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w.io\"/>
    </mc:Choice>
  </mc:AlternateContent>
  <bookViews>
    <workbookView xWindow="0" yWindow="0" windowWidth="21570" windowHeight="7965" activeTab="2" xr2:uid="{ADCBD4C5-A942-4094-89A1-8A38F6C0CE1E}"/>
  </bookViews>
  <sheets>
    <sheet name="ocena w trakcie wyboru dostawcy" sheetId="1" r:id="rId1"/>
    <sheet name="Arkusz5" sheetId="5" r:id="rId2"/>
    <sheet name="ocena czasu dostaw i wsparcia" sheetId="2" r:id="rId3"/>
    <sheet name="a" sheetId="3" r:id="rId4"/>
    <sheet name="porównanie satysfakcji użytkown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D47" i="2"/>
  <c r="E47" i="2"/>
  <c r="C51" i="2"/>
  <c r="D51" i="2"/>
  <c r="D53" i="2" s="1"/>
  <c r="E51" i="2"/>
  <c r="B51" i="2"/>
  <c r="B53" i="2" s="1"/>
  <c r="E53" i="2"/>
  <c r="C54" i="2"/>
  <c r="D54" i="2"/>
  <c r="E54" i="2"/>
  <c r="B54" i="2"/>
  <c r="C53" i="2"/>
  <c r="V10" i="2"/>
  <c r="V11" i="2"/>
  <c r="V12" i="2"/>
  <c r="V13" i="2"/>
  <c r="V14" i="2"/>
  <c r="V15" i="2"/>
  <c r="V16" i="2"/>
  <c r="V17" i="2"/>
  <c r="V18" i="2"/>
  <c r="V19" i="2"/>
  <c r="V26" i="2"/>
  <c r="V6" i="2"/>
  <c r="B47" i="2" l="1"/>
  <c r="R19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S19" i="2" s="1"/>
  <c r="T19" i="2" s="1"/>
  <c r="I19" i="2"/>
  <c r="J19" i="2"/>
  <c r="K19" i="2"/>
  <c r="L19" i="2"/>
  <c r="H20" i="2"/>
  <c r="I20" i="2"/>
  <c r="J20" i="2"/>
  <c r="K20" i="2"/>
  <c r="L20" i="2"/>
  <c r="H22" i="2"/>
  <c r="I22" i="2"/>
  <c r="J22" i="2"/>
  <c r="N22" i="2" s="1"/>
  <c r="K22" i="2"/>
  <c r="L22" i="2"/>
  <c r="H23" i="2"/>
  <c r="I23" i="2"/>
  <c r="J23" i="2"/>
  <c r="K23" i="2"/>
  <c r="L23" i="2"/>
  <c r="H24" i="2"/>
  <c r="I24" i="2"/>
  <c r="J24" i="2"/>
  <c r="K24" i="2"/>
  <c r="L24" i="2"/>
  <c r="H21" i="2"/>
  <c r="I21" i="2"/>
  <c r="J21" i="2"/>
  <c r="K21" i="2"/>
  <c r="L21" i="2"/>
  <c r="H25" i="2"/>
  <c r="I25" i="2"/>
  <c r="J25" i="2"/>
  <c r="K25" i="2"/>
  <c r="L25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N14" i="2" l="1"/>
  <c r="M14" i="2"/>
  <c r="N24" i="2"/>
  <c r="M16" i="2"/>
  <c r="N23" i="2"/>
  <c r="N21" i="2"/>
  <c r="M15" i="2"/>
  <c r="M24" i="2"/>
  <c r="P24" i="2" s="1"/>
  <c r="M17" i="2"/>
  <c r="N17" i="2"/>
  <c r="M41" i="2"/>
  <c r="P41" i="2" s="1"/>
  <c r="N36" i="2"/>
  <c r="N31" i="2"/>
  <c r="M29" i="2"/>
  <c r="P29" i="2" s="1"/>
  <c r="M37" i="2"/>
  <c r="P37" i="2" s="1"/>
  <c r="N33" i="2"/>
  <c r="N41" i="2"/>
  <c r="M18" i="2"/>
  <c r="M33" i="2"/>
  <c r="P33" i="2" s="1"/>
  <c r="M20" i="2"/>
  <c r="P20" i="2" s="1"/>
  <c r="N30" i="2"/>
  <c r="N32" i="2"/>
  <c r="N19" i="2"/>
  <c r="M32" i="2"/>
  <c r="P32" i="2" s="1"/>
  <c r="M22" i="2"/>
  <c r="P22" i="2" s="1"/>
  <c r="N16" i="2"/>
  <c r="U16" i="2" s="1"/>
  <c r="M30" i="2"/>
  <c r="P30" i="2" s="1"/>
  <c r="N27" i="2"/>
  <c r="M39" i="2"/>
  <c r="P39" i="2" s="1"/>
  <c r="N34" i="2"/>
  <c r="M31" i="2"/>
  <c r="P31" i="2" s="1"/>
  <c r="N25" i="2"/>
  <c r="M25" i="2"/>
  <c r="P25" i="2" s="1"/>
  <c r="N40" i="2"/>
  <c r="M40" i="2"/>
  <c r="P40" i="2" s="1"/>
  <c r="M28" i="2"/>
  <c r="P28" i="2" s="1"/>
  <c r="N20" i="2"/>
  <c r="N15" i="2"/>
  <c r="U15" i="2" s="1"/>
  <c r="M34" i="2"/>
  <c r="P34" i="2" s="1"/>
  <c r="M36" i="2"/>
  <c r="P36" i="2" s="1"/>
  <c r="M27" i="2"/>
  <c r="P27" i="2" s="1"/>
  <c r="M19" i="2"/>
  <c r="N37" i="2"/>
  <c r="N28" i="2"/>
  <c r="N38" i="2"/>
  <c r="M38" i="2"/>
  <c r="P38" i="2" s="1"/>
  <c r="M23" i="2"/>
  <c r="P23" i="2" s="1"/>
  <c r="N35" i="2"/>
  <c r="M35" i="2"/>
  <c r="P35" i="2" s="1"/>
  <c r="M21" i="2"/>
  <c r="P21" i="2" s="1"/>
  <c r="N39" i="2"/>
  <c r="N29" i="2"/>
  <c r="N18" i="2"/>
  <c r="U18" i="2" s="1"/>
  <c r="U17" i="2"/>
  <c r="U14" i="2"/>
  <c r="C19" i="2"/>
  <c r="D19" i="2"/>
  <c r="E19" i="2"/>
  <c r="B19" i="2"/>
  <c r="J9" i="2"/>
  <c r="L1445" i="2"/>
  <c r="K1445" i="2"/>
  <c r="J1445" i="2"/>
  <c r="I1445" i="2"/>
  <c r="H1445" i="2"/>
  <c r="L1444" i="2"/>
  <c r="K1444" i="2"/>
  <c r="J1444" i="2"/>
  <c r="I1444" i="2"/>
  <c r="H1444" i="2"/>
  <c r="L1443" i="2"/>
  <c r="K1443" i="2"/>
  <c r="J1443" i="2"/>
  <c r="I1443" i="2"/>
  <c r="H1443" i="2"/>
  <c r="L1442" i="2"/>
  <c r="K1442" i="2"/>
  <c r="J1442" i="2"/>
  <c r="I1442" i="2"/>
  <c r="H1442" i="2"/>
  <c r="L1441" i="2"/>
  <c r="K1441" i="2"/>
  <c r="J1441" i="2"/>
  <c r="I1441" i="2"/>
  <c r="H1441" i="2"/>
  <c r="L1440" i="2"/>
  <c r="K1440" i="2"/>
  <c r="J1440" i="2"/>
  <c r="I1440" i="2"/>
  <c r="H1440" i="2"/>
  <c r="L1439" i="2"/>
  <c r="K1439" i="2"/>
  <c r="J1439" i="2"/>
  <c r="I1439" i="2"/>
  <c r="H1439" i="2"/>
  <c r="L1438" i="2"/>
  <c r="K1438" i="2"/>
  <c r="J1438" i="2"/>
  <c r="I1438" i="2"/>
  <c r="H1438" i="2"/>
  <c r="L1437" i="2"/>
  <c r="K1437" i="2"/>
  <c r="J1437" i="2"/>
  <c r="I1437" i="2"/>
  <c r="H1437" i="2"/>
  <c r="L1436" i="2"/>
  <c r="K1436" i="2"/>
  <c r="J1436" i="2"/>
  <c r="I1436" i="2"/>
  <c r="H1436" i="2"/>
  <c r="L1435" i="2"/>
  <c r="K1435" i="2"/>
  <c r="J1435" i="2"/>
  <c r="I1435" i="2"/>
  <c r="H1435" i="2"/>
  <c r="L1434" i="2"/>
  <c r="K1434" i="2"/>
  <c r="J1434" i="2"/>
  <c r="I1434" i="2"/>
  <c r="H1434" i="2"/>
  <c r="L1433" i="2"/>
  <c r="K1433" i="2"/>
  <c r="J1433" i="2"/>
  <c r="I1433" i="2"/>
  <c r="H1433" i="2"/>
  <c r="L1432" i="2"/>
  <c r="K1432" i="2"/>
  <c r="J1432" i="2"/>
  <c r="I1432" i="2"/>
  <c r="H1432" i="2"/>
  <c r="L1431" i="2"/>
  <c r="K1431" i="2"/>
  <c r="J1431" i="2"/>
  <c r="I1431" i="2"/>
  <c r="H1431" i="2"/>
  <c r="L1430" i="2"/>
  <c r="K1430" i="2"/>
  <c r="J1430" i="2"/>
  <c r="I1430" i="2"/>
  <c r="H1430" i="2"/>
  <c r="L1429" i="2"/>
  <c r="K1429" i="2"/>
  <c r="J1429" i="2"/>
  <c r="I1429" i="2"/>
  <c r="H1429" i="2"/>
  <c r="L1428" i="2"/>
  <c r="K1428" i="2"/>
  <c r="J1428" i="2"/>
  <c r="I1428" i="2"/>
  <c r="H1428" i="2"/>
  <c r="L1427" i="2"/>
  <c r="K1427" i="2"/>
  <c r="J1427" i="2"/>
  <c r="I1427" i="2"/>
  <c r="H1427" i="2"/>
  <c r="L1426" i="2"/>
  <c r="K1426" i="2"/>
  <c r="J1426" i="2"/>
  <c r="I1426" i="2"/>
  <c r="H1426" i="2"/>
  <c r="L1425" i="2"/>
  <c r="K1425" i="2"/>
  <c r="J1425" i="2"/>
  <c r="I1425" i="2"/>
  <c r="H1425" i="2"/>
  <c r="L1424" i="2"/>
  <c r="K1424" i="2"/>
  <c r="J1424" i="2"/>
  <c r="I1424" i="2"/>
  <c r="H1424" i="2"/>
  <c r="L1423" i="2"/>
  <c r="K1423" i="2"/>
  <c r="J1423" i="2"/>
  <c r="I1423" i="2"/>
  <c r="H1423" i="2"/>
  <c r="L1422" i="2"/>
  <c r="K1422" i="2"/>
  <c r="J1422" i="2"/>
  <c r="I1422" i="2"/>
  <c r="H1422" i="2"/>
  <c r="L1421" i="2"/>
  <c r="K1421" i="2"/>
  <c r="J1421" i="2"/>
  <c r="I1421" i="2"/>
  <c r="H1421" i="2"/>
  <c r="L1420" i="2"/>
  <c r="K1420" i="2"/>
  <c r="J1420" i="2"/>
  <c r="I1420" i="2"/>
  <c r="H1420" i="2"/>
  <c r="L1419" i="2"/>
  <c r="K1419" i="2"/>
  <c r="J1419" i="2"/>
  <c r="I1419" i="2"/>
  <c r="H1419" i="2"/>
  <c r="L1418" i="2"/>
  <c r="K1418" i="2"/>
  <c r="J1418" i="2"/>
  <c r="I1418" i="2"/>
  <c r="H1418" i="2"/>
  <c r="L1417" i="2"/>
  <c r="K1417" i="2"/>
  <c r="J1417" i="2"/>
  <c r="I1417" i="2"/>
  <c r="H1417" i="2"/>
  <c r="L1416" i="2"/>
  <c r="K1416" i="2"/>
  <c r="J1416" i="2"/>
  <c r="I1416" i="2"/>
  <c r="H1416" i="2"/>
  <c r="L1415" i="2"/>
  <c r="K1415" i="2"/>
  <c r="J1415" i="2"/>
  <c r="I1415" i="2"/>
  <c r="H1415" i="2"/>
  <c r="L1414" i="2"/>
  <c r="K1414" i="2"/>
  <c r="J1414" i="2"/>
  <c r="I1414" i="2"/>
  <c r="H1414" i="2"/>
  <c r="L1413" i="2"/>
  <c r="K1413" i="2"/>
  <c r="J1413" i="2"/>
  <c r="I1413" i="2"/>
  <c r="H1413" i="2"/>
  <c r="L1412" i="2"/>
  <c r="K1412" i="2"/>
  <c r="J1412" i="2"/>
  <c r="I1412" i="2"/>
  <c r="H1412" i="2"/>
  <c r="L1411" i="2"/>
  <c r="K1411" i="2"/>
  <c r="J1411" i="2"/>
  <c r="I1411" i="2"/>
  <c r="H1411" i="2"/>
  <c r="L1410" i="2"/>
  <c r="K1410" i="2"/>
  <c r="J1410" i="2"/>
  <c r="I1410" i="2"/>
  <c r="H1410" i="2"/>
  <c r="L1409" i="2"/>
  <c r="K1409" i="2"/>
  <c r="J1409" i="2"/>
  <c r="I1409" i="2"/>
  <c r="H1409" i="2"/>
  <c r="L1408" i="2"/>
  <c r="K1408" i="2"/>
  <c r="J1408" i="2"/>
  <c r="I1408" i="2"/>
  <c r="H1408" i="2"/>
  <c r="L1407" i="2"/>
  <c r="K1407" i="2"/>
  <c r="J1407" i="2"/>
  <c r="I1407" i="2"/>
  <c r="H1407" i="2"/>
  <c r="L1406" i="2"/>
  <c r="K1406" i="2"/>
  <c r="J1406" i="2"/>
  <c r="I1406" i="2"/>
  <c r="H1406" i="2"/>
  <c r="L1405" i="2"/>
  <c r="K1405" i="2"/>
  <c r="J1405" i="2"/>
  <c r="I1405" i="2"/>
  <c r="H1405" i="2"/>
  <c r="L1404" i="2"/>
  <c r="K1404" i="2"/>
  <c r="J1404" i="2"/>
  <c r="I1404" i="2"/>
  <c r="H1404" i="2"/>
  <c r="L1403" i="2"/>
  <c r="K1403" i="2"/>
  <c r="J1403" i="2"/>
  <c r="I1403" i="2"/>
  <c r="H1403" i="2"/>
  <c r="L1402" i="2"/>
  <c r="K1402" i="2"/>
  <c r="J1402" i="2"/>
  <c r="I1402" i="2"/>
  <c r="H1402" i="2"/>
  <c r="L1401" i="2"/>
  <c r="K1401" i="2"/>
  <c r="J1401" i="2"/>
  <c r="I1401" i="2"/>
  <c r="H1401" i="2"/>
  <c r="L1400" i="2"/>
  <c r="K1400" i="2"/>
  <c r="J1400" i="2"/>
  <c r="I1400" i="2"/>
  <c r="H1400" i="2"/>
  <c r="L1399" i="2"/>
  <c r="K1399" i="2"/>
  <c r="J1399" i="2"/>
  <c r="I1399" i="2"/>
  <c r="H1399" i="2"/>
  <c r="L1398" i="2"/>
  <c r="K1398" i="2"/>
  <c r="J1398" i="2"/>
  <c r="I1398" i="2"/>
  <c r="H1398" i="2"/>
  <c r="L1397" i="2"/>
  <c r="K1397" i="2"/>
  <c r="J1397" i="2"/>
  <c r="I1397" i="2"/>
  <c r="H1397" i="2"/>
  <c r="L1396" i="2"/>
  <c r="K1396" i="2"/>
  <c r="J1396" i="2"/>
  <c r="I1396" i="2"/>
  <c r="H1396" i="2"/>
  <c r="L1395" i="2"/>
  <c r="K1395" i="2"/>
  <c r="J1395" i="2"/>
  <c r="I1395" i="2"/>
  <c r="H1395" i="2"/>
  <c r="L1394" i="2"/>
  <c r="K1394" i="2"/>
  <c r="J1394" i="2"/>
  <c r="I1394" i="2"/>
  <c r="H1394" i="2"/>
  <c r="L1393" i="2"/>
  <c r="K1393" i="2"/>
  <c r="J1393" i="2"/>
  <c r="I1393" i="2"/>
  <c r="H1393" i="2"/>
  <c r="L1392" i="2"/>
  <c r="K1392" i="2"/>
  <c r="J1392" i="2"/>
  <c r="I1392" i="2"/>
  <c r="H1392" i="2"/>
  <c r="L1391" i="2"/>
  <c r="K1391" i="2"/>
  <c r="J1391" i="2"/>
  <c r="I1391" i="2"/>
  <c r="H1391" i="2"/>
  <c r="L1390" i="2"/>
  <c r="K1390" i="2"/>
  <c r="J1390" i="2"/>
  <c r="I1390" i="2"/>
  <c r="H1390" i="2"/>
  <c r="L1389" i="2"/>
  <c r="K1389" i="2"/>
  <c r="J1389" i="2"/>
  <c r="I1389" i="2"/>
  <c r="H1389" i="2"/>
  <c r="L1388" i="2"/>
  <c r="K1388" i="2"/>
  <c r="J1388" i="2"/>
  <c r="I1388" i="2"/>
  <c r="H1388" i="2"/>
  <c r="L1387" i="2"/>
  <c r="K1387" i="2"/>
  <c r="J1387" i="2"/>
  <c r="I1387" i="2"/>
  <c r="H1387" i="2"/>
  <c r="L1386" i="2"/>
  <c r="K1386" i="2"/>
  <c r="J1386" i="2"/>
  <c r="I1386" i="2"/>
  <c r="H1386" i="2"/>
  <c r="L1385" i="2"/>
  <c r="K1385" i="2"/>
  <c r="J1385" i="2"/>
  <c r="I1385" i="2"/>
  <c r="H1385" i="2"/>
  <c r="L1384" i="2"/>
  <c r="K1384" i="2"/>
  <c r="J1384" i="2"/>
  <c r="I1384" i="2"/>
  <c r="H1384" i="2"/>
  <c r="L1383" i="2"/>
  <c r="K1383" i="2"/>
  <c r="J1383" i="2"/>
  <c r="I1383" i="2"/>
  <c r="H1383" i="2"/>
  <c r="L1382" i="2"/>
  <c r="K1382" i="2"/>
  <c r="J1382" i="2"/>
  <c r="I1382" i="2"/>
  <c r="H1382" i="2"/>
  <c r="L1381" i="2"/>
  <c r="K1381" i="2"/>
  <c r="J1381" i="2"/>
  <c r="I1381" i="2"/>
  <c r="H1381" i="2"/>
  <c r="L1380" i="2"/>
  <c r="K1380" i="2"/>
  <c r="J1380" i="2"/>
  <c r="I1380" i="2"/>
  <c r="H1380" i="2"/>
  <c r="L1379" i="2"/>
  <c r="K1379" i="2"/>
  <c r="J1379" i="2"/>
  <c r="I1379" i="2"/>
  <c r="H1379" i="2"/>
  <c r="L1378" i="2"/>
  <c r="K1378" i="2"/>
  <c r="J1378" i="2"/>
  <c r="I1378" i="2"/>
  <c r="H1378" i="2"/>
  <c r="L1377" i="2"/>
  <c r="K1377" i="2"/>
  <c r="J1377" i="2"/>
  <c r="I1377" i="2"/>
  <c r="H1377" i="2"/>
  <c r="L1376" i="2"/>
  <c r="K1376" i="2"/>
  <c r="J1376" i="2"/>
  <c r="I1376" i="2"/>
  <c r="H1376" i="2"/>
  <c r="L1375" i="2"/>
  <c r="K1375" i="2"/>
  <c r="J1375" i="2"/>
  <c r="I1375" i="2"/>
  <c r="H1375" i="2"/>
  <c r="L1374" i="2"/>
  <c r="K1374" i="2"/>
  <c r="J1374" i="2"/>
  <c r="I1374" i="2"/>
  <c r="H1374" i="2"/>
  <c r="L1373" i="2"/>
  <c r="K1373" i="2"/>
  <c r="J1373" i="2"/>
  <c r="I1373" i="2"/>
  <c r="H1373" i="2"/>
  <c r="L1372" i="2"/>
  <c r="K1372" i="2"/>
  <c r="J1372" i="2"/>
  <c r="I1372" i="2"/>
  <c r="H1372" i="2"/>
  <c r="L1371" i="2"/>
  <c r="K1371" i="2"/>
  <c r="J1371" i="2"/>
  <c r="I1371" i="2"/>
  <c r="H1371" i="2"/>
  <c r="L1370" i="2"/>
  <c r="K1370" i="2"/>
  <c r="J1370" i="2"/>
  <c r="I1370" i="2"/>
  <c r="H1370" i="2"/>
  <c r="L1369" i="2"/>
  <c r="K1369" i="2"/>
  <c r="J1369" i="2"/>
  <c r="I1369" i="2"/>
  <c r="H1369" i="2"/>
  <c r="L1368" i="2"/>
  <c r="K1368" i="2"/>
  <c r="J1368" i="2"/>
  <c r="I1368" i="2"/>
  <c r="H1368" i="2"/>
  <c r="L1367" i="2"/>
  <c r="K1367" i="2"/>
  <c r="J1367" i="2"/>
  <c r="I1367" i="2"/>
  <c r="H1367" i="2"/>
  <c r="L1366" i="2"/>
  <c r="K1366" i="2"/>
  <c r="J1366" i="2"/>
  <c r="I1366" i="2"/>
  <c r="H1366" i="2"/>
  <c r="L1365" i="2"/>
  <c r="K1365" i="2"/>
  <c r="J1365" i="2"/>
  <c r="I1365" i="2"/>
  <c r="H1365" i="2"/>
  <c r="L1364" i="2"/>
  <c r="K1364" i="2"/>
  <c r="J1364" i="2"/>
  <c r="I1364" i="2"/>
  <c r="H1364" i="2"/>
  <c r="L1363" i="2"/>
  <c r="K1363" i="2"/>
  <c r="J1363" i="2"/>
  <c r="I1363" i="2"/>
  <c r="H1363" i="2"/>
  <c r="L1362" i="2"/>
  <c r="K1362" i="2"/>
  <c r="J1362" i="2"/>
  <c r="I1362" i="2"/>
  <c r="H1362" i="2"/>
  <c r="L1361" i="2"/>
  <c r="K1361" i="2"/>
  <c r="J1361" i="2"/>
  <c r="I1361" i="2"/>
  <c r="H1361" i="2"/>
  <c r="L1360" i="2"/>
  <c r="K1360" i="2"/>
  <c r="J1360" i="2"/>
  <c r="I1360" i="2"/>
  <c r="H1360" i="2"/>
  <c r="L1359" i="2"/>
  <c r="K1359" i="2"/>
  <c r="J1359" i="2"/>
  <c r="I1359" i="2"/>
  <c r="H1359" i="2"/>
  <c r="L1358" i="2"/>
  <c r="K1358" i="2"/>
  <c r="J1358" i="2"/>
  <c r="I1358" i="2"/>
  <c r="H1358" i="2"/>
  <c r="L1357" i="2"/>
  <c r="K1357" i="2"/>
  <c r="J1357" i="2"/>
  <c r="I1357" i="2"/>
  <c r="H1357" i="2"/>
  <c r="L1356" i="2"/>
  <c r="K1356" i="2"/>
  <c r="J1356" i="2"/>
  <c r="I1356" i="2"/>
  <c r="H1356" i="2"/>
  <c r="L1355" i="2"/>
  <c r="K1355" i="2"/>
  <c r="J1355" i="2"/>
  <c r="I1355" i="2"/>
  <c r="H1355" i="2"/>
  <c r="L1354" i="2"/>
  <c r="K1354" i="2"/>
  <c r="J1354" i="2"/>
  <c r="I1354" i="2"/>
  <c r="H1354" i="2"/>
  <c r="L1353" i="2"/>
  <c r="K1353" i="2"/>
  <c r="J1353" i="2"/>
  <c r="I1353" i="2"/>
  <c r="H1353" i="2"/>
  <c r="L1352" i="2"/>
  <c r="K1352" i="2"/>
  <c r="J1352" i="2"/>
  <c r="I1352" i="2"/>
  <c r="H1352" i="2"/>
  <c r="L1351" i="2"/>
  <c r="K1351" i="2"/>
  <c r="J1351" i="2"/>
  <c r="I1351" i="2"/>
  <c r="H1351" i="2"/>
  <c r="L1350" i="2"/>
  <c r="K1350" i="2"/>
  <c r="J1350" i="2"/>
  <c r="I1350" i="2"/>
  <c r="H1350" i="2"/>
  <c r="L1349" i="2"/>
  <c r="K1349" i="2"/>
  <c r="J1349" i="2"/>
  <c r="I1349" i="2"/>
  <c r="H1349" i="2"/>
  <c r="L1348" i="2"/>
  <c r="K1348" i="2"/>
  <c r="J1348" i="2"/>
  <c r="I1348" i="2"/>
  <c r="H1348" i="2"/>
  <c r="L1347" i="2"/>
  <c r="K1347" i="2"/>
  <c r="J1347" i="2"/>
  <c r="I1347" i="2"/>
  <c r="H1347" i="2"/>
  <c r="L1346" i="2"/>
  <c r="K1346" i="2"/>
  <c r="J1346" i="2"/>
  <c r="I1346" i="2"/>
  <c r="H1346" i="2"/>
  <c r="L1345" i="2"/>
  <c r="K1345" i="2"/>
  <c r="J1345" i="2"/>
  <c r="I1345" i="2"/>
  <c r="H1345" i="2"/>
  <c r="L1344" i="2"/>
  <c r="K1344" i="2"/>
  <c r="J1344" i="2"/>
  <c r="I1344" i="2"/>
  <c r="H1344" i="2"/>
  <c r="L1343" i="2"/>
  <c r="K1343" i="2"/>
  <c r="J1343" i="2"/>
  <c r="I1343" i="2"/>
  <c r="H1343" i="2"/>
  <c r="L1342" i="2"/>
  <c r="K1342" i="2"/>
  <c r="J1342" i="2"/>
  <c r="I1342" i="2"/>
  <c r="H1342" i="2"/>
  <c r="L1341" i="2"/>
  <c r="K1341" i="2"/>
  <c r="J1341" i="2"/>
  <c r="I1341" i="2"/>
  <c r="H1341" i="2"/>
  <c r="L1340" i="2"/>
  <c r="K1340" i="2"/>
  <c r="J1340" i="2"/>
  <c r="I1340" i="2"/>
  <c r="H1340" i="2"/>
  <c r="L1339" i="2"/>
  <c r="K1339" i="2"/>
  <c r="J1339" i="2"/>
  <c r="I1339" i="2"/>
  <c r="H1339" i="2"/>
  <c r="L1338" i="2"/>
  <c r="K1338" i="2"/>
  <c r="J1338" i="2"/>
  <c r="I1338" i="2"/>
  <c r="H1338" i="2"/>
  <c r="L1337" i="2"/>
  <c r="K1337" i="2"/>
  <c r="J1337" i="2"/>
  <c r="I1337" i="2"/>
  <c r="H1337" i="2"/>
  <c r="L1336" i="2"/>
  <c r="K1336" i="2"/>
  <c r="J1336" i="2"/>
  <c r="I1336" i="2"/>
  <c r="H1336" i="2"/>
  <c r="L1335" i="2"/>
  <c r="K1335" i="2"/>
  <c r="J1335" i="2"/>
  <c r="I1335" i="2"/>
  <c r="H1335" i="2"/>
  <c r="L1334" i="2"/>
  <c r="K1334" i="2"/>
  <c r="J1334" i="2"/>
  <c r="I1334" i="2"/>
  <c r="H1334" i="2"/>
  <c r="L1333" i="2"/>
  <c r="K1333" i="2"/>
  <c r="J1333" i="2"/>
  <c r="I1333" i="2"/>
  <c r="H1333" i="2"/>
  <c r="L1332" i="2"/>
  <c r="K1332" i="2"/>
  <c r="J1332" i="2"/>
  <c r="I1332" i="2"/>
  <c r="H1332" i="2"/>
  <c r="L1331" i="2"/>
  <c r="K1331" i="2"/>
  <c r="J1331" i="2"/>
  <c r="I1331" i="2"/>
  <c r="H1331" i="2"/>
  <c r="L1330" i="2"/>
  <c r="K1330" i="2"/>
  <c r="J1330" i="2"/>
  <c r="I1330" i="2"/>
  <c r="H1330" i="2"/>
  <c r="L1329" i="2"/>
  <c r="K1329" i="2"/>
  <c r="J1329" i="2"/>
  <c r="I1329" i="2"/>
  <c r="H1329" i="2"/>
  <c r="L1328" i="2"/>
  <c r="K1328" i="2"/>
  <c r="J1328" i="2"/>
  <c r="I1328" i="2"/>
  <c r="H1328" i="2"/>
  <c r="L1327" i="2"/>
  <c r="K1327" i="2"/>
  <c r="J1327" i="2"/>
  <c r="I1327" i="2"/>
  <c r="H1327" i="2"/>
  <c r="L1326" i="2"/>
  <c r="K1326" i="2"/>
  <c r="J1326" i="2"/>
  <c r="I1326" i="2"/>
  <c r="H1326" i="2"/>
  <c r="L1325" i="2"/>
  <c r="K1325" i="2"/>
  <c r="J1325" i="2"/>
  <c r="I1325" i="2"/>
  <c r="H1325" i="2"/>
  <c r="L1324" i="2"/>
  <c r="K1324" i="2"/>
  <c r="J1324" i="2"/>
  <c r="I1324" i="2"/>
  <c r="H1324" i="2"/>
  <c r="L1323" i="2"/>
  <c r="K1323" i="2"/>
  <c r="J1323" i="2"/>
  <c r="I1323" i="2"/>
  <c r="H1323" i="2"/>
  <c r="L1322" i="2"/>
  <c r="K1322" i="2"/>
  <c r="J1322" i="2"/>
  <c r="I1322" i="2"/>
  <c r="H1322" i="2"/>
  <c r="L1321" i="2"/>
  <c r="K1321" i="2"/>
  <c r="J1321" i="2"/>
  <c r="I1321" i="2"/>
  <c r="H1321" i="2"/>
  <c r="L1320" i="2"/>
  <c r="K1320" i="2"/>
  <c r="J1320" i="2"/>
  <c r="I1320" i="2"/>
  <c r="H1320" i="2"/>
  <c r="L1319" i="2"/>
  <c r="K1319" i="2"/>
  <c r="J1319" i="2"/>
  <c r="I1319" i="2"/>
  <c r="H1319" i="2"/>
  <c r="L1318" i="2"/>
  <c r="K1318" i="2"/>
  <c r="J1318" i="2"/>
  <c r="I1318" i="2"/>
  <c r="H1318" i="2"/>
  <c r="L1317" i="2"/>
  <c r="K1317" i="2"/>
  <c r="J1317" i="2"/>
  <c r="I1317" i="2"/>
  <c r="H1317" i="2"/>
  <c r="L1316" i="2"/>
  <c r="K1316" i="2"/>
  <c r="J1316" i="2"/>
  <c r="I1316" i="2"/>
  <c r="H1316" i="2"/>
  <c r="L1315" i="2"/>
  <c r="K1315" i="2"/>
  <c r="J1315" i="2"/>
  <c r="I1315" i="2"/>
  <c r="H1315" i="2"/>
  <c r="L1314" i="2"/>
  <c r="K1314" i="2"/>
  <c r="J1314" i="2"/>
  <c r="I1314" i="2"/>
  <c r="H1314" i="2"/>
  <c r="L1313" i="2"/>
  <c r="K1313" i="2"/>
  <c r="J1313" i="2"/>
  <c r="I1313" i="2"/>
  <c r="H1313" i="2"/>
  <c r="L1312" i="2"/>
  <c r="K1312" i="2"/>
  <c r="J1312" i="2"/>
  <c r="I1312" i="2"/>
  <c r="H1312" i="2"/>
  <c r="L1311" i="2"/>
  <c r="K1311" i="2"/>
  <c r="J1311" i="2"/>
  <c r="I1311" i="2"/>
  <c r="H1311" i="2"/>
  <c r="L1310" i="2"/>
  <c r="K1310" i="2"/>
  <c r="J1310" i="2"/>
  <c r="I1310" i="2"/>
  <c r="H1310" i="2"/>
  <c r="L1309" i="2"/>
  <c r="K1309" i="2"/>
  <c r="J1309" i="2"/>
  <c r="I1309" i="2"/>
  <c r="H1309" i="2"/>
  <c r="L1308" i="2"/>
  <c r="K1308" i="2"/>
  <c r="J1308" i="2"/>
  <c r="I1308" i="2"/>
  <c r="H1308" i="2"/>
  <c r="L1307" i="2"/>
  <c r="K1307" i="2"/>
  <c r="J1307" i="2"/>
  <c r="I1307" i="2"/>
  <c r="H1307" i="2"/>
  <c r="L1306" i="2"/>
  <c r="K1306" i="2"/>
  <c r="J1306" i="2"/>
  <c r="I1306" i="2"/>
  <c r="H1306" i="2"/>
  <c r="L1305" i="2"/>
  <c r="K1305" i="2"/>
  <c r="J1305" i="2"/>
  <c r="I1305" i="2"/>
  <c r="H1305" i="2"/>
  <c r="L1304" i="2"/>
  <c r="K1304" i="2"/>
  <c r="J1304" i="2"/>
  <c r="I1304" i="2"/>
  <c r="H1304" i="2"/>
  <c r="L1303" i="2"/>
  <c r="K1303" i="2"/>
  <c r="J1303" i="2"/>
  <c r="I1303" i="2"/>
  <c r="H1303" i="2"/>
  <c r="L1302" i="2"/>
  <c r="K1302" i="2"/>
  <c r="J1302" i="2"/>
  <c r="I1302" i="2"/>
  <c r="H1302" i="2"/>
  <c r="L1301" i="2"/>
  <c r="K1301" i="2"/>
  <c r="J1301" i="2"/>
  <c r="I1301" i="2"/>
  <c r="H1301" i="2"/>
  <c r="L1300" i="2"/>
  <c r="K1300" i="2"/>
  <c r="J1300" i="2"/>
  <c r="I1300" i="2"/>
  <c r="H1300" i="2"/>
  <c r="L1299" i="2"/>
  <c r="K1299" i="2"/>
  <c r="J1299" i="2"/>
  <c r="I1299" i="2"/>
  <c r="H1299" i="2"/>
  <c r="L1298" i="2"/>
  <c r="K1298" i="2"/>
  <c r="J1298" i="2"/>
  <c r="I1298" i="2"/>
  <c r="H1298" i="2"/>
  <c r="L1297" i="2"/>
  <c r="K1297" i="2"/>
  <c r="J1297" i="2"/>
  <c r="I1297" i="2"/>
  <c r="H1297" i="2"/>
  <c r="L1296" i="2"/>
  <c r="K1296" i="2"/>
  <c r="J1296" i="2"/>
  <c r="I1296" i="2"/>
  <c r="H1296" i="2"/>
  <c r="L1295" i="2"/>
  <c r="K1295" i="2"/>
  <c r="J1295" i="2"/>
  <c r="I1295" i="2"/>
  <c r="H1295" i="2"/>
  <c r="L1294" i="2"/>
  <c r="K1294" i="2"/>
  <c r="J1294" i="2"/>
  <c r="I1294" i="2"/>
  <c r="H1294" i="2"/>
  <c r="L1293" i="2"/>
  <c r="K1293" i="2"/>
  <c r="J1293" i="2"/>
  <c r="I1293" i="2"/>
  <c r="H1293" i="2"/>
  <c r="L1292" i="2"/>
  <c r="K1292" i="2"/>
  <c r="J1292" i="2"/>
  <c r="I1292" i="2"/>
  <c r="H1292" i="2"/>
  <c r="L1291" i="2"/>
  <c r="K1291" i="2"/>
  <c r="J1291" i="2"/>
  <c r="I1291" i="2"/>
  <c r="H1291" i="2"/>
  <c r="L1290" i="2"/>
  <c r="K1290" i="2"/>
  <c r="J1290" i="2"/>
  <c r="I1290" i="2"/>
  <c r="H1290" i="2"/>
  <c r="L1289" i="2"/>
  <c r="K1289" i="2"/>
  <c r="J1289" i="2"/>
  <c r="I1289" i="2"/>
  <c r="H1289" i="2"/>
  <c r="L1288" i="2"/>
  <c r="K1288" i="2"/>
  <c r="J1288" i="2"/>
  <c r="I1288" i="2"/>
  <c r="H1288" i="2"/>
  <c r="L1287" i="2"/>
  <c r="K1287" i="2"/>
  <c r="J1287" i="2"/>
  <c r="I1287" i="2"/>
  <c r="H1287" i="2"/>
  <c r="L1286" i="2"/>
  <c r="K1286" i="2"/>
  <c r="J1286" i="2"/>
  <c r="I1286" i="2"/>
  <c r="H1286" i="2"/>
  <c r="L1285" i="2"/>
  <c r="K1285" i="2"/>
  <c r="J1285" i="2"/>
  <c r="I1285" i="2"/>
  <c r="H1285" i="2"/>
  <c r="L1284" i="2"/>
  <c r="K1284" i="2"/>
  <c r="J1284" i="2"/>
  <c r="I1284" i="2"/>
  <c r="H1284" i="2"/>
  <c r="L1283" i="2"/>
  <c r="K1283" i="2"/>
  <c r="J1283" i="2"/>
  <c r="I1283" i="2"/>
  <c r="H1283" i="2"/>
  <c r="L1282" i="2"/>
  <c r="K1282" i="2"/>
  <c r="J1282" i="2"/>
  <c r="I1282" i="2"/>
  <c r="H1282" i="2"/>
  <c r="L1281" i="2"/>
  <c r="K1281" i="2"/>
  <c r="J1281" i="2"/>
  <c r="I1281" i="2"/>
  <c r="H1281" i="2"/>
  <c r="L1280" i="2"/>
  <c r="K1280" i="2"/>
  <c r="J1280" i="2"/>
  <c r="I1280" i="2"/>
  <c r="H1280" i="2"/>
  <c r="L1279" i="2"/>
  <c r="K1279" i="2"/>
  <c r="J1279" i="2"/>
  <c r="I1279" i="2"/>
  <c r="H1279" i="2"/>
  <c r="L1278" i="2"/>
  <c r="K1278" i="2"/>
  <c r="J1278" i="2"/>
  <c r="I1278" i="2"/>
  <c r="H1278" i="2"/>
  <c r="L1277" i="2"/>
  <c r="K1277" i="2"/>
  <c r="J1277" i="2"/>
  <c r="I1277" i="2"/>
  <c r="H1277" i="2"/>
  <c r="L1276" i="2"/>
  <c r="K1276" i="2"/>
  <c r="J1276" i="2"/>
  <c r="I1276" i="2"/>
  <c r="H1276" i="2"/>
  <c r="L1275" i="2"/>
  <c r="K1275" i="2"/>
  <c r="J1275" i="2"/>
  <c r="I1275" i="2"/>
  <c r="H1275" i="2"/>
  <c r="L1274" i="2"/>
  <c r="K1274" i="2"/>
  <c r="J1274" i="2"/>
  <c r="I1274" i="2"/>
  <c r="H1274" i="2"/>
  <c r="L1273" i="2"/>
  <c r="K1273" i="2"/>
  <c r="J1273" i="2"/>
  <c r="I1273" i="2"/>
  <c r="H1273" i="2"/>
  <c r="L1272" i="2"/>
  <c r="K1272" i="2"/>
  <c r="J1272" i="2"/>
  <c r="I1272" i="2"/>
  <c r="H1272" i="2"/>
  <c r="L1271" i="2"/>
  <c r="K1271" i="2"/>
  <c r="J1271" i="2"/>
  <c r="I1271" i="2"/>
  <c r="H1271" i="2"/>
  <c r="L1270" i="2"/>
  <c r="K1270" i="2"/>
  <c r="J1270" i="2"/>
  <c r="I1270" i="2"/>
  <c r="H1270" i="2"/>
  <c r="L1269" i="2"/>
  <c r="K1269" i="2"/>
  <c r="J1269" i="2"/>
  <c r="I1269" i="2"/>
  <c r="H1269" i="2"/>
  <c r="L1268" i="2"/>
  <c r="K1268" i="2"/>
  <c r="J1268" i="2"/>
  <c r="I1268" i="2"/>
  <c r="H1268" i="2"/>
  <c r="L1267" i="2"/>
  <c r="K1267" i="2"/>
  <c r="J1267" i="2"/>
  <c r="I1267" i="2"/>
  <c r="H1267" i="2"/>
  <c r="L1266" i="2"/>
  <c r="K1266" i="2"/>
  <c r="J1266" i="2"/>
  <c r="I1266" i="2"/>
  <c r="H1266" i="2"/>
  <c r="L1265" i="2"/>
  <c r="K1265" i="2"/>
  <c r="J1265" i="2"/>
  <c r="I1265" i="2"/>
  <c r="H1265" i="2"/>
  <c r="L1264" i="2"/>
  <c r="K1264" i="2"/>
  <c r="J1264" i="2"/>
  <c r="I1264" i="2"/>
  <c r="H1264" i="2"/>
  <c r="L1263" i="2"/>
  <c r="K1263" i="2"/>
  <c r="J1263" i="2"/>
  <c r="I1263" i="2"/>
  <c r="H1263" i="2"/>
  <c r="L1262" i="2"/>
  <c r="K1262" i="2"/>
  <c r="J1262" i="2"/>
  <c r="I1262" i="2"/>
  <c r="H1262" i="2"/>
  <c r="L1261" i="2"/>
  <c r="K1261" i="2"/>
  <c r="J1261" i="2"/>
  <c r="I1261" i="2"/>
  <c r="H1261" i="2"/>
  <c r="L1260" i="2"/>
  <c r="K1260" i="2"/>
  <c r="J1260" i="2"/>
  <c r="I1260" i="2"/>
  <c r="H1260" i="2"/>
  <c r="L1259" i="2"/>
  <c r="K1259" i="2"/>
  <c r="J1259" i="2"/>
  <c r="I1259" i="2"/>
  <c r="H1259" i="2"/>
  <c r="L1258" i="2"/>
  <c r="K1258" i="2"/>
  <c r="J1258" i="2"/>
  <c r="I1258" i="2"/>
  <c r="H1258" i="2"/>
  <c r="L1257" i="2"/>
  <c r="K1257" i="2"/>
  <c r="J1257" i="2"/>
  <c r="I1257" i="2"/>
  <c r="H1257" i="2"/>
  <c r="L1256" i="2"/>
  <c r="K1256" i="2"/>
  <c r="J1256" i="2"/>
  <c r="I1256" i="2"/>
  <c r="H1256" i="2"/>
  <c r="L1255" i="2"/>
  <c r="K1255" i="2"/>
  <c r="J1255" i="2"/>
  <c r="I1255" i="2"/>
  <c r="H1255" i="2"/>
  <c r="L1254" i="2"/>
  <c r="K1254" i="2"/>
  <c r="J1254" i="2"/>
  <c r="I1254" i="2"/>
  <c r="H1254" i="2"/>
  <c r="L1253" i="2"/>
  <c r="K1253" i="2"/>
  <c r="J1253" i="2"/>
  <c r="I1253" i="2"/>
  <c r="H1253" i="2"/>
  <c r="L1252" i="2"/>
  <c r="K1252" i="2"/>
  <c r="J1252" i="2"/>
  <c r="I1252" i="2"/>
  <c r="H1252" i="2"/>
  <c r="L1251" i="2"/>
  <c r="K1251" i="2"/>
  <c r="J1251" i="2"/>
  <c r="I1251" i="2"/>
  <c r="H1251" i="2"/>
  <c r="L1250" i="2"/>
  <c r="K1250" i="2"/>
  <c r="J1250" i="2"/>
  <c r="I1250" i="2"/>
  <c r="H1250" i="2"/>
  <c r="L1249" i="2"/>
  <c r="K1249" i="2"/>
  <c r="J1249" i="2"/>
  <c r="I1249" i="2"/>
  <c r="H1249" i="2"/>
  <c r="L1248" i="2"/>
  <c r="K1248" i="2"/>
  <c r="J1248" i="2"/>
  <c r="I1248" i="2"/>
  <c r="H1248" i="2"/>
  <c r="L1247" i="2"/>
  <c r="K1247" i="2"/>
  <c r="J1247" i="2"/>
  <c r="I1247" i="2"/>
  <c r="H1247" i="2"/>
  <c r="L1246" i="2"/>
  <c r="K1246" i="2"/>
  <c r="J1246" i="2"/>
  <c r="I1246" i="2"/>
  <c r="H1246" i="2"/>
  <c r="L1245" i="2"/>
  <c r="K1245" i="2"/>
  <c r="J1245" i="2"/>
  <c r="I1245" i="2"/>
  <c r="H1245" i="2"/>
  <c r="L1244" i="2"/>
  <c r="K1244" i="2"/>
  <c r="J1244" i="2"/>
  <c r="I1244" i="2"/>
  <c r="H1244" i="2"/>
  <c r="L1243" i="2"/>
  <c r="K1243" i="2"/>
  <c r="J1243" i="2"/>
  <c r="I1243" i="2"/>
  <c r="H1243" i="2"/>
  <c r="L1242" i="2"/>
  <c r="K1242" i="2"/>
  <c r="J1242" i="2"/>
  <c r="I1242" i="2"/>
  <c r="H1242" i="2"/>
  <c r="L1241" i="2"/>
  <c r="K1241" i="2"/>
  <c r="J1241" i="2"/>
  <c r="I1241" i="2"/>
  <c r="H1241" i="2"/>
  <c r="L1240" i="2"/>
  <c r="K1240" i="2"/>
  <c r="J1240" i="2"/>
  <c r="I1240" i="2"/>
  <c r="H1240" i="2"/>
  <c r="L1239" i="2"/>
  <c r="K1239" i="2"/>
  <c r="J1239" i="2"/>
  <c r="I1239" i="2"/>
  <c r="H1239" i="2"/>
  <c r="L1238" i="2"/>
  <c r="K1238" i="2"/>
  <c r="J1238" i="2"/>
  <c r="I1238" i="2"/>
  <c r="H1238" i="2"/>
  <c r="L1237" i="2"/>
  <c r="K1237" i="2"/>
  <c r="J1237" i="2"/>
  <c r="I1237" i="2"/>
  <c r="H1237" i="2"/>
  <c r="L1236" i="2"/>
  <c r="K1236" i="2"/>
  <c r="J1236" i="2"/>
  <c r="I1236" i="2"/>
  <c r="H1236" i="2"/>
  <c r="L1235" i="2"/>
  <c r="K1235" i="2"/>
  <c r="J1235" i="2"/>
  <c r="I1235" i="2"/>
  <c r="H1235" i="2"/>
  <c r="L1234" i="2"/>
  <c r="K1234" i="2"/>
  <c r="J1234" i="2"/>
  <c r="I1234" i="2"/>
  <c r="H1234" i="2"/>
  <c r="L1233" i="2"/>
  <c r="K1233" i="2"/>
  <c r="J1233" i="2"/>
  <c r="I1233" i="2"/>
  <c r="H1233" i="2"/>
  <c r="L1232" i="2"/>
  <c r="K1232" i="2"/>
  <c r="J1232" i="2"/>
  <c r="I1232" i="2"/>
  <c r="H1232" i="2"/>
  <c r="L1231" i="2"/>
  <c r="K1231" i="2"/>
  <c r="J1231" i="2"/>
  <c r="I1231" i="2"/>
  <c r="H1231" i="2"/>
  <c r="L1230" i="2"/>
  <c r="K1230" i="2"/>
  <c r="J1230" i="2"/>
  <c r="I1230" i="2"/>
  <c r="H1230" i="2"/>
  <c r="L1229" i="2"/>
  <c r="K1229" i="2"/>
  <c r="J1229" i="2"/>
  <c r="I1229" i="2"/>
  <c r="H1229" i="2"/>
  <c r="L1228" i="2"/>
  <c r="K1228" i="2"/>
  <c r="J1228" i="2"/>
  <c r="I1228" i="2"/>
  <c r="H1228" i="2"/>
  <c r="L1227" i="2"/>
  <c r="K1227" i="2"/>
  <c r="J1227" i="2"/>
  <c r="I1227" i="2"/>
  <c r="H1227" i="2"/>
  <c r="L1226" i="2"/>
  <c r="K1226" i="2"/>
  <c r="J1226" i="2"/>
  <c r="I1226" i="2"/>
  <c r="H1226" i="2"/>
  <c r="L1225" i="2"/>
  <c r="K1225" i="2"/>
  <c r="J1225" i="2"/>
  <c r="I1225" i="2"/>
  <c r="H1225" i="2"/>
  <c r="L1224" i="2"/>
  <c r="K1224" i="2"/>
  <c r="J1224" i="2"/>
  <c r="I1224" i="2"/>
  <c r="H1224" i="2"/>
  <c r="L1223" i="2"/>
  <c r="K1223" i="2"/>
  <c r="J1223" i="2"/>
  <c r="I1223" i="2"/>
  <c r="H1223" i="2"/>
  <c r="L1222" i="2"/>
  <c r="K1222" i="2"/>
  <c r="J1222" i="2"/>
  <c r="I1222" i="2"/>
  <c r="H1222" i="2"/>
  <c r="L1221" i="2"/>
  <c r="K1221" i="2"/>
  <c r="J1221" i="2"/>
  <c r="I1221" i="2"/>
  <c r="H1221" i="2"/>
  <c r="L1220" i="2"/>
  <c r="K1220" i="2"/>
  <c r="J1220" i="2"/>
  <c r="I1220" i="2"/>
  <c r="H1220" i="2"/>
  <c r="L1219" i="2"/>
  <c r="K1219" i="2"/>
  <c r="J1219" i="2"/>
  <c r="I1219" i="2"/>
  <c r="H1219" i="2"/>
  <c r="L1218" i="2"/>
  <c r="K1218" i="2"/>
  <c r="J1218" i="2"/>
  <c r="I1218" i="2"/>
  <c r="H1218" i="2"/>
  <c r="L1217" i="2"/>
  <c r="K1217" i="2"/>
  <c r="J1217" i="2"/>
  <c r="I1217" i="2"/>
  <c r="H1217" i="2"/>
  <c r="L1216" i="2"/>
  <c r="K1216" i="2"/>
  <c r="J1216" i="2"/>
  <c r="I1216" i="2"/>
  <c r="H1216" i="2"/>
  <c r="L1215" i="2"/>
  <c r="K1215" i="2"/>
  <c r="J1215" i="2"/>
  <c r="I1215" i="2"/>
  <c r="H1215" i="2"/>
  <c r="L1214" i="2"/>
  <c r="K1214" i="2"/>
  <c r="J1214" i="2"/>
  <c r="I1214" i="2"/>
  <c r="H1214" i="2"/>
  <c r="L1213" i="2"/>
  <c r="K1213" i="2"/>
  <c r="J1213" i="2"/>
  <c r="I1213" i="2"/>
  <c r="H1213" i="2"/>
  <c r="L1212" i="2"/>
  <c r="K1212" i="2"/>
  <c r="J1212" i="2"/>
  <c r="I1212" i="2"/>
  <c r="H1212" i="2"/>
  <c r="L1211" i="2"/>
  <c r="K1211" i="2"/>
  <c r="J1211" i="2"/>
  <c r="I1211" i="2"/>
  <c r="H1211" i="2"/>
  <c r="L1210" i="2"/>
  <c r="K1210" i="2"/>
  <c r="J1210" i="2"/>
  <c r="I1210" i="2"/>
  <c r="H1210" i="2"/>
  <c r="L1209" i="2"/>
  <c r="K1209" i="2"/>
  <c r="J1209" i="2"/>
  <c r="I1209" i="2"/>
  <c r="H1209" i="2"/>
  <c r="L1208" i="2"/>
  <c r="K1208" i="2"/>
  <c r="J1208" i="2"/>
  <c r="I1208" i="2"/>
  <c r="H1208" i="2"/>
  <c r="L1207" i="2"/>
  <c r="K1207" i="2"/>
  <c r="J1207" i="2"/>
  <c r="I1207" i="2"/>
  <c r="H1207" i="2"/>
  <c r="L1206" i="2"/>
  <c r="K1206" i="2"/>
  <c r="J1206" i="2"/>
  <c r="I1206" i="2"/>
  <c r="H1206" i="2"/>
  <c r="L1205" i="2"/>
  <c r="K1205" i="2"/>
  <c r="J1205" i="2"/>
  <c r="I1205" i="2"/>
  <c r="H1205" i="2"/>
  <c r="L1204" i="2"/>
  <c r="K1204" i="2"/>
  <c r="J1204" i="2"/>
  <c r="I1204" i="2"/>
  <c r="H1204" i="2"/>
  <c r="L1203" i="2"/>
  <c r="K1203" i="2"/>
  <c r="J1203" i="2"/>
  <c r="I1203" i="2"/>
  <c r="H1203" i="2"/>
  <c r="L1202" i="2"/>
  <c r="K1202" i="2"/>
  <c r="J1202" i="2"/>
  <c r="I1202" i="2"/>
  <c r="H1202" i="2"/>
  <c r="L1201" i="2"/>
  <c r="K1201" i="2"/>
  <c r="J1201" i="2"/>
  <c r="I1201" i="2"/>
  <c r="H1201" i="2"/>
  <c r="L1200" i="2"/>
  <c r="K1200" i="2"/>
  <c r="J1200" i="2"/>
  <c r="I1200" i="2"/>
  <c r="H1200" i="2"/>
  <c r="L1199" i="2"/>
  <c r="K1199" i="2"/>
  <c r="J1199" i="2"/>
  <c r="I1199" i="2"/>
  <c r="H1199" i="2"/>
  <c r="L1198" i="2"/>
  <c r="K1198" i="2"/>
  <c r="J1198" i="2"/>
  <c r="I1198" i="2"/>
  <c r="H1198" i="2"/>
  <c r="L1197" i="2"/>
  <c r="K1197" i="2"/>
  <c r="J1197" i="2"/>
  <c r="I1197" i="2"/>
  <c r="H1197" i="2"/>
  <c r="L1196" i="2"/>
  <c r="K1196" i="2"/>
  <c r="J1196" i="2"/>
  <c r="I1196" i="2"/>
  <c r="H1196" i="2"/>
  <c r="L1195" i="2"/>
  <c r="K1195" i="2"/>
  <c r="J1195" i="2"/>
  <c r="I1195" i="2"/>
  <c r="H1195" i="2"/>
  <c r="L1194" i="2"/>
  <c r="K1194" i="2"/>
  <c r="J1194" i="2"/>
  <c r="I1194" i="2"/>
  <c r="H1194" i="2"/>
  <c r="L1193" i="2"/>
  <c r="K1193" i="2"/>
  <c r="J1193" i="2"/>
  <c r="I1193" i="2"/>
  <c r="H1193" i="2"/>
  <c r="L1192" i="2"/>
  <c r="K1192" i="2"/>
  <c r="J1192" i="2"/>
  <c r="I1192" i="2"/>
  <c r="H1192" i="2"/>
  <c r="L1191" i="2"/>
  <c r="K1191" i="2"/>
  <c r="J1191" i="2"/>
  <c r="I1191" i="2"/>
  <c r="H1191" i="2"/>
  <c r="L1190" i="2"/>
  <c r="K1190" i="2"/>
  <c r="J1190" i="2"/>
  <c r="I1190" i="2"/>
  <c r="H1190" i="2"/>
  <c r="L1189" i="2"/>
  <c r="K1189" i="2"/>
  <c r="J1189" i="2"/>
  <c r="I1189" i="2"/>
  <c r="H1189" i="2"/>
  <c r="L1188" i="2"/>
  <c r="K1188" i="2"/>
  <c r="J1188" i="2"/>
  <c r="I1188" i="2"/>
  <c r="H1188" i="2"/>
  <c r="L1187" i="2"/>
  <c r="K1187" i="2"/>
  <c r="J1187" i="2"/>
  <c r="I1187" i="2"/>
  <c r="H1187" i="2"/>
  <c r="L1186" i="2"/>
  <c r="K1186" i="2"/>
  <c r="J1186" i="2"/>
  <c r="I1186" i="2"/>
  <c r="H1186" i="2"/>
  <c r="L1185" i="2"/>
  <c r="K1185" i="2"/>
  <c r="J1185" i="2"/>
  <c r="I1185" i="2"/>
  <c r="H1185" i="2"/>
  <c r="L1184" i="2"/>
  <c r="K1184" i="2"/>
  <c r="J1184" i="2"/>
  <c r="I1184" i="2"/>
  <c r="H1184" i="2"/>
  <c r="L1183" i="2"/>
  <c r="K1183" i="2"/>
  <c r="J1183" i="2"/>
  <c r="I1183" i="2"/>
  <c r="H1183" i="2"/>
  <c r="L1182" i="2"/>
  <c r="K1182" i="2"/>
  <c r="J1182" i="2"/>
  <c r="I1182" i="2"/>
  <c r="H1182" i="2"/>
  <c r="L1181" i="2"/>
  <c r="K1181" i="2"/>
  <c r="J1181" i="2"/>
  <c r="I1181" i="2"/>
  <c r="H1181" i="2"/>
  <c r="L1180" i="2"/>
  <c r="K1180" i="2"/>
  <c r="J1180" i="2"/>
  <c r="I1180" i="2"/>
  <c r="H1180" i="2"/>
  <c r="L1179" i="2"/>
  <c r="K1179" i="2"/>
  <c r="J1179" i="2"/>
  <c r="I1179" i="2"/>
  <c r="H1179" i="2"/>
  <c r="L1178" i="2"/>
  <c r="K1178" i="2"/>
  <c r="J1178" i="2"/>
  <c r="I1178" i="2"/>
  <c r="H1178" i="2"/>
  <c r="L1177" i="2"/>
  <c r="K1177" i="2"/>
  <c r="J1177" i="2"/>
  <c r="I1177" i="2"/>
  <c r="H1177" i="2"/>
  <c r="L1176" i="2"/>
  <c r="K1176" i="2"/>
  <c r="J1176" i="2"/>
  <c r="I1176" i="2"/>
  <c r="H1176" i="2"/>
  <c r="L1175" i="2"/>
  <c r="K1175" i="2"/>
  <c r="J1175" i="2"/>
  <c r="I1175" i="2"/>
  <c r="H1175" i="2"/>
  <c r="L1174" i="2"/>
  <c r="K1174" i="2"/>
  <c r="J1174" i="2"/>
  <c r="I1174" i="2"/>
  <c r="H1174" i="2"/>
  <c r="L1173" i="2"/>
  <c r="K1173" i="2"/>
  <c r="J1173" i="2"/>
  <c r="I1173" i="2"/>
  <c r="H1173" i="2"/>
  <c r="L1172" i="2"/>
  <c r="K1172" i="2"/>
  <c r="J1172" i="2"/>
  <c r="I1172" i="2"/>
  <c r="H1172" i="2"/>
  <c r="L1171" i="2"/>
  <c r="K1171" i="2"/>
  <c r="J1171" i="2"/>
  <c r="I1171" i="2"/>
  <c r="H1171" i="2"/>
  <c r="L1170" i="2"/>
  <c r="K1170" i="2"/>
  <c r="J1170" i="2"/>
  <c r="I1170" i="2"/>
  <c r="H1170" i="2"/>
  <c r="L1169" i="2"/>
  <c r="K1169" i="2"/>
  <c r="J1169" i="2"/>
  <c r="I1169" i="2"/>
  <c r="H1169" i="2"/>
  <c r="L1168" i="2"/>
  <c r="K1168" i="2"/>
  <c r="J1168" i="2"/>
  <c r="I1168" i="2"/>
  <c r="H1168" i="2"/>
  <c r="L1167" i="2"/>
  <c r="K1167" i="2"/>
  <c r="J1167" i="2"/>
  <c r="I1167" i="2"/>
  <c r="H1167" i="2"/>
  <c r="L1166" i="2"/>
  <c r="K1166" i="2"/>
  <c r="J1166" i="2"/>
  <c r="I1166" i="2"/>
  <c r="H1166" i="2"/>
  <c r="L1165" i="2"/>
  <c r="K1165" i="2"/>
  <c r="J1165" i="2"/>
  <c r="I1165" i="2"/>
  <c r="H1165" i="2"/>
  <c r="L1164" i="2"/>
  <c r="K1164" i="2"/>
  <c r="J1164" i="2"/>
  <c r="I1164" i="2"/>
  <c r="H1164" i="2"/>
  <c r="L1163" i="2"/>
  <c r="K1163" i="2"/>
  <c r="J1163" i="2"/>
  <c r="I1163" i="2"/>
  <c r="H1163" i="2"/>
  <c r="L1162" i="2"/>
  <c r="K1162" i="2"/>
  <c r="J1162" i="2"/>
  <c r="I1162" i="2"/>
  <c r="H1162" i="2"/>
  <c r="L1161" i="2"/>
  <c r="K1161" i="2"/>
  <c r="J1161" i="2"/>
  <c r="I1161" i="2"/>
  <c r="H1161" i="2"/>
  <c r="L1160" i="2"/>
  <c r="K1160" i="2"/>
  <c r="J1160" i="2"/>
  <c r="I1160" i="2"/>
  <c r="H1160" i="2"/>
  <c r="L1159" i="2"/>
  <c r="K1159" i="2"/>
  <c r="J1159" i="2"/>
  <c r="I1159" i="2"/>
  <c r="H1159" i="2"/>
  <c r="L1158" i="2"/>
  <c r="K1158" i="2"/>
  <c r="J1158" i="2"/>
  <c r="I1158" i="2"/>
  <c r="H1158" i="2"/>
  <c r="L1157" i="2"/>
  <c r="K1157" i="2"/>
  <c r="J1157" i="2"/>
  <c r="I1157" i="2"/>
  <c r="H1157" i="2"/>
  <c r="L1156" i="2"/>
  <c r="K1156" i="2"/>
  <c r="J1156" i="2"/>
  <c r="I1156" i="2"/>
  <c r="H1156" i="2"/>
  <c r="L1155" i="2"/>
  <c r="K1155" i="2"/>
  <c r="J1155" i="2"/>
  <c r="I1155" i="2"/>
  <c r="H1155" i="2"/>
  <c r="L1154" i="2"/>
  <c r="K1154" i="2"/>
  <c r="J1154" i="2"/>
  <c r="I1154" i="2"/>
  <c r="H1154" i="2"/>
  <c r="L1153" i="2"/>
  <c r="K1153" i="2"/>
  <c r="J1153" i="2"/>
  <c r="I1153" i="2"/>
  <c r="H1153" i="2"/>
  <c r="L1152" i="2"/>
  <c r="K1152" i="2"/>
  <c r="J1152" i="2"/>
  <c r="I1152" i="2"/>
  <c r="H1152" i="2"/>
  <c r="L1151" i="2"/>
  <c r="K1151" i="2"/>
  <c r="J1151" i="2"/>
  <c r="I1151" i="2"/>
  <c r="H1151" i="2"/>
  <c r="L1150" i="2"/>
  <c r="K1150" i="2"/>
  <c r="J1150" i="2"/>
  <c r="I1150" i="2"/>
  <c r="H1150" i="2"/>
  <c r="L1149" i="2"/>
  <c r="K1149" i="2"/>
  <c r="J1149" i="2"/>
  <c r="I1149" i="2"/>
  <c r="H1149" i="2"/>
  <c r="L1148" i="2"/>
  <c r="K1148" i="2"/>
  <c r="J1148" i="2"/>
  <c r="I1148" i="2"/>
  <c r="H1148" i="2"/>
  <c r="L1147" i="2"/>
  <c r="K1147" i="2"/>
  <c r="J1147" i="2"/>
  <c r="I1147" i="2"/>
  <c r="H1147" i="2"/>
  <c r="L1146" i="2"/>
  <c r="K1146" i="2"/>
  <c r="J1146" i="2"/>
  <c r="I1146" i="2"/>
  <c r="H1146" i="2"/>
  <c r="L1145" i="2"/>
  <c r="K1145" i="2"/>
  <c r="J1145" i="2"/>
  <c r="I1145" i="2"/>
  <c r="H1145" i="2"/>
  <c r="L1144" i="2"/>
  <c r="K1144" i="2"/>
  <c r="J1144" i="2"/>
  <c r="I1144" i="2"/>
  <c r="H1144" i="2"/>
  <c r="L1143" i="2"/>
  <c r="K1143" i="2"/>
  <c r="J1143" i="2"/>
  <c r="I1143" i="2"/>
  <c r="H1143" i="2"/>
  <c r="L1142" i="2"/>
  <c r="K1142" i="2"/>
  <c r="J1142" i="2"/>
  <c r="I1142" i="2"/>
  <c r="H1142" i="2"/>
  <c r="L1141" i="2"/>
  <c r="K1141" i="2"/>
  <c r="J1141" i="2"/>
  <c r="I1141" i="2"/>
  <c r="H1141" i="2"/>
  <c r="L1140" i="2"/>
  <c r="K1140" i="2"/>
  <c r="J1140" i="2"/>
  <c r="I1140" i="2"/>
  <c r="H1140" i="2"/>
  <c r="L1139" i="2"/>
  <c r="K1139" i="2"/>
  <c r="J1139" i="2"/>
  <c r="I1139" i="2"/>
  <c r="H1139" i="2"/>
  <c r="L1138" i="2"/>
  <c r="K1138" i="2"/>
  <c r="J1138" i="2"/>
  <c r="I1138" i="2"/>
  <c r="H1138" i="2"/>
  <c r="L1137" i="2"/>
  <c r="K1137" i="2"/>
  <c r="J1137" i="2"/>
  <c r="I1137" i="2"/>
  <c r="H1137" i="2"/>
  <c r="L1136" i="2"/>
  <c r="K1136" i="2"/>
  <c r="J1136" i="2"/>
  <c r="I1136" i="2"/>
  <c r="H1136" i="2"/>
  <c r="L1135" i="2"/>
  <c r="K1135" i="2"/>
  <c r="J1135" i="2"/>
  <c r="I1135" i="2"/>
  <c r="H1135" i="2"/>
  <c r="L1134" i="2"/>
  <c r="K1134" i="2"/>
  <c r="J1134" i="2"/>
  <c r="I1134" i="2"/>
  <c r="H1134" i="2"/>
  <c r="L1133" i="2"/>
  <c r="K1133" i="2"/>
  <c r="J1133" i="2"/>
  <c r="I1133" i="2"/>
  <c r="H1133" i="2"/>
  <c r="L1132" i="2"/>
  <c r="K1132" i="2"/>
  <c r="J1132" i="2"/>
  <c r="I1132" i="2"/>
  <c r="H1132" i="2"/>
  <c r="L1131" i="2"/>
  <c r="K1131" i="2"/>
  <c r="J1131" i="2"/>
  <c r="I1131" i="2"/>
  <c r="H1131" i="2"/>
  <c r="L1130" i="2"/>
  <c r="K1130" i="2"/>
  <c r="J1130" i="2"/>
  <c r="I1130" i="2"/>
  <c r="H1130" i="2"/>
  <c r="L1129" i="2"/>
  <c r="K1129" i="2"/>
  <c r="J1129" i="2"/>
  <c r="I1129" i="2"/>
  <c r="H1129" i="2"/>
  <c r="L1128" i="2"/>
  <c r="K1128" i="2"/>
  <c r="J1128" i="2"/>
  <c r="I1128" i="2"/>
  <c r="H1128" i="2"/>
  <c r="L1127" i="2"/>
  <c r="K1127" i="2"/>
  <c r="J1127" i="2"/>
  <c r="I1127" i="2"/>
  <c r="H1127" i="2"/>
  <c r="L1126" i="2"/>
  <c r="K1126" i="2"/>
  <c r="J1126" i="2"/>
  <c r="I1126" i="2"/>
  <c r="H1126" i="2"/>
  <c r="L1125" i="2"/>
  <c r="K1125" i="2"/>
  <c r="J1125" i="2"/>
  <c r="I1125" i="2"/>
  <c r="H1125" i="2"/>
  <c r="L1124" i="2"/>
  <c r="K1124" i="2"/>
  <c r="J1124" i="2"/>
  <c r="I1124" i="2"/>
  <c r="H1124" i="2"/>
  <c r="L1123" i="2"/>
  <c r="K1123" i="2"/>
  <c r="J1123" i="2"/>
  <c r="I1123" i="2"/>
  <c r="H1123" i="2"/>
  <c r="L1122" i="2"/>
  <c r="K1122" i="2"/>
  <c r="J1122" i="2"/>
  <c r="I1122" i="2"/>
  <c r="H1122" i="2"/>
  <c r="L1121" i="2"/>
  <c r="K1121" i="2"/>
  <c r="J1121" i="2"/>
  <c r="I1121" i="2"/>
  <c r="H1121" i="2"/>
  <c r="L1120" i="2"/>
  <c r="K1120" i="2"/>
  <c r="J1120" i="2"/>
  <c r="I1120" i="2"/>
  <c r="H1120" i="2"/>
  <c r="L1119" i="2"/>
  <c r="K1119" i="2"/>
  <c r="J1119" i="2"/>
  <c r="I1119" i="2"/>
  <c r="H1119" i="2"/>
  <c r="L1118" i="2"/>
  <c r="K1118" i="2"/>
  <c r="J1118" i="2"/>
  <c r="I1118" i="2"/>
  <c r="H1118" i="2"/>
  <c r="L1117" i="2"/>
  <c r="K1117" i="2"/>
  <c r="J1117" i="2"/>
  <c r="I1117" i="2"/>
  <c r="H1117" i="2"/>
  <c r="L1116" i="2"/>
  <c r="K1116" i="2"/>
  <c r="J1116" i="2"/>
  <c r="I1116" i="2"/>
  <c r="H1116" i="2"/>
  <c r="L1115" i="2"/>
  <c r="K1115" i="2"/>
  <c r="J1115" i="2"/>
  <c r="I1115" i="2"/>
  <c r="H1115" i="2"/>
  <c r="L1114" i="2"/>
  <c r="K1114" i="2"/>
  <c r="J1114" i="2"/>
  <c r="I1114" i="2"/>
  <c r="H1114" i="2"/>
  <c r="L1113" i="2"/>
  <c r="K1113" i="2"/>
  <c r="J1113" i="2"/>
  <c r="I1113" i="2"/>
  <c r="H1113" i="2"/>
  <c r="L1112" i="2"/>
  <c r="K1112" i="2"/>
  <c r="J1112" i="2"/>
  <c r="I1112" i="2"/>
  <c r="H1112" i="2"/>
  <c r="L1111" i="2"/>
  <c r="K1111" i="2"/>
  <c r="J1111" i="2"/>
  <c r="I1111" i="2"/>
  <c r="H1111" i="2"/>
  <c r="L1110" i="2"/>
  <c r="K1110" i="2"/>
  <c r="J1110" i="2"/>
  <c r="I1110" i="2"/>
  <c r="H1110" i="2"/>
  <c r="L1109" i="2"/>
  <c r="K1109" i="2"/>
  <c r="J1109" i="2"/>
  <c r="I1109" i="2"/>
  <c r="H1109" i="2"/>
  <c r="L1108" i="2"/>
  <c r="K1108" i="2"/>
  <c r="J1108" i="2"/>
  <c r="I1108" i="2"/>
  <c r="H1108" i="2"/>
  <c r="L1107" i="2"/>
  <c r="K1107" i="2"/>
  <c r="J1107" i="2"/>
  <c r="I1107" i="2"/>
  <c r="H1107" i="2"/>
  <c r="L1106" i="2"/>
  <c r="K1106" i="2"/>
  <c r="J1106" i="2"/>
  <c r="I1106" i="2"/>
  <c r="H1106" i="2"/>
  <c r="L1105" i="2"/>
  <c r="K1105" i="2"/>
  <c r="J1105" i="2"/>
  <c r="I1105" i="2"/>
  <c r="H1105" i="2"/>
  <c r="L1104" i="2"/>
  <c r="K1104" i="2"/>
  <c r="J1104" i="2"/>
  <c r="I1104" i="2"/>
  <c r="H1104" i="2"/>
  <c r="L1103" i="2"/>
  <c r="K1103" i="2"/>
  <c r="J1103" i="2"/>
  <c r="I1103" i="2"/>
  <c r="H1103" i="2"/>
  <c r="L1102" i="2"/>
  <c r="K1102" i="2"/>
  <c r="J1102" i="2"/>
  <c r="I1102" i="2"/>
  <c r="H1102" i="2"/>
  <c r="L1101" i="2"/>
  <c r="K1101" i="2"/>
  <c r="J1101" i="2"/>
  <c r="I1101" i="2"/>
  <c r="H1101" i="2"/>
  <c r="L1100" i="2"/>
  <c r="K1100" i="2"/>
  <c r="J1100" i="2"/>
  <c r="I1100" i="2"/>
  <c r="H1100" i="2"/>
  <c r="L1099" i="2"/>
  <c r="K1099" i="2"/>
  <c r="J1099" i="2"/>
  <c r="I1099" i="2"/>
  <c r="H1099" i="2"/>
  <c r="L1098" i="2"/>
  <c r="K1098" i="2"/>
  <c r="J1098" i="2"/>
  <c r="I1098" i="2"/>
  <c r="H1098" i="2"/>
  <c r="L1097" i="2"/>
  <c r="K1097" i="2"/>
  <c r="J1097" i="2"/>
  <c r="I1097" i="2"/>
  <c r="H1097" i="2"/>
  <c r="L1096" i="2"/>
  <c r="K1096" i="2"/>
  <c r="J1096" i="2"/>
  <c r="I1096" i="2"/>
  <c r="H1096" i="2"/>
  <c r="L1095" i="2"/>
  <c r="K1095" i="2"/>
  <c r="J1095" i="2"/>
  <c r="I1095" i="2"/>
  <c r="H1095" i="2"/>
  <c r="L1094" i="2"/>
  <c r="K1094" i="2"/>
  <c r="J1094" i="2"/>
  <c r="I1094" i="2"/>
  <c r="H1094" i="2"/>
  <c r="L1093" i="2"/>
  <c r="K1093" i="2"/>
  <c r="J1093" i="2"/>
  <c r="I1093" i="2"/>
  <c r="H1093" i="2"/>
  <c r="L1092" i="2"/>
  <c r="K1092" i="2"/>
  <c r="J1092" i="2"/>
  <c r="I1092" i="2"/>
  <c r="H1092" i="2"/>
  <c r="L1091" i="2"/>
  <c r="K1091" i="2"/>
  <c r="J1091" i="2"/>
  <c r="I1091" i="2"/>
  <c r="H1091" i="2"/>
  <c r="L1090" i="2"/>
  <c r="K1090" i="2"/>
  <c r="J1090" i="2"/>
  <c r="I1090" i="2"/>
  <c r="H1090" i="2"/>
  <c r="L1089" i="2"/>
  <c r="K1089" i="2"/>
  <c r="J1089" i="2"/>
  <c r="I1089" i="2"/>
  <c r="H1089" i="2"/>
  <c r="L1088" i="2"/>
  <c r="K1088" i="2"/>
  <c r="J1088" i="2"/>
  <c r="I1088" i="2"/>
  <c r="H1088" i="2"/>
  <c r="L1087" i="2"/>
  <c r="K1087" i="2"/>
  <c r="J1087" i="2"/>
  <c r="I1087" i="2"/>
  <c r="H1087" i="2"/>
  <c r="L1086" i="2"/>
  <c r="K1086" i="2"/>
  <c r="J1086" i="2"/>
  <c r="I1086" i="2"/>
  <c r="H1086" i="2"/>
  <c r="L1085" i="2"/>
  <c r="K1085" i="2"/>
  <c r="J1085" i="2"/>
  <c r="I1085" i="2"/>
  <c r="H1085" i="2"/>
  <c r="L1084" i="2"/>
  <c r="K1084" i="2"/>
  <c r="J1084" i="2"/>
  <c r="I1084" i="2"/>
  <c r="H1084" i="2"/>
  <c r="L1083" i="2"/>
  <c r="K1083" i="2"/>
  <c r="J1083" i="2"/>
  <c r="I1083" i="2"/>
  <c r="H1083" i="2"/>
  <c r="L1082" i="2"/>
  <c r="K1082" i="2"/>
  <c r="J1082" i="2"/>
  <c r="I1082" i="2"/>
  <c r="H1082" i="2"/>
  <c r="L1081" i="2"/>
  <c r="K1081" i="2"/>
  <c r="J1081" i="2"/>
  <c r="I1081" i="2"/>
  <c r="H1081" i="2"/>
  <c r="L1080" i="2"/>
  <c r="K1080" i="2"/>
  <c r="J1080" i="2"/>
  <c r="I1080" i="2"/>
  <c r="H1080" i="2"/>
  <c r="L1079" i="2"/>
  <c r="K1079" i="2"/>
  <c r="J1079" i="2"/>
  <c r="I1079" i="2"/>
  <c r="H1079" i="2"/>
  <c r="L1078" i="2"/>
  <c r="K1078" i="2"/>
  <c r="J1078" i="2"/>
  <c r="I1078" i="2"/>
  <c r="H1078" i="2"/>
  <c r="L1077" i="2"/>
  <c r="K1077" i="2"/>
  <c r="J1077" i="2"/>
  <c r="I1077" i="2"/>
  <c r="H1077" i="2"/>
  <c r="L1076" i="2"/>
  <c r="K1076" i="2"/>
  <c r="J1076" i="2"/>
  <c r="I1076" i="2"/>
  <c r="H1076" i="2"/>
  <c r="L1075" i="2"/>
  <c r="K1075" i="2"/>
  <c r="J1075" i="2"/>
  <c r="I1075" i="2"/>
  <c r="H1075" i="2"/>
  <c r="L1074" i="2"/>
  <c r="K1074" i="2"/>
  <c r="J1074" i="2"/>
  <c r="I1074" i="2"/>
  <c r="H1074" i="2"/>
  <c r="L1073" i="2"/>
  <c r="K1073" i="2"/>
  <c r="J1073" i="2"/>
  <c r="I1073" i="2"/>
  <c r="H1073" i="2"/>
  <c r="L1072" i="2"/>
  <c r="K1072" i="2"/>
  <c r="J1072" i="2"/>
  <c r="I1072" i="2"/>
  <c r="H1072" i="2"/>
  <c r="L1071" i="2"/>
  <c r="K1071" i="2"/>
  <c r="J1071" i="2"/>
  <c r="I1071" i="2"/>
  <c r="H1071" i="2"/>
  <c r="L1070" i="2"/>
  <c r="K1070" i="2"/>
  <c r="J1070" i="2"/>
  <c r="I1070" i="2"/>
  <c r="H1070" i="2"/>
  <c r="L1069" i="2"/>
  <c r="K1069" i="2"/>
  <c r="J1069" i="2"/>
  <c r="I1069" i="2"/>
  <c r="H1069" i="2"/>
  <c r="L1068" i="2"/>
  <c r="K1068" i="2"/>
  <c r="J1068" i="2"/>
  <c r="I1068" i="2"/>
  <c r="H1068" i="2"/>
  <c r="L1067" i="2"/>
  <c r="K1067" i="2"/>
  <c r="J1067" i="2"/>
  <c r="I1067" i="2"/>
  <c r="H1067" i="2"/>
  <c r="L1066" i="2"/>
  <c r="K1066" i="2"/>
  <c r="J1066" i="2"/>
  <c r="I1066" i="2"/>
  <c r="H1066" i="2"/>
  <c r="L1065" i="2"/>
  <c r="K1065" i="2"/>
  <c r="J1065" i="2"/>
  <c r="I1065" i="2"/>
  <c r="H1065" i="2"/>
  <c r="L1064" i="2"/>
  <c r="K1064" i="2"/>
  <c r="J1064" i="2"/>
  <c r="I1064" i="2"/>
  <c r="H1064" i="2"/>
  <c r="L1063" i="2"/>
  <c r="K1063" i="2"/>
  <c r="J1063" i="2"/>
  <c r="I1063" i="2"/>
  <c r="H1063" i="2"/>
  <c r="L1062" i="2"/>
  <c r="K1062" i="2"/>
  <c r="J1062" i="2"/>
  <c r="I1062" i="2"/>
  <c r="H1062" i="2"/>
  <c r="L1061" i="2"/>
  <c r="K1061" i="2"/>
  <c r="J1061" i="2"/>
  <c r="I1061" i="2"/>
  <c r="H1061" i="2"/>
  <c r="L1060" i="2"/>
  <c r="K1060" i="2"/>
  <c r="J1060" i="2"/>
  <c r="I1060" i="2"/>
  <c r="H1060" i="2"/>
  <c r="L1059" i="2"/>
  <c r="K1059" i="2"/>
  <c r="J1059" i="2"/>
  <c r="I1059" i="2"/>
  <c r="H1059" i="2"/>
  <c r="L1058" i="2"/>
  <c r="K1058" i="2"/>
  <c r="J1058" i="2"/>
  <c r="I1058" i="2"/>
  <c r="H1058" i="2"/>
  <c r="L1057" i="2"/>
  <c r="K1057" i="2"/>
  <c r="J1057" i="2"/>
  <c r="I1057" i="2"/>
  <c r="H1057" i="2"/>
  <c r="L1056" i="2"/>
  <c r="K1056" i="2"/>
  <c r="J1056" i="2"/>
  <c r="I1056" i="2"/>
  <c r="H1056" i="2"/>
  <c r="L1055" i="2"/>
  <c r="K1055" i="2"/>
  <c r="J1055" i="2"/>
  <c r="I1055" i="2"/>
  <c r="H1055" i="2"/>
  <c r="L1054" i="2"/>
  <c r="K1054" i="2"/>
  <c r="J1054" i="2"/>
  <c r="I1054" i="2"/>
  <c r="H1054" i="2"/>
  <c r="L1053" i="2"/>
  <c r="K1053" i="2"/>
  <c r="J1053" i="2"/>
  <c r="I1053" i="2"/>
  <c r="H1053" i="2"/>
  <c r="L1052" i="2"/>
  <c r="K1052" i="2"/>
  <c r="J1052" i="2"/>
  <c r="I1052" i="2"/>
  <c r="H1052" i="2"/>
  <c r="L1051" i="2"/>
  <c r="K1051" i="2"/>
  <c r="J1051" i="2"/>
  <c r="I1051" i="2"/>
  <c r="H1051" i="2"/>
  <c r="L1050" i="2"/>
  <c r="K1050" i="2"/>
  <c r="J1050" i="2"/>
  <c r="I1050" i="2"/>
  <c r="H1050" i="2"/>
  <c r="L1049" i="2"/>
  <c r="K1049" i="2"/>
  <c r="J1049" i="2"/>
  <c r="I1049" i="2"/>
  <c r="H1049" i="2"/>
  <c r="L1048" i="2"/>
  <c r="K1048" i="2"/>
  <c r="J1048" i="2"/>
  <c r="I1048" i="2"/>
  <c r="H1048" i="2"/>
  <c r="L1047" i="2"/>
  <c r="K1047" i="2"/>
  <c r="J1047" i="2"/>
  <c r="I1047" i="2"/>
  <c r="H1047" i="2"/>
  <c r="L1046" i="2"/>
  <c r="K1046" i="2"/>
  <c r="J1046" i="2"/>
  <c r="I1046" i="2"/>
  <c r="H1046" i="2"/>
  <c r="L1045" i="2"/>
  <c r="K1045" i="2"/>
  <c r="J1045" i="2"/>
  <c r="I1045" i="2"/>
  <c r="H1045" i="2"/>
  <c r="L1044" i="2"/>
  <c r="K1044" i="2"/>
  <c r="J1044" i="2"/>
  <c r="I1044" i="2"/>
  <c r="H1044" i="2"/>
  <c r="L1043" i="2"/>
  <c r="K1043" i="2"/>
  <c r="J1043" i="2"/>
  <c r="I1043" i="2"/>
  <c r="H1043" i="2"/>
  <c r="L1042" i="2"/>
  <c r="K1042" i="2"/>
  <c r="J1042" i="2"/>
  <c r="I1042" i="2"/>
  <c r="H1042" i="2"/>
  <c r="L1041" i="2"/>
  <c r="K1041" i="2"/>
  <c r="J1041" i="2"/>
  <c r="I1041" i="2"/>
  <c r="H1041" i="2"/>
  <c r="L1040" i="2"/>
  <c r="K1040" i="2"/>
  <c r="J1040" i="2"/>
  <c r="I1040" i="2"/>
  <c r="H1040" i="2"/>
  <c r="L1039" i="2"/>
  <c r="K1039" i="2"/>
  <c r="J1039" i="2"/>
  <c r="I1039" i="2"/>
  <c r="H1039" i="2"/>
  <c r="L1038" i="2"/>
  <c r="K1038" i="2"/>
  <c r="J1038" i="2"/>
  <c r="I1038" i="2"/>
  <c r="H1038" i="2"/>
  <c r="L1037" i="2"/>
  <c r="K1037" i="2"/>
  <c r="J1037" i="2"/>
  <c r="I1037" i="2"/>
  <c r="H1037" i="2"/>
  <c r="L1036" i="2"/>
  <c r="K1036" i="2"/>
  <c r="J1036" i="2"/>
  <c r="I1036" i="2"/>
  <c r="H1036" i="2"/>
  <c r="L1035" i="2"/>
  <c r="K1035" i="2"/>
  <c r="J1035" i="2"/>
  <c r="I1035" i="2"/>
  <c r="H1035" i="2"/>
  <c r="L1034" i="2"/>
  <c r="K1034" i="2"/>
  <c r="J1034" i="2"/>
  <c r="I1034" i="2"/>
  <c r="H1034" i="2"/>
  <c r="L1033" i="2"/>
  <c r="K1033" i="2"/>
  <c r="J1033" i="2"/>
  <c r="I1033" i="2"/>
  <c r="H1033" i="2"/>
  <c r="L1032" i="2"/>
  <c r="K1032" i="2"/>
  <c r="J1032" i="2"/>
  <c r="I1032" i="2"/>
  <c r="H1032" i="2"/>
  <c r="L1031" i="2"/>
  <c r="K1031" i="2"/>
  <c r="J1031" i="2"/>
  <c r="I1031" i="2"/>
  <c r="H1031" i="2"/>
  <c r="L1030" i="2"/>
  <c r="K1030" i="2"/>
  <c r="J1030" i="2"/>
  <c r="I1030" i="2"/>
  <c r="H1030" i="2"/>
  <c r="L1029" i="2"/>
  <c r="K1029" i="2"/>
  <c r="J1029" i="2"/>
  <c r="I1029" i="2"/>
  <c r="H1029" i="2"/>
  <c r="L1028" i="2"/>
  <c r="K1028" i="2"/>
  <c r="J1028" i="2"/>
  <c r="I1028" i="2"/>
  <c r="H1028" i="2"/>
  <c r="L1027" i="2"/>
  <c r="K1027" i="2"/>
  <c r="J1027" i="2"/>
  <c r="I1027" i="2"/>
  <c r="H1027" i="2"/>
  <c r="L1026" i="2"/>
  <c r="K1026" i="2"/>
  <c r="J1026" i="2"/>
  <c r="I1026" i="2"/>
  <c r="H1026" i="2"/>
  <c r="L1025" i="2"/>
  <c r="K1025" i="2"/>
  <c r="J1025" i="2"/>
  <c r="I1025" i="2"/>
  <c r="H1025" i="2"/>
  <c r="L1024" i="2"/>
  <c r="K1024" i="2"/>
  <c r="J1024" i="2"/>
  <c r="I1024" i="2"/>
  <c r="H1024" i="2"/>
  <c r="L1023" i="2"/>
  <c r="K1023" i="2"/>
  <c r="J1023" i="2"/>
  <c r="I1023" i="2"/>
  <c r="H1023" i="2"/>
  <c r="L1022" i="2"/>
  <c r="K1022" i="2"/>
  <c r="J1022" i="2"/>
  <c r="I1022" i="2"/>
  <c r="H1022" i="2"/>
  <c r="L1021" i="2"/>
  <c r="K1021" i="2"/>
  <c r="J1021" i="2"/>
  <c r="I1021" i="2"/>
  <c r="H1021" i="2"/>
  <c r="L1020" i="2"/>
  <c r="K1020" i="2"/>
  <c r="J1020" i="2"/>
  <c r="I1020" i="2"/>
  <c r="H1020" i="2"/>
  <c r="L1019" i="2"/>
  <c r="K1019" i="2"/>
  <c r="J1019" i="2"/>
  <c r="I1019" i="2"/>
  <c r="H1019" i="2"/>
  <c r="L1018" i="2"/>
  <c r="K1018" i="2"/>
  <c r="J1018" i="2"/>
  <c r="I1018" i="2"/>
  <c r="H1018" i="2"/>
  <c r="L1017" i="2"/>
  <c r="K1017" i="2"/>
  <c r="J1017" i="2"/>
  <c r="I1017" i="2"/>
  <c r="H1017" i="2"/>
  <c r="L1016" i="2"/>
  <c r="K1016" i="2"/>
  <c r="J1016" i="2"/>
  <c r="I1016" i="2"/>
  <c r="H1016" i="2"/>
  <c r="L1015" i="2"/>
  <c r="K1015" i="2"/>
  <c r="J1015" i="2"/>
  <c r="I1015" i="2"/>
  <c r="H1015" i="2"/>
  <c r="L1014" i="2"/>
  <c r="K1014" i="2"/>
  <c r="J1014" i="2"/>
  <c r="I1014" i="2"/>
  <c r="H1014" i="2"/>
  <c r="L1013" i="2"/>
  <c r="K1013" i="2"/>
  <c r="J1013" i="2"/>
  <c r="I1013" i="2"/>
  <c r="H1013" i="2"/>
  <c r="L1012" i="2"/>
  <c r="K1012" i="2"/>
  <c r="J1012" i="2"/>
  <c r="I1012" i="2"/>
  <c r="H1012" i="2"/>
  <c r="L1011" i="2"/>
  <c r="K1011" i="2"/>
  <c r="J1011" i="2"/>
  <c r="I1011" i="2"/>
  <c r="H1011" i="2"/>
  <c r="L1010" i="2"/>
  <c r="K1010" i="2"/>
  <c r="J1010" i="2"/>
  <c r="I1010" i="2"/>
  <c r="H1010" i="2"/>
  <c r="L1009" i="2"/>
  <c r="K1009" i="2"/>
  <c r="J1009" i="2"/>
  <c r="I1009" i="2"/>
  <c r="H1009" i="2"/>
  <c r="L1008" i="2"/>
  <c r="K1008" i="2"/>
  <c r="J1008" i="2"/>
  <c r="I1008" i="2"/>
  <c r="H1008" i="2"/>
  <c r="L1007" i="2"/>
  <c r="K1007" i="2"/>
  <c r="J1007" i="2"/>
  <c r="I1007" i="2"/>
  <c r="H1007" i="2"/>
  <c r="L1006" i="2"/>
  <c r="K1006" i="2"/>
  <c r="J1006" i="2"/>
  <c r="I1006" i="2"/>
  <c r="H1006" i="2"/>
  <c r="L1005" i="2"/>
  <c r="K1005" i="2"/>
  <c r="J1005" i="2"/>
  <c r="I1005" i="2"/>
  <c r="H1005" i="2"/>
  <c r="L1004" i="2"/>
  <c r="K1004" i="2"/>
  <c r="J1004" i="2"/>
  <c r="I1004" i="2"/>
  <c r="H1004" i="2"/>
  <c r="L1003" i="2"/>
  <c r="K1003" i="2"/>
  <c r="J1003" i="2"/>
  <c r="I1003" i="2"/>
  <c r="H1003" i="2"/>
  <c r="L1002" i="2"/>
  <c r="K1002" i="2"/>
  <c r="J1002" i="2"/>
  <c r="I1002" i="2"/>
  <c r="H1002" i="2"/>
  <c r="L1001" i="2"/>
  <c r="K1001" i="2"/>
  <c r="J1001" i="2"/>
  <c r="I1001" i="2"/>
  <c r="H1001" i="2"/>
  <c r="L1000" i="2"/>
  <c r="K1000" i="2"/>
  <c r="J1000" i="2"/>
  <c r="I1000" i="2"/>
  <c r="H1000" i="2"/>
  <c r="L999" i="2"/>
  <c r="K999" i="2"/>
  <c r="J999" i="2"/>
  <c r="I999" i="2"/>
  <c r="H999" i="2"/>
  <c r="L998" i="2"/>
  <c r="K998" i="2"/>
  <c r="J998" i="2"/>
  <c r="I998" i="2"/>
  <c r="H998" i="2"/>
  <c r="L997" i="2"/>
  <c r="K997" i="2"/>
  <c r="J997" i="2"/>
  <c r="I997" i="2"/>
  <c r="H997" i="2"/>
  <c r="L996" i="2"/>
  <c r="K996" i="2"/>
  <c r="J996" i="2"/>
  <c r="I996" i="2"/>
  <c r="H996" i="2"/>
  <c r="L995" i="2"/>
  <c r="K995" i="2"/>
  <c r="J995" i="2"/>
  <c r="I995" i="2"/>
  <c r="H995" i="2"/>
  <c r="L994" i="2"/>
  <c r="K994" i="2"/>
  <c r="J994" i="2"/>
  <c r="I994" i="2"/>
  <c r="H994" i="2"/>
  <c r="L993" i="2"/>
  <c r="K993" i="2"/>
  <c r="J993" i="2"/>
  <c r="I993" i="2"/>
  <c r="H993" i="2"/>
  <c r="L992" i="2"/>
  <c r="K992" i="2"/>
  <c r="J992" i="2"/>
  <c r="I992" i="2"/>
  <c r="H992" i="2"/>
  <c r="L991" i="2"/>
  <c r="K991" i="2"/>
  <c r="J991" i="2"/>
  <c r="I991" i="2"/>
  <c r="H991" i="2"/>
  <c r="L990" i="2"/>
  <c r="K990" i="2"/>
  <c r="J990" i="2"/>
  <c r="I990" i="2"/>
  <c r="H990" i="2"/>
  <c r="L989" i="2"/>
  <c r="K989" i="2"/>
  <c r="J989" i="2"/>
  <c r="I989" i="2"/>
  <c r="H989" i="2"/>
  <c r="L988" i="2"/>
  <c r="K988" i="2"/>
  <c r="J988" i="2"/>
  <c r="I988" i="2"/>
  <c r="H988" i="2"/>
  <c r="L987" i="2"/>
  <c r="K987" i="2"/>
  <c r="J987" i="2"/>
  <c r="I987" i="2"/>
  <c r="H987" i="2"/>
  <c r="L986" i="2"/>
  <c r="K986" i="2"/>
  <c r="J986" i="2"/>
  <c r="I986" i="2"/>
  <c r="H986" i="2"/>
  <c r="L985" i="2"/>
  <c r="K985" i="2"/>
  <c r="J985" i="2"/>
  <c r="I985" i="2"/>
  <c r="H985" i="2"/>
  <c r="L984" i="2"/>
  <c r="K984" i="2"/>
  <c r="J984" i="2"/>
  <c r="I984" i="2"/>
  <c r="H984" i="2"/>
  <c r="L983" i="2"/>
  <c r="K983" i="2"/>
  <c r="J983" i="2"/>
  <c r="I983" i="2"/>
  <c r="H983" i="2"/>
  <c r="L982" i="2"/>
  <c r="K982" i="2"/>
  <c r="J982" i="2"/>
  <c r="I982" i="2"/>
  <c r="H982" i="2"/>
  <c r="L981" i="2"/>
  <c r="K981" i="2"/>
  <c r="J981" i="2"/>
  <c r="I981" i="2"/>
  <c r="H981" i="2"/>
  <c r="L980" i="2"/>
  <c r="K980" i="2"/>
  <c r="J980" i="2"/>
  <c r="I980" i="2"/>
  <c r="H980" i="2"/>
  <c r="L979" i="2"/>
  <c r="K979" i="2"/>
  <c r="J979" i="2"/>
  <c r="I979" i="2"/>
  <c r="H979" i="2"/>
  <c r="L978" i="2"/>
  <c r="K978" i="2"/>
  <c r="J978" i="2"/>
  <c r="I978" i="2"/>
  <c r="H978" i="2"/>
  <c r="L977" i="2"/>
  <c r="K977" i="2"/>
  <c r="J977" i="2"/>
  <c r="I977" i="2"/>
  <c r="H977" i="2"/>
  <c r="L976" i="2"/>
  <c r="K976" i="2"/>
  <c r="J976" i="2"/>
  <c r="I976" i="2"/>
  <c r="H976" i="2"/>
  <c r="L975" i="2"/>
  <c r="K975" i="2"/>
  <c r="J975" i="2"/>
  <c r="I975" i="2"/>
  <c r="H975" i="2"/>
  <c r="L974" i="2"/>
  <c r="K974" i="2"/>
  <c r="J974" i="2"/>
  <c r="I974" i="2"/>
  <c r="H974" i="2"/>
  <c r="L973" i="2"/>
  <c r="K973" i="2"/>
  <c r="J973" i="2"/>
  <c r="I973" i="2"/>
  <c r="H973" i="2"/>
  <c r="L972" i="2"/>
  <c r="K972" i="2"/>
  <c r="J972" i="2"/>
  <c r="I972" i="2"/>
  <c r="H972" i="2"/>
  <c r="L971" i="2"/>
  <c r="K971" i="2"/>
  <c r="J971" i="2"/>
  <c r="I971" i="2"/>
  <c r="H971" i="2"/>
  <c r="L970" i="2"/>
  <c r="K970" i="2"/>
  <c r="J970" i="2"/>
  <c r="I970" i="2"/>
  <c r="H970" i="2"/>
  <c r="L969" i="2"/>
  <c r="K969" i="2"/>
  <c r="J969" i="2"/>
  <c r="I969" i="2"/>
  <c r="H969" i="2"/>
  <c r="L968" i="2"/>
  <c r="K968" i="2"/>
  <c r="J968" i="2"/>
  <c r="I968" i="2"/>
  <c r="H968" i="2"/>
  <c r="L967" i="2"/>
  <c r="K967" i="2"/>
  <c r="J967" i="2"/>
  <c r="I967" i="2"/>
  <c r="H967" i="2"/>
  <c r="L966" i="2"/>
  <c r="K966" i="2"/>
  <c r="J966" i="2"/>
  <c r="I966" i="2"/>
  <c r="H966" i="2"/>
  <c r="L965" i="2"/>
  <c r="K965" i="2"/>
  <c r="J965" i="2"/>
  <c r="I965" i="2"/>
  <c r="H965" i="2"/>
  <c r="L964" i="2"/>
  <c r="K964" i="2"/>
  <c r="J964" i="2"/>
  <c r="I964" i="2"/>
  <c r="H964" i="2"/>
  <c r="L963" i="2"/>
  <c r="K963" i="2"/>
  <c r="J963" i="2"/>
  <c r="I963" i="2"/>
  <c r="H963" i="2"/>
  <c r="L962" i="2"/>
  <c r="K962" i="2"/>
  <c r="J962" i="2"/>
  <c r="I962" i="2"/>
  <c r="H962" i="2"/>
  <c r="L961" i="2"/>
  <c r="K961" i="2"/>
  <c r="J961" i="2"/>
  <c r="I961" i="2"/>
  <c r="H961" i="2"/>
  <c r="L960" i="2"/>
  <c r="K960" i="2"/>
  <c r="J960" i="2"/>
  <c r="I960" i="2"/>
  <c r="H960" i="2"/>
  <c r="L959" i="2"/>
  <c r="K959" i="2"/>
  <c r="J959" i="2"/>
  <c r="I959" i="2"/>
  <c r="H959" i="2"/>
  <c r="L958" i="2"/>
  <c r="K958" i="2"/>
  <c r="J958" i="2"/>
  <c r="I958" i="2"/>
  <c r="H958" i="2"/>
  <c r="L957" i="2"/>
  <c r="K957" i="2"/>
  <c r="J957" i="2"/>
  <c r="I957" i="2"/>
  <c r="H957" i="2"/>
  <c r="L956" i="2"/>
  <c r="K956" i="2"/>
  <c r="J956" i="2"/>
  <c r="I956" i="2"/>
  <c r="H956" i="2"/>
  <c r="L955" i="2"/>
  <c r="K955" i="2"/>
  <c r="J955" i="2"/>
  <c r="I955" i="2"/>
  <c r="H955" i="2"/>
  <c r="L954" i="2"/>
  <c r="K954" i="2"/>
  <c r="J954" i="2"/>
  <c r="I954" i="2"/>
  <c r="H954" i="2"/>
  <c r="L953" i="2"/>
  <c r="K953" i="2"/>
  <c r="J953" i="2"/>
  <c r="I953" i="2"/>
  <c r="H953" i="2"/>
  <c r="L952" i="2"/>
  <c r="K952" i="2"/>
  <c r="J952" i="2"/>
  <c r="I952" i="2"/>
  <c r="H952" i="2"/>
  <c r="L951" i="2"/>
  <c r="K951" i="2"/>
  <c r="J951" i="2"/>
  <c r="I951" i="2"/>
  <c r="H951" i="2"/>
  <c r="L950" i="2"/>
  <c r="K950" i="2"/>
  <c r="J950" i="2"/>
  <c r="I950" i="2"/>
  <c r="H950" i="2"/>
  <c r="L949" i="2"/>
  <c r="K949" i="2"/>
  <c r="J949" i="2"/>
  <c r="I949" i="2"/>
  <c r="H949" i="2"/>
  <c r="L948" i="2"/>
  <c r="K948" i="2"/>
  <c r="J948" i="2"/>
  <c r="I948" i="2"/>
  <c r="H948" i="2"/>
  <c r="L947" i="2"/>
  <c r="K947" i="2"/>
  <c r="J947" i="2"/>
  <c r="I947" i="2"/>
  <c r="H947" i="2"/>
  <c r="L946" i="2"/>
  <c r="K946" i="2"/>
  <c r="J946" i="2"/>
  <c r="I946" i="2"/>
  <c r="H946" i="2"/>
  <c r="L945" i="2"/>
  <c r="K945" i="2"/>
  <c r="J945" i="2"/>
  <c r="I945" i="2"/>
  <c r="H945" i="2"/>
  <c r="L944" i="2"/>
  <c r="K944" i="2"/>
  <c r="J944" i="2"/>
  <c r="I944" i="2"/>
  <c r="H944" i="2"/>
  <c r="L943" i="2"/>
  <c r="K943" i="2"/>
  <c r="J943" i="2"/>
  <c r="I943" i="2"/>
  <c r="H943" i="2"/>
  <c r="L942" i="2"/>
  <c r="K942" i="2"/>
  <c r="J942" i="2"/>
  <c r="I942" i="2"/>
  <c r="H942" i="2"/>
  <c r="L941" i="2"/>
  <c r="K941" i="2"/>
  <c r="J941" i="2"/>
  <c r="I941" i="2"/>
  <c r="H941" i="2"/>
  <c r="L940" i="2"/>
  <c r="K940" i="2"/>
  <c r="J940" i="2"/>
  <c r="I940" i="2"/>
  <c r="H940" i="2"/>
  <c r="L939" i="2"/>
  <c r="K939" i="2"/>
  <c r="J939" i="2"/>
  <c r="I939" i="2"/>
  <c r="H939" i="2"/>
  <c r="L938" i="2"/>
  <c r="K938" i="2"/>
  <c r="J938" i="2"/>
  <c r="I938" i="2"/>
  <c r="H938" i="2"/>
  <c r="L937" i="2"/>
  <c r="K937" i="2"/>
  <c r="J937" i="2"/>
  <c r="I937" i="2"/>
  <c r="H937" i="2"/>
  <c r="L936" i="2"/>
  <c r="K936" i="2"/>
  <c r="J936" i="2"/>
  <c r="I936" i="2"/>
  <c r="H936" i="2"/>
  <c r="L935" i="2"/>
  <c r="K935" i="2"/>
  <c r="J935" i="2"/>
  <c r="I935" i="2"/>
  <c r="H935" i="2"/>
  <c r="L934" i="2"/>
  <c r="K934" i="2"/>
  <c r="J934" i="2"/>
  <c r="I934" i="2"/>
  <c r="H934" i="2"/>
  <c r="L933" i="2"/>
  <c r="K933" i="2"/>
  <c r="J933" i="2"/>
  <c r="I933" i="2"/>
  <c r="H933" i="2"/>
  <c r="L932" i="2"/>
  <c r="K932" i="2"/>
  <c r="J932" i="2"/>
  <c r="I932" i="2"/>
  <c r="H932" i="2"/>
  <c r="L931" i="2"/>
  <c r="K931" i="2"/>
  <c r="J931" i="2"/>
  <c r="I931" i="2"/>
  <c r="H931" i="2"/>
  <c r="L930" i="2"/>
  <c r="K930" i="2"/>
  <c r="J930" i="2"/>
  <c r="I930" i="2"/>
  <c r="H930" i="2"/>
  <c r="L929" i="2"/>
  <c r="K929" i="2"/>
  <c r="J929" i="2"/>
  <c r="I929" i="2"/>
  <c r="H929" i="2"/>
  <c r="L928" i="2"/>
  <c r="K928" i="2"/>
  <c r="J928" i="2"/>
  <c r="I928" i="2"/>
  <c r="H928" i="2"/>
  <c r="L927" i="2"/>
  <c r="K927" i="2"/>
  <c r="J927" i="2"/>
  <c r="I927" i="2"/>
  <c r="H927" i="2"/>
  <c r="L926" i="2"/>
  <c r="K926" i="2"/>
  <c r="J926" i="2"/>
  <c r="I926" i="2"/>
  <c r="H926" i="2"/>
  <c r="L925" i="2"/>
  <c r="K925" i="2"/>
  <c r="J925" i="2"/>
  <c r="I925" i="2"/>
  <c r="H925" i="2"/>
  <c r="L924" i="2"/>
  <c r="K924" i="2"/>
  <c r="J924" i="2"/>
  <c r="I924" i="2"/>
  <c r="H924" i="2"/>
  <c r="L923" i="2"/>
  <c r="K923" i="2"/>
  <c r="J923" i="2"/>
  <c r="I923" i="2"/>
  <c r="H923" i="2"/>
  <c r="L922" i="2"/>
  <c r="K922" i="2"/>
  <c r="J922" i="2"/>
  <c r="I922" i="2"/>
  <c r="H922" i="2"/>
  <c r="L921" i="2"/>
  <c r="K921" i="2"/>
  <c r="J921" i="2"/>
  <c r="I921" i="2"/>
  <c r="H921" i="2"/>
  <c r="L920" i="2"/>
  <c r="K920" i="2"/>
  <c r="J920" i="2"/>
  <c r="I920" i="2"/>
  <c r="H920" i="2"/>
  <c r="L919" i="2"/>
  <c r="K919" i="2"/>
  <c r="J919" i="2"/>
  <c r="I919" i="2"/>
  <c r="H919" i="2"/>
  <c r="L918" i="2"/>
  <c r="K918" i="2"/>
  <c r="J918" i="2"/>
  <c r="I918" i="2"/>
  <c r="H918" i="2"/>
  <c r="L917" i="2"/>
  <c r="K917" i="2"/>
  <c r="J917" i="2"/>
  <c r="I917" i="2"/>
  <c r="H917" i="2"/>
  <c r="L916" i="2"/>
  <c r="K916" i="2"/>
  <c r="J916" i="2"/>
  <c r="I916" i="2"/>
  <c r="H916" i="2"/>
  <c r="L915" i="2"/>
  <c r="K915" i="2"/>
  <c r="J915" i="2"/>
  <c r="I915" i="2"/>
  <c r="H915" i="2"/>
  <c r="L914" i="2"/>
  <c r="K914" i="2"/>
  <c r="J914" i="2"/>
  <c r="I914" i="2"/>
  <c r="H914" i="2"/>
  <c r="L913" i="2"/>
  <c r="K913" i="2"/>
  <c r="J913" i="2"/>
  <c r="I913" i="2"/>
  <c r="H913" i="2"/>
  <c r="L912" i="2"/>
  <c r="K912" i="2"/>
  <c r="J912" i="2"/>
  <c r="I912" i="2"/>
  <c r="H912" i="2"/>
  <c r="L911" i="2"/>
  <c r="K911" i="2"/>
  <c r="J911" i="2"/>
  <c r="I911" i="2"/>
  <c r="H911" i="2"/>
  <c r="L910" i="2"/>
  <c r="K910" i="2"/>
  <c r="J910" i="2"/>
  <c r="I910" i="2"/>
  <c r="H910" i="2"/>
  <c r="L909" i="2"/>
  <c r="K909" i="2"/>
  <c r="J909" i="2"/>
  <c r="I909" i="2"/>
  <c r="H909" i="2"/>
  <c r="L908" i="2"/>
  <c r="K908" i="2"/>
  <c r="J908" i="2"/>
  <c r="I908" i="2"/>
  <c r="H908" i="2"/>
  <c r="L907" i="2"/>
  <c r="K907" i="2"/>
  <c r="J907" i="2"/>
  <c r="I907" i="2"/>
  <c r="H907" i="2"/>
  <c r="L906" i="2"/>
  <c r="K906" i="2"/>
  <c r="J906" i="2"/>
  <c r="I906" i="2"/>
  <c r="H906" i="2"/>
  <c r="L905" i="2"/>
  <c r="K905" i="2"/>
  <c r="J905" i="2"/>
  <c r="I905" i="2"/>
  <c r="H905" i="2"/>
  <c r="L904" i="2"/>
  <c r="K904" i="2"/>
  <c r="J904" i="2"/>
  <c r="I904" i="2"/>
  <c r="H904" i="2"/>
  <c r="L903" i="2"/>
  <c r="K903" i="2"/>
  <c r="J903" i="2"/>
  <c r="I903" i="2"/>
  <c r="H903" i="2"/>
  <c r="L902" i="2"/>
  <c r="K902" i="2"/>
  <c r="J902" i="2"/>
  <c r="I902" i="2"/>
  <c r="H902" i="2"/>
  <c r="L901" i="2"/>
  <c r="K901" i="2"/>
  <c r="J901" i="2"/>
  <c r="I901" i="2"/>
  <c r="H901" i="2"/>
  <c r="L900" i="2"/>
  <c r="K900" i="2"/>
  <c r="J900" i="2"/>
  <c r="I900" i="2"/>
  <c r="H900" i="2"/>
  <c r="L899" i="2"/>
  <c r="K899" i="2"/>
  <c r="J899" i="2"/>
  <c r="I899" i="2"/>
  <c r="H899" i="2"/>
  <c r="L898" i="2"/>
  <c r="K898" i="2"/>
  <c r="J898" i="2"/>
  <c r="I898" i="2"/>
  <c r="H898" i="2"/>
  <c r="L897" i="2"/>
  <c r="K897" i="2"/>
  <c r="J897" i="2"/>
  <c r="I897" i="2"/>
  <c r="H897" i="2"/>
  <c r="L896" i="2"/>
  <c r="K896" i="2"/>
  <c r="J896" i="2"/>
  <c r="I896" i="2"/>
  <c r="H896" i="2"/>
  <c r="L895" i="2"/>
  <c r="K895" i="2"/>
  <c r="J895" i="2"/>
  <c r="I895" i="2"/>
  <c r="H895" i="2"/>
  <c r="L894" i="2"/>
  <c r="K894" i="2"/>
  <c r="J894" i="2"/>
  <c r="I894" i="2"/>
  <c r="H894" i="2"/>
  <c r="L893" i="2"/>
  <c r="K893" i="2"/>
  <c r="J893" i="2"/>
  <c r="I893" i="2"/>
  <c r="H893" i="2"/>
  <c r="L892" i="2"/>
  <c r="K892" i="2"/>
  <c r="J892" i="2"/>
  <c r="I892" i="2"/>
  <c r="H892" i="2"/>
  <c r="L891" i="2"/>
  <c r="K891" i="2"/>
  <c r="J891" i="2"/>
  <c r="I891" i="2"/>
  <c r="H891" i="2"/>
  <c r="L890" i="2"/>
  <c r="K890" i="2"/>
  <c r="J890" i="2"/>
  <c r="I890" i="2"/>
  <c r="H890" i="2"/>
  <c r="L889" i="2"/>
  <c r="K889" i="2"/>
  <c r="J889" i="2"/>
  <c r="I889" i="2"/>
  <c r="H889" i="2"/>
  <c r="L888" i="2"/>
  <c r="K888" i="2"/>
  <c r="J888" i="2"/>
  <c r="I888" i="2"/>
  <c r="H888" i="2"/>
  <c r="L887" i="2"/>
  <c r="K887" i="2"/>
  <c r="J887" i="2"/>
  <c r="I887" i="2"/>
  <c r="H887" i="2"/>
  <c r="L886" i="2"/>
  <c r="K886" i="2"/>
  <c r="J886" i="2"/>
  <c r="I886" i="2"/>
  <c r="H886" i="2"/>
  <c r="L885" i="2"/>
  <c r="K885" i="2"/>
  <c r="J885" i="2"/>
  <c r="I885" i="2"/>
  <c r="H885" i="2"/>
  <c r="L884" i="2"/>
  <c r="K884" i="2"/>
  <c r="J884" i="2"/>
  <c r="I884" i="2"/>
  <c r="H884" i="2"/>
  <c r="L883" i="2"/>
  <c r="K883" i="2"/>
  <c r="J883" i="2"/>
  <c r="I883" i="2"/>
  <c r="H883" i="2"/>
  <c r="L882" i="2"/>
  <c r="K882" i="2"/>
  <c r="J882" i="2"/>
  <c r="I882" i="2"/>
  <c r="H882" i="2"/>
  <c r="L881" i="2"/>
  <c r="K881" i="2"/>
  <c r="J881" i="2"/>
  <c r="I881" i="2"/>
  <c r="H881" i="2"/>
  <c r="L880" i="2"/>
  <c r="K880" i="2"/>
  <c r="J880" i="2"/>
  <c r="I880" i="2"/>
  <c r="H880" i="2"/>
  <c r="L879" i="2"/>
  <c r="K879" i="2"/>
  <c r="J879" i="2"/>
  <c r="I879" i="2"/>
  <c r="H879" i="2"/>
  <c r="L878" i="2"/>
  <c r="K878" i="2"/>
  <c r="J878" i="2"/>
  <c r="I878" i="2"/>
  <c r="H878" i="2"/>
  <c r="L877" i="2"/>
  <c r="K877" i="2"/>
  <c r="J877" i="2"/>
  <c r="I877" i="2"/>
  <c r="H877" i="2"/>
  <c r="L876" i="2"/>
  <c r="K876" i="2"/>
  <c r="J876" i="2"/>
  <c r="I876" i="2"/>
  <c r="H876" i="2"/>
  <c r="L875" i="2"/>
  <c r="K875" i="2"/>
  <c r="J875" i="2"/>
  <c r="I875" i="2"/>
  <c r="H875" i="2"/>
  <c r="L874" i="2"/>
  <c r="K874" i="2"/>
  <c r="J874" i="2"/>
  <c r="I874" i="2"/>
  <c r="H874" i="2"/>
  <c r="L873" i="2"/>
  <c r="K873" i="2"/>
  <c r="J873" i="2"/>
  <c r="I873" i="2"/>
  <c r="H873" i="2"/>
  <c r="L872" i="2"/>
  <c r="K872" i="2"/>
  <c r="J872" i="2"/>
  <c r="I872" i="2"/>
  <c r="H872" i="2"/>
  <c r="L871" i="2"/>
  <c r="K871" i="2"/>
  <c r="J871" i="2"/>
  <c r="I871" i="2"/>
  <c r="H871" i="2"/>
  <c r="L870" i="2"/>
  <c r="K870" i="2"/>
  <c r="J870" i="2"/>
  <c r="I870" i="2"/>
  <c r="H870" i="2"/>
  <c r="L869" i="2"/>
  <c r="K869" i="2"/>
  <c r="J869" i="2"/>
  <c r="I869" i="2"/>
  <c r="H869" i="2"/>
  <c r="L868" i="2"/>
  <c r="K868" i="2"/>
  <c r="J868" i="2"/>
  <c r="I868" i="2"/>
  <c r="H868" i="2"/>
  <c r="L867" i="2"/>
  <c r="K867" i="2"/>
  <c r="J867" i="2"/>
  <c r="I867" i="2"/>
  <c r="H867" i="2"/>
  <c r="L866" i="2"/>
  <c r="K866" i="2"/>
  <c r="J866" i="2"/>
  <c r="I866" i="2"/>
  <c r="H866" i="2"/>
  <c r="L865" i="2"/>
  <c r="K865" i="2"/>
  <c r="J865" i="2"/>
  <c r="I865" i="2"/>
  <c r="H865" i="2"/>
  <c r="L864" i="2"/>
  <c r="K864" i="2"/>
  <c r="J864" i="2"/>
  <c r="I864" i="2"/>
  <c r="H864" i="2"/>
  <c r="L863" i="2"/>
  <c r="K863" i="2"/>
  <c r="J863" i="2"/>
  <c r="I863" i="2"/>
  <c r="H863" i="2"/>
  <c r="L862" i="2"/>
  <c r="K862" i="2"/>
  <c r="J862" i="2"/>
  <c r="I862" i="2"/>
  <c r="H862" i="2"/>
  <c r="L861" i="2"/>
  <c r="K861" i="2"/>
  <c r="J861" i="2"/>
  <c r="I861" i="2"/>
  <c r="H861" i="2"/>
  <c r="L860" i="2"/>
  <c r="K860" i="2"/>
  <c r="J860" i="2"/>
  <c r="I860" i="2"/>
  <c r="H860" i="2"/>
  <c r="L859" i="2"/>
  <c r="K859" i="2"/>
  <c r="J859" i="2"/>
  <c r="I859" i="2"/>
  <c r="H859" i="2"/>
  <c r="L858" i="2"/>
  <c r="K858" i="2"/>
  <c r="J858" i="2"/>
  <c r="I858" i="2"/>
  <c r="H858" i="2"/>
  <c r="L857" i="2"/>
  <c r="K857" i="2"/>
  <c r="J857" i="2"/>
  <c r="I857" i="2"/>
  <c r="H857" i="2"/>
  <c r="L856" i="2"/>
  <c r="K856" i="2"/>
  <c r="J856" i="2"/>
  <c r="I856" i="2"/>
  <c r="H856" i="2"/>
  <c r="L855" i="2"/>
  <c r="K855" i="2"/>
  <c r="J855" i="2"/>
  <c r="I855" i="2"/>
  <c r="H855" i="2"/>
  <c r="L854" i="2"/>
  <c r="K854" i="2"/>
  <c r="J854" i="2"/>
  <c r="I854" i="2"/>
  <c r="H854" i="2"/>
  <c r="L853" i="2"/>
  <c r="K853" i="2"/>
  <c r="J853" i="2"/>
  <c r="I853" i="2"/>
  <c r="H853" i="2"/>
  <c r="L852" i="2"/>
  <c r="K852" i="2"/>
  <c r="J852" i="2"/>
  <c r="I852" i="2"/>
  <c r="H852" i="2"/>
  <c r="L851" i="2"/>
  <c r="K851" i="2"/>
  <c r="J851" i="2"/>
  <c r="I851" i="2"/>
  <c r="H851" i="2"/>
  <c r="L850" i="2"/>
  <c r="K850" i="2"/>
  <c r="J850" i="2"/>
  <c r="I850" i="2"/>
  <c r="H850" i="2"/>
  <c r="L849" i="2"/>
  <c r="K849" i="2"/>
  <c r="J849" i="2"/>
  <c r="I849" i="2"/>
  <c r="H849" i="2"/>
  <c r="L848" i="2"/>
  <c r="K848" i="2"/>
  <c r="J848" i="2"/>
  <c r="I848" i="2"/>
  <c r="H848" i="2"/>
  <c r="L847" i="2"/>
  <c r="K847" i="2"/>
  <c r="J847" i="2"/>
  <c r="I847" i="2"/>
  <c r="H847" i="2"/>
  <c r="L846" i="2"/>
  <c r="K846" i="2"/>
  <c r="J846" i="2"/>
  <c r="I846" i="2"/>
  <c r="H846" i="2"/>
  <c r="L845" i="2"/>
  <c r="K845" i="2"/>
  <c r="J845" i="2"/>
  <c r="I845" i="2"/>
  <c r="H845" i="2"/>
  <c r="L844" i="2"/>
  <c r="K844" i="2"/>
  <c r="J844" i="2"/>
  <c r="I844" i="2"/>
  <c r="H844" i="2"/>
  <c r="L843" i="2"/>
  <c r="K843" i="2"/>
  <c r="J843" i="2"/>
  <c r="I843" i="2"/>
  <c r="H843" i="2"/>
  <c r="L842" i="2"/>
  <c r="K842" i="2"/>
  <c r="J842" i="2"/>
  <c r="I842" i="2"/>
  <c r="H842" i="2"/>
  <c r="L841" i="2"/>
  <c r="K841" i="2"/>
  <c r="J841" i="2"/>
  <c r="I841" i="2"/>
  <c r="H841" i="2"/>
  <c r="L840" i="2"/>
  <c r="K840" i="2"/>
  <c r="J840" i="2"/>
  <c r="I840" i="2"/>
  <c r="H840" i="2"/>
  <c r="L839" i="2"/>
  <c r="K839" i="2"/>
  <c r="J839" i="2"/>
  <c r="I839" i="2"/>
  <c r="H839" i="2"/>
  <c r="L838" i="2"/>
  <c r="K838" i="2"/>
  <c r="J838" i="2"/>
  <c r="I838" i="2"/>
  <c r="H838" i="2"/>
  <c r="L837" i="2"/>
  <c r="K837" i="2"/>
  <c r="J837" i="2"/>
  <c r="I837" i="2"/>
  <c r="H837" i="2"/>
  <c r="L836" i="2"/>
  <c r="K836" i="2"/>
  <c r="J836" i="2"/>
  <c r="I836" i="2"/>
  <c r="H836" i="2"/>
  <c r="L835" i="2"/>
  <c r="K835" i="2"/>
  <c r="J835" i="2"/>
  <c r="I835" i="2"/>
  <c r="H835" i="2"/>
  <c r="L834" i="2"/>
  <c r="K834" i="2"/>
  <c r="J834" i="2"/>
  <c r="I834" i="2"/>
  <c r="H834" i="2"/>
  <c r="L833" i="2"/>
  <c r="K833" i="2"/>
  <c r="J833" i="2"/>
  <c r="I833" i="2"/>
  <c r="H833" i="2"/>
  <c r="L832" i="2"/>
  <c r="K832" i="2"/>
  <c r="J832" i="2"/>
  <c r="I832" i="2"/>
  <c r="H832" i="2"/>
  <c r="L831" i="2"/>
  <c r="K831" i="2"/>
  <c r="J831" i="2"/>
  <c r="I831" i="2"/>
  <c r="H831" i="2"/>
  <c r="L830" i="2"/>
  <c r="K830" i="2"/>
  <c r="J830" i="2"/>
  <c r="I830" i="2"/>
  <c r="H830" i="2"/>
  <c r="L829" i="2"/>
  <c r="K829" i="2"/>
  <c r="J829" i="2"/>
  <c r="I829" i="2"/>
  <c r="H829" i="2"/>
  <c r="L828" i="2"/>
  <c r="K828" i="2"/>
  <c r="J828" i="2"/>
  <c r="I828" i="2"/>
  <c r="H828" i="2"/>
  <c r="L827" i="2"/>
  <c r="K827" i="2"/>
  <c r="J827" i="2"/>
  <c r="I827" i="2"/>
  <c r="H827" i="2"/>
  <c r="L826" i="2"/>
  <c r="K826" i="2"/>
  <c r="J826" i="2"/>
  <c r="I826" i="2"/>
  <c r="H826" i="2"/>
  <c r="L825" i="2"/>
  <c r="K825" i="2"/>
  <c r="J825" i="2"/>
  <c r="I825" i="2"/>
  <c r="H825" i="2"/>
  <c r="L824" i="2"/>
  <c r="K824" i="2"/>
  <c r="J824" i="2"/>
  <c r="I824" i="2"/>
  <c r="H824" i="2"/>
  <c r="L823" i="2"/>
  <c r="K823" i="2"/>
  <c r="J823" i="2"/>
  <c r="I823" i="2"/>
  <c r="H823" i="2"/>
  <c r="L822" i="2"/>
  <c r="K822" i="2"/>
  <c r="J822" i="2"/>
  <c r="I822" i="2"/>
  <c r="H822" i="2"/>
  <c r="L821" i="2"/>
  <c r="K821" i="2"/>
  <c r="J821" i="2"/>
  <c r="I821" i="2"/>
  <c r="H821" i="2"/>
  <c r="L820" i="2"/>
  <c r="K820" i="2"/>
  <c r="J820" i="2"/>
  <c r="I820" i="2"/>
  <c r="H820" i="2"/>
  <c r="L819" i="2"/>
  <c r="K819" i="2"/>
  <c r="J819" i="2"/>
  <c r="I819" i="2"/>
  <c r="H819" i="2"/>
  <c r="L818" i="2"/>
  <c r="K818" i="2"/>
  <c r="J818" i="2"/>
  <c r="I818" i="2"/>
  <c r="H818" i="2"/>
  <c r="L817" i="2"/>
  <c r="K817" i="2"/>
  <c r="J817" i="2"/>
  <c r="I817" i="2"/>
  <c r="H817" i="2"/>
  <c r="L816" i="2"/>
  <c r="K816" i="2"/>
  <c r="J816" i="2"/>
  <c r="I816" i="2"/>
  <c r="H816" i="2"/>
  <c r="L815" i="2"/>
  <c r="K815" i="2"/>
  <c r="J815" i="2"/>
  <c r="I815" i="2"/>
  <c r="H815" i="2"/>
  <c r="L814" i="2"/>
  <c r="K814" i="2"/>
  <c r="J814" i="2"/>
  <c r="I814" i="2"/>
  <c r="H814" i="2"/>
  <c r="L813" i="2"/>
  <c r="K813" i="2"/>
  <c r="J813" i="2"/>
  <c r="I813" i="2"/>
  <c r="H813" i="2"/>
  <c r="L812" i="2"/>
  <c r="K812" i="2"/>
  <c r="J812" i="2"/>
  <c r="I812" i="2"/>
  <c r="H812" i="2"/>
  <c r="L811" i="2"/>
  <c r="K811" i="2"/>
  <c r="J811" i="2"/>
  <c r="I811" i="2"/>
  <c r="H811" i="2"/>
  <c r="L810" i="2"/>
  <c r="K810" i="2"/>
  <c r="J810" i="2"/>
  <c r="I810" i="2"/>
  <c r="H810" i="2"/>
  <c r="L809" i="2"/>
  <c r="K809" i="2"/>
  <c r="J809" i="2"/>
  <c r="I809" i="2"/>
  <c r="H809" i="2"/>
  <c r="L808" i="2"/>
  <c r="K808" i="2"/>
  <c r="J808" i="2"/>
  <c r="I808" i="2"/>
  <c r="H808" i="2"/>
  <c r="L807" i="2"/>
  <c r="K807" i="2"/>
  <c r="J807" i="2"/>
  <c r="I807" i="2"/>
  <c r="H807" i="2"/>
  <c r="L806" i="2"/>
  <c r="K806" i="2"/>
  <c r="J806" i="2"/>
  <c r="I806" i="2"/>
  <c r="H806" i="2"/>
  <c r="L805" i="2"/>
  <c r="K805" i="2"/>
  <c r="J805" i="2"/>
  <c r="I805" i="2"/>
  <c r="H805" i="2"/>
  <c r="L804" i="2"/>
  <c r="K804" i="2"/>
  <c r="J804" i="2"/>
  <c r="I804" i="2"/>
  <c r="H804" i="2"/>
  <c r="L803" i="2"/>
  <c r="K803" i="2"/>
  <c r="J803" i="2"/>
  <c r="I803" i="2"/>
  <c r="H803" i="2"/>
  <c r="L802" i="2"/>
  <c r="K802" i="2"/>
  <c r="J802" i="2"/>
  <c r="I802" i="2"/>
  <c r="H802" i="2"/>
  <c r="L801" i="2"/>
  <c r="K801" i="2"/>
  <c r="J801" i="2"/>
  <c r="I801" i="2"/>
  <c r="H801" i="2"/>
  <c r="L800" i="2"/>
  <c r="K800" i="2"/>
  <c r="J800" i="2"/>
  <c r="I800" i="2"/>
  <c r="H800" i="2"/>
  <c r="L799" i="2"/>
  <c r="K799" i="2"/>
  <c r="J799" i="2"/>
  <c r="I799" i="2"/>
  <c r="H799" i="2"/>
  <c r="L798" i="2"/>
  <c r="K798" i="2"/>
  <c r="J798" i="2"/>
  <c r="I798" i="2"/>
  <c r="H798" i="2"/>
  <c r="L797" i="2"/>
  <c r="K797" i="2"/>
  <c r="J797" i="2"/>
  <c r="I797" i="2"/>
  <c r="H797" i="2"/>
  <c r="L796" i="2"/>
  <c r="K796" i="2"/>
  <c r="J796" i="2"/>
  <c r="I796" i="2"/>
  <c r="H796" i="2"/>
  <c r="L795" i="2"/>
  <c r="K795" i="2"/>
  <c r="J795" i="2"/>
  <c r="I795" i="2"/>
  <c r="H795" i="2"/>
  <c r="L794" i="2"/>
  <c r="K794" i="2"/>
  <c r="J794" i="2"/>
  <c r="I794" i="2"/>
  <c r="H794" i="2"/>
  <c r="L793" i="2"/>
  <c r="K793" i="2"/>
  <c r="J793" i="2"/>
  <c r="I793" i="2"/>
  <c r="H793" i="2"/>
  <c r="L792" i="2"/>
  <c r="K792" i="2"/>
  <c r="J792" i="2"/>
  <c r="I792" i="2"/>
  <c r="H792" i="2"/>
  <c r="L791" i="2"/>
  <c r="K791" i="2"/>
  <c r="J791" i="2"/>
  <c r="I791" i="2"/>
  <c r="H791" i="2"/>
  <c r="L790" i="2"/>
  <c r="K790" i="2"/>
  <c r="J790" i="2"/>
  <c r="I790" i="2"/>
  <c r="H790" i="2"/>
  <c r="L789" i="2"/>
  <c r="K789" i="2"/>
  <c r="J789" i="2"/>
  <c r="I789" i="2"/>
  <c r="H789" i="2"/>
  <c r="L788" i="2"/>
  <c r="K788" i="2"/>
  <c r="J788" i="2"/>
  <c r="I788" i="2"/>
  <c r="H788" i="2"/>
  <c r="L787" i="2"/>
  <c r="K787" i="2"/>
  <c r="J787" i="2"/>
  <c r="I787" i="2"/>
  <c r="H787" i="2"/>
  <c r="L786" i="2"/>
  <c r="K786" i="2"/>
  <c r="J786" i="2"/>
  <c r="I786" i="2"/>
  <c r="H786" i="2"/>
  <c r="L785" i="2"/>
  <c r="K785" i="2"/>
  <c r="J785" i="2"/>
  <c r="I785" i="2"/>
  <c r="H785" i="2"/>
  <c r="L784" i="2"/>
  <c r="K784" i="2"/>
  <c r="J784" i="2"/>
  <c r="I784" i="2"/>
  <c r="H784" i="2"/>
  <c r="L783" i="2"/>
  <c r="K783" i="2"/>
  <c r="J783" i="2"/>
  <c r="I783" i="2"/>
  <c r="H783" i="2"/>
  <c r="L782" i="2"/>
  <c r="K782" i="2"/>
  <c r="J782" i="2"/>
  <c r="I782" i="2"/>
  <c r="H782" i="2"/>
  <c r="L781" i="2"/>
  <c r="K781" i="2"/>
  <c r="J781" i="2"/>
  <c r="I781" i="2"/>
  <c r="H781" i="2"/>
  <c r="L780" i="2"/>
  <c r="K780" i="2"/>
  <c r="J780" i="2"/>
  <c r="I780" i="2"/>
  <c r="H780" i="2"/>
  <c r="L779" i="2"/>
  <c r="K779" i="2"/>
  <c r="J779" i="2"/>
  <c r="I779" i="2"/>
  <c r="H779" i="2"/>
  <c r="L778" i="2"/>
  <c r="K778" i="2"/>
  <c r="J778" i="2"/>
  <c r="I778" i="2"/>
  <c r="H778" i="2"/>
  <c r="L777" i="2"/>
  <c r="K777" i="2"/>
  <c r="J777" i="2"/>
  <c r="I777" i="2"/>
  <c r="H777" i="2"/>
  <c r="L776" i="2"/>
  <c r="K776" i="2"/>
  <c r="J776" i="2"/>
  <c r="I776" i="2"/>
  <c r="H776" i="2"/>
  <c r="L775" i="2"/>
  <c r="K775" i="2"/>
  <c r="J775" i="2"/>
  <c r="I775" i="2"/>
  <c r="H775" i="2"/>
  <c r="L774" i="2"/>
  <c r="K774" i="2"/>
  <c r="J774" i="2"/>
  <c r="I774" i="2"/>
  <c r="H774" i="2"/>
  <c r="L773" i="2"/>
  <c r="K773" i="2"/>
  <c r="J773" i="2"/>
  <c r="I773" i="2"/>
  <c r="H773" i="2"/>
  <c r="L772" i="2"/>
  <c r="K772" i="2"/>
  <c r="J772" i="2"/>
  <c r="I772" i="2"/>
  <c r="H772" i="2"/>
  <c r="L771" i="2"/>
  <c r="K771" i="2"/>
  <c r="J771" i="2"/>
  <c r="I771" i="2"/>
  <c r="H771" i="2"/>
  <c r="L770" i="2"/>
  <c r="K770" i="2"/>
  <c r="J770" i="2"/>
  <c r="I770" i="2"/>
  <c r="H770" i="2"/>
  <c r="L769" i="2"/>
  <c r="K769" i="2"/>
  <c r="J769" i="2"/>
  <c r="I769" i="2"/>
  <c r="H769" i="2"/>
  <c r="L768" i="2"/>
  <c r="K768" i="2"/>
  <c r="J768" i="2"/>
  <c r="I768" i="2"/>
  <c r="H768" i="2"/>
  <c r="L767" i="2"/>
  <c r="K767" i="2"/>
  <c r="J767" i="2"/>
  <c r="I767" i="2"/>
  <c r="H767" i="2"/>
  <c r="L766" i="2"/>
  <c r="K766" i="2"/>
  <c r="J766" i="2"/>
  <c r="I766" i="2"/>
  <c r="H766" i="2"/>
  <c r="L765" i="2"/>
  <c r="K765" i="2"/>
  <c r="J765" i="2"/>
  <c r="I765" i="2"/>
  <c r="H765" i="2"/>
  <c r="L764" i="2"/>
  <c r="K764" i="2"/>
  <c r="J764" i="2"/>
  <c r="I764" i="2"/>
  <c r="H764" i="2"/>
  <c r="L763" i="2"/>
  <c r="K763" i="2"/>
  <c r="J763" i="2"/>
  <c r="I763" i="2"/>
  <c r="H763" i="2"/>
  <c r="L762" i="2"/>
  <c r="K762" i="2"/>
  <c r="J762" i="2"/>
  <c r="I762" i="2"/>
  <c r="H762" i="2"/>
  <c r="L761" i="2"/>
  <c r="K761" i="2"/>
  <c r="J761" i="2"/>
  <c r="I761" i="2"/>
  <c r="H761" i="2"/>
  <c r="L760" i="2"/>
  <c r="K760" i="2"/>
  <c r="J760" i="2"/>
  <c r="I760" i="2"/>
  <c r="H760" i="2"/>
  <c r="L759" i="2"/>
  <c r="K759" i="2"/>
  <c r="J759" i="2"/>
  <c r="I759" i="2"/>
  <c r="H759" i="2"/>
  <c r="L758" i="2"/>
  <c r="K758" i="2"/>
  <c r="J758" i="2"/>
  <c r="I758" i="2"/>
  <c r="H758" i="2"/>
  <c r="L757" i="2"/>
  <c r="K757" i="2"/>
  <c r="J757" i="2"/>
  <c r="I757" i="2"/>
  <c r="H757" i="2"/>
  <c r="L756" i="2"/>
  <c r="K756" i="2"/>
  <c r="J756" i="2"/>
  <c r="I756" i="2"/>
  <c r="H756" i="2"/>
  <c r="L755" i="2"/>
  <c r="K755" i="2"/>
  <c r="J755" i="2"/>
  <c r="I755" i="2"/>
  <c r="H755" i="2"/>
  <c r="L754" i="2"/>
  <c r="K754" i="2"/>
  <c r="J754" i="2"/>
  <c r="I754" i="2"/>
  <c r="H754" i="2"/>
  <c r="L753" i="2"/>
  <c r="K753" i="2"/>
  <c r="J753" i="2"/>
  <c r="I753" i="2"/>
  <c r="H753" i="2"/>
  <c r="L752" i="2"/>
  <c r="K752" i="2"/>
  <c r="J752" i="2"/>
  <c r="I752" i="2"/>
  <c r="H752" i="2"/>
  <c r="L751" i="2"/>
  <c r="K751" i="2"/>
  <c r="J751" i="2"/>
  <c r="I751" i="2"/>
  <c r="H751" i="2"/>
  <c r="L750" i="2"/>
  <c r="K750" i="2"/>
  <c r="J750" i="2"/>
  <c r="I750" i="2"/>
  <c r="H750" i="2"/>
  <c r="L749" i="2"/>
  <c r="K749" i="2"/>
  <c r="J749" i="2"/>
  <c r="I749" i="2"/>
  <c r="H749" i="2"/>
  <c r="L748" i="2"/>
  <c r="K748" i="2"/>
  <c r="J748" i="2"/>
  <c r="I748" i="2"/>
  <c r="H748" i="2"/>
  <c r="L747" i="2"/>
  <c r="K747" i="2"/>
  <c r="J747" i="2"/>
  <c r="I747" i="2"/>
  <c r="H747" i="2"/>
  <c r="L746" i="2"/>
  <c r="K746" i="2"/>
  <c r="J746" i="2"/>
  <c r="I746" i="2"/>
  <c r="H746" i="2"/>
  <c r="L745" i="2"/>
  <c r="K745" i="2"/>
  <c r="J745" i="2"/>
  <c r="I745" i="2"/>
  <c r="H745" i="2"/>
  <c r="L744" i="2"/>
  <c r="K744" i="2"/>
  <c r="J744" i="2"/>
  <c r="I744" i="2"/>
  <c r="H744" i="2"/>
  <c r="L743" i="2"/>
  <c r="K743" i="2"/>
  <c r="J743" i="2"/>
  <c r="I743" i="2"/>
  <c r="H743" i="2"/>
  <c r="L742" i="2"/>
  <c r="K742" i="2"/>
  <c r="J742" i="2"/>
  <c r="I742" i="2"/>
  <c r="H742" i="2"/>
  <c r="L741" i="2"/>
  <c r="K741" i="2"/>
  <c r="J741" i="2"/>
  <c r="I741" i="2"/>
  <c r="H741" i="2"/>
  <c r="L740" i="2"/>
  <c r="K740" i="2"/>
  <c r="J740" i="2"/>
  <c r="I740" i="2"/>
  <c r="H740" i="2"/>
  <c r="L739" i="2"/>
  <c r="K739" i="2"/>
  <c r="J739" i="2"/>
  <c r="I739" i="2"/>
  <c r="H739" i="2"/>
  <c r="L738" i="2"/>
  <c r="K738" i="2"/>
  <c r="J738" i="2"/>
  <c r="I738" i="2"/>
  <c r="H738" i="2"/>
  <c r="L737" i="2"/>
  <c r="K737" i="2"/>
  <c r="J737" i="2"/>
  <c r="I737" i="2"/>
  <c r="H737" i="2"/>
  <c r="L736" i="2"/>
  <c r="K736" i="2"/>
  <c r="J736" i="2"/>
  <c r="I736" i="2"/>
  <c r="H736" i="2"/>
  <c r="L735" i="2"/>
  <c r="K735" i="2"/>
  <c r="J735" i="2"/>
  <c r="I735" i="2"/>
  <c r="H735" i="2"/>
  <c r="L734" i="2"/>
  <c r="K734" i="2"/>
  <c r="J734" i="2"/>
  <c r="I734" i="2"/>
  <c r="H734" i="2"/>
  <c r="L733" i="2"/>
  <c r="K733" i="2"/>
  <c r="J733" i="2"/>
  <c r="I733" i="2"/>
  <c r="H733" i="2"/>
  <c r="L732" i="2"/>
  <c r="K732" i="2"/>
  <c r="J732" i="2"/>
  <c r="I732" i="2"/>
  <c r="H732" i="2"/>
  <c r="L731" i="2"/>
  <c r="K731" i="2"/>
  <c r="J731" i="2"/>
  <c r="I731" i="2"/>
  <c r="H731" i="2"/>
  <c r="L730" i="2"/>
  <c r="K730" i="2"/>
  <c r="J730" i="2"/>
  <c r="I730" i="2"/>
  <c r="H730" i="2"/>
  <c r="L729" i="2"/>
  <c r="K729" i="2"/>
  <c r="J729" i="2"/>
  <c r="I729" i="2"/>
  <c r="H729" i="2"/>
  <c r="L728" i="2"/>
  <c r="K728" i="2"/>
  <c r="J728" i="2"/>
  <c r="I728" i="2"/>
  <c r="H728" i="2"/>
  <c r="L727" i="2"/>
  <c r="K727" i="2"/>
  <c r="J727" i="2"/>
  <c r="I727" i="2"/>
  <c r="H727" i="2"/>
  <c r="L726" i="2"/>
  <c r="K726" i="2"/>
  <c r="J726" i="2"/>
  <c r="I726" i="2"/>
  <c r="H726" i="2"/>
  <c r="L725" i="2"/>
  <c r="K725" i="2"/>
  <c r="J725" i="2"/>
  <c r="I725" i="2"/>
  <c r="H725" i="2"/>
  <c r="L724" i="2"/>
  <c r="K724" i="2"/>
  <c r="J724" i="2"/>
  <c r="I724" i="2"/>
  <c r="H724" i="2"/>
  <c r="L723" i="2"/>
  <c r="K723" i="2"/>
  <c r="J723" i="2"/>
  <c r="I723" i="2"/>
  <c r="H723" i="2"/>
  <c r="L722" i="2"/>
  <c r="K722" i="2"/>
  <c r="J722" i="2"/>
  <c r="I722" i="2"/>
  <c r="H722" i="2"/>
  <c r="L721" i="2"/>
  <c r="K721" i="2"/>
  <c r="J721" i="2"/>
  <c r="I721" i="2"/>
  <c r="H721" i="2"/>
  <c r="L720" i="2"/>
  <c r="K720" i="2"/>
  <c r="J720" i="2"/>
  <c r="I720" i="2"/>
  <c r="H720" i="2"/>
  <c r="L719" i="2"/>
  <c r="K719" i="2"/>
  <c r="J719" i="2"/>
  <c r="I719" i="2"/>
  <c r="H719" i="2"/>
  <c r="L718" i="2"/>
  <c r="K718" i="2"/>
  <c r="J718" i="2"/>
  <c r="I718" i="2"/>
  <c r="H718" i="2"/>
  <c r="L717" i="2"/>
  <c r="K717" i="2"/>
  <c r="J717" i="2"/>
  <c r="I717" i="2"/>
  <c r="H717" i="2"/>
  <c r="L716" i="2"/>
  <c r="K716" i="2"/>
  <c r="J716" i="2"/>
  <c r="I716" i="2"/>
  <c r="H716" i="2"/>
  <c r="L715" i="2"/>
  <c r="K715" i="2"/>
  <c r="J715" i="2"/>
  <c r="I715" i="2"/>
  <c r="H715" i="2"/>
  <c r="L714" i="2"/>
  <c r="K714" i="2"/>
  <c r="J714" i="2"/>
  <c r="I714" i="2"/>
  <c r="H714" i="2"/>
  <c r="L713" i="2"/>
  <c r="K713" i="2"/>
  <c r="J713" i="2"/>
  <c r="I713" i="2"/>
  <c r="H713" i="2"/>
  <c r="L712" i="2"/>
  <c r="K712" i="2"/>
  <c r="J712" i="2"/>
  <c r="I712" i="2"/>
  <c r="H712" i="2"/>
  <c r="L711" i="2"/>
  <c r="K711" i="2"/>
  <c r="J711" i="2"/>
  <c r="I711" i="2"/>
  <c r="H711" i="2"/>
  <c r="L710" i="2"/>
  <c r="K710" i="2"/>
  <c r="J710" i="2"/>
  <c r="I710" i="2"/>
  <c r="H710" i="2"/>
  <c r="L709" i="2"/>
  <c r="K709" i="2"/>
  <c r="J709" i="2"/>
  <c r="I709" i="2"/>
  <c r="H709" i="2"/>
  <c r="L708" i="2"/>
  <c r="K708" i="2"/>
  <c r="J708" i="2"/>
  <c r="I708" i="2"/>
  <c r="H708" i="2"/>
  <c r="L707" i="2"/>
  <c r="K707" i="2"/>
  <c r="J707" i="2"/>
  <c r="I707" i="2"/>
  <c r="H707" i="2"/>
  <c r="L706" i="2"/>
  <c r="K706" i="2"/>
  <c r="J706" i="2"/>
  <c r="I706" i="2"/>
  <c r="H706" i="2"/>
  <c r="L705" i="2"/>
  <c r="K705" i="2"/>
  <c r="J705" i="2"/>
  <c r="I705" i="2"/>
  <c r="H705" i="2"/>
  <c r="L704" i="2"/>
  <c r="K704" i="2"/>
  <c r="J704" i="2"/>
  <c r="I704" i="2"/>
  <c r="H704" i="2"/>
  <c r="L703" i="2"/>
  <c r="K703" i="2"/>
  <c r="J703" i="2"/>
  <c r="I703" i="2"/>
  <c r="H703" i="2"/>
  <c r="L702" i="2"/>
  <c r="K702" i="2"/>
  <c r="J702" i="2"/>
  <c r="I702" i="2"/>
  <c r="H702" i="2"/>
  <c r="L701" i="2"/>
  <c r="K701" i="2"/>
  <c r="J701" i="2"/>
  <c r="I701" i="2"/>
  <c r="H701" i="2"/>
  <c r="L700" i="2"/>
  <c r="K700" i="2"/>
  <c r="J700" i="2"/>
  <c r="I700" i="2"/>
  <c r="H700" i="2"/>
  <c r="L699" i="2"/>
  <c r="K699" i="2"/>
  <c r="J699" i="2"/>
  <c r="I699" i="2"/>
  <c r="H699" i="2"/>
  <c r="L698" i="2"/>
  <c r="K698" i="2"/>
  <c r="J698" i="2"/>
  <c r="I698" i="2"/>
  <c r="H698" i="2"/>
  <c r="L697" i="2"/>
  <c r="K697" i="2"/>
  <c r="J697" i="2"/>
  <c r="I697" i="2"/>
  <c r="H697" i="2"/>
  <c r="L696" i="2"/>
  <c r="K696" i="2"/>
  <c r="J696" i="2"/>
  <c r="I696" i="2"/>
  <c r="H696" i="2"/>
  <c r="L695" i="2"/>
  <c r="K695" i="2"/>
  <c r="J695" i="2"/>
  <c r="I695" i="2"/>
  <c r="H695" i="2"/>
  <c r="L694" i="2"/>
  <c r="K694" i="2"/>
  <c r="J694" i="2"/>
  <c r="I694" i="2"/>
  <c r="H694" i="2"/>
  <c r="L693" i="2"/>
  <c r="K693" i="2"/>
  <c r="J693" i="2"/>
  <c r="I693" i="2"/>
  <c r="H693" i="2"/>
  <c r="L692" i="2"/>
  <c r="K692" i="2"/>
  <c r="J692" i="2"/>
  <c r="I692" i="2"/>
  <c r="H692" i="2"/>
  <c r="L691" i="2"/>
  <c r="K691" i="2"/>
  <c r="J691" i="2"/>
  <c r="I691" i="2"/>
  <c r="H691" i="2"/>
  <c r="L690" i="2"/>
  <c r="K690" i="2"/>
  <c r="J690" i="2"/>
  <c r="I690" i="2"/>
  <c r="H690" i="2"/>
  <c r="L689" i="2"/>
  <c r="K689" i="2"/>
  <c r="J689" i="2"/>
  <c r="I689" i="2"/>
  <c r="H689" i="2"/>
  <c r="L688" i="2"/>
  <c r="K688" i="2"/>
  <c r="J688" i="2"/>
  <c r="I688" i="2"/>
  <c r="H688" i="2"/>
  <c r="L687" i="2"/>
  <c r="K687" i="2"/>
  <c r="J687" i="2"/>
  <c r="I687" i="2"/>
  <c r="H687" i="2"/>
  <c r="L686" i="2"/>
  <c r="K686" i="2"/>
  <c r="J686" i="2"/>
  <c r="I686" i="2"/>
  <c r="H686" i="2"/>
  <c r="L685" i="2"/>
  <c r="K685" i="2"/>
  <c r="J685" i="2"/>
  <c r="I685" i="2"/>
  <c r="H685" i="2"/>
  <c r="L684" i="2"/>
  <c r="K684" i="2"/>
  <c r="J684" i="2"/>
  <c r="I684" i="2"/>
  <c r="H684" i="2"/>
  <c r="L683" i="2"/>
  <c r="K683" i="2"/>
  <c r="J683" i="2"/>
  <c r="I683" i="2"/>
  <c r="H683" i="2"/>
  <c r="L682" i="2"/>
  <c r="K682" i="2"/>
  <c r="J682" i="2"/>
  <c r="I682" i="2"/>
  <c r="H682" i="2"/>
  <c r="L681" i="2"/>
  <c r="K681" i="2"/>
  <c r="J681" i="2"/>
  <c r="I681" i="2"/>
  <c r="H681" i="2"/>
  <c r="L680" i="2"/>
  <c r="K680" i="2"/>
  <c r="J680" i="2"/>
  <c r="I680" i="2"/>
  <c r="H680" i="2"/>
  <c r="L679" i="2"/>
  <c r="K679" i="2"/>
  <c r="J679" i="2"/>
  <c r="I679" i="2"/>
  <c r="H679" i="2"/>
  <c r="L678" i="2"/>
  <c r="K678" i="2"/>
  <c r="J678" i="2"/>
  <c r="I678" i="2"/>
  <c r="H678" i="2"/>
  <c r="L677" i="2"/>
  <c r="K677" i="2"/>
  <c r="J677" i="2"/>
  <c r="I677" i="2"/>
  <c r="H677" i="2"/>
  <c r="L676" i="2"/>
  <c r="K676" i="2"/>
  <c r="J676" i="2"/>
  <c r="I676" i="2"/>
  <c r="H676" i="2"/>
  <c r="L675" i="2"/>
  <c r="K675" i="2"/>
  <c r="J675" i="2"/>
  <c r="I675" i="2"/>
  <c r="H675" i="2"/>
  <c r="L674" i="2"/>
  <c r="K674" i="2"/>
  <c r="J674" i="2"/>
  <c r="I674" i="2"/>
  <c r="H674" i="2"/>
  <c r="L673" i="2"/>
  <c r="K673" i="2"/>
  <c r="J673" i="2"/>
  <c r="I673" i="2"/>
  <c r="H673" i="2"/>
  <c r="L672" i="2"/>
  <c r="K672" i="2"/>
  <c r="J672" i="2"/>
  <c r="I672" i="2"/>
  <c r="H672" i="2"/>
  <c r="L671" i="2"/>
  <c r="K671" i="2"/>
  <c r="J671" i="2"/>
  <c r="I671" i="2"/>
  <c r="H671" i="2"/>
  <c r="L670" i="2"/>
  <c r="K670" i="2"/>
  <c r="J670" i="2"/>
  <c r="I670" i="2"/>
  <c r="H670" i="2"/>
  <c r="L669" i="2"/>
  <c r="K669" i="2"/>
  <c r="J669" i="2"/>
  <c r="I669" i="2"/>
  <c r="H669" i="2"/>
  <c r="L668" i="2"/>
  <c r="K668" i="2"/>
  <c r="J668" i="2"/>
  <c r="I668" i="2"/>
  <c r="H668" i="2"/>
  <c r="L667" i="2"/>
  <c r="K667" i="2"/>
  <c r="J667" i="2"/>
  <c r="I667" i="2"/>
  <c r="H667" i="2"/>
  <c r="L666" i="2"/>
  <c r="K666" i="2"/>
  <c r="J666" i="2"/>
  <c r="I666" i="2"/>
  <c r="H666" i="2"/>
  <c r="L665" i="2"/>
  <c r="K665" i="2"/>
  <c r="J665" i="2"/>
  <c r="I665" i="2"/>
  <c r="H665" i="2"/>
  <c r="L664" i="2"/>
  <c r="K664" i="2"/>
  <c r="J664" i="2"/>
  <c r="I664" i="2"/>
  <c r="H664" i="2"/>
  <c r="L663" i="2"/>
  <c r="K663" i="2"/>
  <c r="J663" i="2"/>
  <c r="I663" i="2"/>
  <c r="H663" i="2"/>
  <c r="L662" i="2"/>
  <c r="K662" i="2"/>
  <c r="J662" i="2"/>
  <c r="I662" i="2"/>
  <c r="H662" i="2"/>
  <c r="L661" i="2"/>
  <c r="K661" i="2"/>
  <c r="J661" i="2"/>
  <c r="I661" i="2"/>
  <c r="H661" i="2"/>
  <c r="L660" i="2"/>
  <c r="K660" i="2"/>
  <c r="J660" i="2"/>
  <c r="I660" i="2"/>
  <c r="H660" i="2"/>
  <c r="L659" i="2"/>
  <c r="K659" i="2"/>
  <c r="J659" i="2"/>
  <c r="I659" i="2"/>
  <c r="H659" i="2"/>
  <c r="L658" i="2"/>
  <c r="K658" i="2"/>
  <c r="J658" i="2"/>
  <c r="I658" i="2"/>
  <c r="H658" i="2"/>
  <c r="L657" i="2"/>
  <c r="K657" i="2"/>
  <c r="J657" i="2"/>
  <c r="I657" i="2"/>
  <c r="H657" i="2"/>
  <c r="L656" i="2"/>
  <c r="K656" i="2"/>
  <c r="J656" i="2"/>
  <c r="I656" i="2"/>
  <c r="H656" i="2"/>
  <c r="L655" i="2"/>
  <c r="K655" i="2"/>
  <c r="J655" i="2"/>
  <c r="I655" i="2"/>
  <c r="H655" i="2"/>
  <c r="L654" i="2"/>
  <c r="K654" i="2"/>
  <c r="J654" i="2"/>
  <c r="I654" i="2"/>
  <c r="H654" i="2"/>
  <c r="L653" i="2"/>
  <c r="K653" i="2"/>
  <c r="J653" i="2"/>
  <c r="I653" i="2"/>
  <c r="H653" i="2"/>
  <c r="L652" i="2"/>
  <c r="K652" i="2"/>
  <c r="J652" i="2"/>
  <c r="I652" i="2"/>
  <c r="H652" i="2"/>
  <c r="L651" i="2"/>
  <c r="K651" i="2"/>
  <c r="J651" i="2"/>
  <c r="I651" i="2"/>
  <c r="H651" i="2"/>
  <c r="L650" i="2"/>
  <c r="K650" i="2"/>
  <c r="J650" i="2"/>
  <c r="I650" i="2"/>
  <c r="H650" i="2"/>
  <c r="L649" i="2"/>
  <c r="K649" i="2"/>
  <c r="J649" i="2"/>
  <c r="I649" i="2"/>
  <c r="H649" i="2"/>
  <c r="L648" i="2"/>
  <c r="K648" i="2"/>
  <c r="J648" i="2"/>
  <c r="I648" i="2"/>
  <c r="H648" i="2"/>
  <c r="L647" i="2"/>
  <c r="K647" i="2"/>
  <c r="J647" i="2"/>
  <c r="I647" i="2"/>
  <c r="H647" i="2"/>
  <c r="L646" i="2"/>
  <c r="K646" i="2"/>
  <c r="J646" i="2"/>
  <c r="I646" i="2"/>
  <c r="H646" i="2"/>
  <c r="L645" i="2"/>
  <c r="K645" i="2"/>
  <c r="J645" i="2"/>
  <c r="I645" i="2"/>
  <c r="H645" i="2"/>
  <c r="L644" i="2"/>
  <c r="K644" i="2"/>
  <c r="J644" i="2"/>
  <c r="I644" i="2"/>
  <c r="H644" i="2"/>
  <c r="L643" i="2"/>
  <c r="K643" i="2"/>
  <c r="J643" i="2"/>
  <c r="I643" i="2"/>
  <c r="H643" i="2"/>
  <c r="L642" i="2"/>
  <c r="K642" i="2"/>
  <c r="J642" i="2"/>
  <c r="I642" i="2"/>
  <c r="H642" i="2"/>
  <c r="L641" i="2"/>
  <c r="K641" i="2"/>
  <c r="J641" i="2"/>
  <c r="I641" i="2"/>
  <c r="H641" i="2"/>
  <c r="L640" i="2"/>
  <c r="K640" i="2"/>
  <c r="J640" i="2"/>
  <c r="I640" i="2"/>
  <c r="H640" i="2"/>
  <c r="L639" i="2"/>
  <c r="K639" i="2"/>
  <c r="J639" i="2"/>
  <c r="I639" i="2"/>
  <c r="H639" i="2"/>
  <c r="L638" i="2"/>
  <c r="K638" i="2"/>
  <c r="J638" i="2"/>
  <c r="I638" i="2"/>
  <c r="H638" i="2"/>
  <c r="L637" i="2"/>
  <c r="K637" i="2"/>
  <c r="J637" i="2"/>
  <c r="I637" i="2"/>
  <c r="H637" i="2"/>
  <c r="L636" i="2"/>
  <c r="K636" i="2"/>
  <c r="J636" i="2"/>
  <c r="I636" i="2"/>
  <c r="H636" i="2"/>
  <c r="L635" i="2"/>
  <c r="K635" i="2"/>
  <c r="J635" i="2"/>
  <c r="I635" i="2"/>
  <c r="H635" i="2"/>
  <c r="L634" i="2"/>
  <c r="K634" i="2"/>
  <c r="J634" i="2"/>
  <c r="I634" i="2"/>
  <c r="H634" i="2"/>
  <c r="L633" i="2"/>
  <c r="K633" i="2"/>
  <c r="J633" i="2"/>
  <c r="I633" i="2"/>
  <c r="H633" i="2"/>
  <c r="L632" i="2"/>
  <c r="K632" i="2"/>
  <c r="J632" i="2"/>
  <c r="I632" i="2"/>
  <c r="H632" i="2"/>
  <c r="L631" i="2"/>
  <c r="K631" i="2"/>
  <c r="J631" i="2"/>
  <c r="I631" i="2"/>
  <c r="H631" i="2"/>
  <c r="L630" i="2"/>
  <c r="K630" i="2"/>
  <c r="J630" i="2"/>
  <c r="I630" i="2"/>
  <c r="H630" i="2"/>
  <c r="L629" i="2"/>
  <c r="K629" i="2"/>
  <c r="J629" i="2"/>
  <c r="I629" i="2"/>
  <c r="H629" i="2"/>
  <c r="L628" i="2"/>
  <c r="K628" i="2"/>
  <c r="J628" i="2"/>
  <c r="I628" i="2"/>
  <c r="H628" i="2"/>
  <c r="L627" i="2"/>
  <c r="K627" i="2"/>
  <c r="J627" i="2"/>
  <c r="I627" i="2"/>
  <c r="H627" i="2"/>
  <c r="L626" i="2"/>
  <c r="K626" i="2"/>
  <c r="J626" i="2"/>
  <c r="I626" i="2"/>
  <c r="H626" i="2"/>
  <c r="L625" i="2"/>
  <c r="K625" i="2"/>
  <c r="J625" i="2"/>
  <c r="I625" i="2"/>
  <c r="H625" i="2"/>
  <c r="L624" i="2"/>
  <c r="K624" i="2"/>
  <c r="J624" i="2"/>
  <c r="I624" i="2"/>
  <c r="H624" i="2"/>
  <c r="L623" i="2"/>
  <c r="K623" i="2"/>
  <c r="J623" i="2"/>
  <c r="I623" i="2"/>
  <c r="H623" i="2"/>
  <c r="L622" i="2"/>
  <c r="K622" i="2"/>
  <c r="J622" i="2"/>
  <c r="I622" i="2"/>
  <c r="H622" i="2"/>
  <c r="L621" i="2"/>
  <c r="K621" i="2"/>
  <c r="J621" i="2"/>
  <c r="I621" i="2"/>
  <c r="H621" i="2"/>
  <c r="L620" i="2"/>
  <c r="K620" i="2"/>
  <c r="J620" i="2"/>
  <c r="I620" i="2"/>
  <c r="H620" i="2"/>
  <c r="L619" i="2"/>
  <c r="K619" i="2"/>
  <c r="J619" i="2"/>
  <c r="I619" i="2"/>
  <c r="H619" i="2"/>
  <c r="L618" i="2"/>
  <c r="K618" i="2"/>
  <c r="J618" i="2"/>
  <c r="I618" i="2"/>
  <c r="H618" i="2"/>
  <c r="L617" i="2"/>
  <c r="K617" i="2"/>
  <c r="J617" i="2"/>
  <c r="I617" i="2"/>
  <c r="H617" i="2"/>
  <c r="L616" i="2"/>
  <c r="K616" i="2"/>
  <c r="J616" i="2"/>
  <c r="I616" i="2"/>
  <c r="H616" i="2"/>
  <c r="L615" i="2"/>
  <c r="K615" i="2"/>
  <c r="J615" i="2"/>
  <c r="I615" i="2"/>
  <c r="H615" i="2"/>
  <c r="L614" i="2"/>
  <c r="K614" i="2"/>
  <c r="J614" i="2"/>
  <c r="I614" i="2"/>
  <c r="H614" i="2"/>
  <c r="L613" i="2"/>
  <c r="K613" i="2"/>
  <c r="J613" i="2"/>
  <c r="I613" i="2"/>
  <c r="H613" i="2"/>
  <c r="L612" i="2"/>
  <c r="K612" i="2"/>
  <c r="J612" i="2"/>
  <c r="I612" i="2"/>
  <c r="H612" i="2"/>
  <c r="L611" i="2"/>
  <c r="K611" i="2"/>
  <c r="J611" i="2"/>
  <c r="I611" i="2"/>
  <c r="H611" i="2"/>
  <c r="L610" i="2"/>
  <c r="K610" i="2"/>
  <c r="J610" i="2"/>
  <c r="I610" i="2"/>
  <c r="H610" i="2"/>
  <c r="L609" i="2"/>
  <c r="K609" i="2"/>
  <c r="J609" i="2"/>
  <c r="I609" i="2"/>
  <c r="H609" i="2"/>
  <c r="L608" i="2"/>
  <c r="K608" i="2"/>
  <c r="J608" i="2"/>
  <c r="I608" i="2"/>
  <c r="H608" i="2"/>
  <c r="L607" i="2"/>
  <c r="K607" i="2"/>
  <c r="J607" i="2"/>
  <c r="I607" i="2"/>
  <c r="H607" i="2"/>
  <c r="L606" i="2"/>
  <c r="K606" i="2"/>
  <c r="J606" i="2"/>
  <c r="I606" i="2"/>
  <c r="H606" i="2"/>
  <c r="L605" i="2"/>
  <c r="K605" i="2"/>
  <c r="J605" i="2"/>
  <c r="I605" i="2"/>
  <c r="H605" i="2"/>
  <c r="L604" i="2"/>
  <c r="K604" i="2"/>
  <c r="J604" i="2"/>
  <c r="I604" i="2"/>
  <c r="H604" i="2"/>
  <c r="L603" i="2"/>
  <c r="K603" i="2"/>
  <c r="J603" i="2"/>
  <c r="I603" i="2"/>
  <c r="H603" i="2"/>
  <c r="L602" i="2"/>
  <c r="K602" i="2"/>
  <c r="J602" i="2"/>
  <c r="I602" i="2"/>
  <c r="H602" i="2"/>
  <c r="L601" i="2"/>
  <c r="K601" i="2"/>
  <c r="J601" i="2"/>
  <c r="I601" i="2"/>
  <c r="H601" i="2"/>
  <c r="L600" i="2"/>
  <c r="K600" i="2"/>
  <c r="J600" i="2"/>
  <c r="I600" i="2"/>
  <c r="H600" i="2"/>
  <c r="L599" i="2"/>
  <c r="K599" i="2"/>
  <c r="J599" i="2"/>
  <c r="I599" i="2"/>
  <c r="H599" i="2"/>
  <c r="L598" i="2"/>
  <c r="K598" i="2"/>
  <c r="J598" i="2"/>
  <c r="I598" i="2"/>
  <c r="H598" i="2"/>
  <c r="L597" i="2"/>
  <c r="K597" i="2"/>
  <c r="J597" i="2"/>
  <c r="I597" i="2"/>
  <c r="H597" i="2"/>
  <c r="L596" i="2"/>
  <c r="K596" i="2"/>
  <c r="J596" i="2"/>
  <c r="I596" i="2"/>
  <c r="H596" i="2"/>
  <c r="L595" i="2"/>
  <c r="K595" i="2"/>
  <c r="J595" i="2"/>
  <c r="I595" i="2"/>
  <c r="H595" i="2"/>
  <c r="L594" i="2"/>
  <c r="K594" i="2"/>
  <c r="J594" i="2"/>
  <c r="I594" i="2"/>
  <c r="H594" i="2"/>
  <c r="L593" i="2"/>
  <c r="K593" i="2"/>
  <c r="J593" i="2"/>
  <c r="I593" i="2"/>
  <c r="H593" i="2"/>
  <c r="L592" i="2"/>
  <c r="K592" i="2"/>
  <c r="J592" i="2"/>
  <c r="I592" i="2"/>
  <c r="H592" i="2"/>
  <c r="L591" i="2"/>
  <c r="K591" i="2"/>
  <c r="J591" i="2"/>
  <c r="I591" i="2"/>
  <c r="H591" i="2"/>
  <c r="L590" i="2"/>
  <c r="K590" i="2"/>
  <c r="J590" i="2"/>
  <c r="I590" i="2"/>
  <c r="H590" i="2"/>
  <c r="L589" i="2"/>
  <c r="K589" i="2"/>
  <c r="J589" i="2"/>
  <c r="I589" i="2"/>
  <c r="H589" i="2"/>
  <c r="L588" i="2"/>
  <c r="K588" i="2"/>
  <c r="J588" i="2"/>
  <c r="I588" i="2"/>
  <c r="H588" i="2"/>
  <c r="L587" i="2"/>
  <c r="K587" i="2"/>
  <c r="J587" i="2"/>
  <c r="I587" i="2"/>
  <c r="H587" i="2"/>
  <c r="L586" i="2"/>
  <c r="K586" i="2"/>
  <c r="J586" i="2"/>
  <c r="I586" i="2"/>
  <c r="H586" i="2"/>
  <c r="L585" i="2"/>
  <c r="K585" i="2"/>
  <c r="J585" i="2"/>
  <c r="I585" i="2"/>
  <c r="H585" i="2"/>
  <c r="L584" i="2"/>
  <c r="K584" i="2"/>
  <c r="J584" i="2"/>
  <c r="I584" i="2"/>
  <c r="H584" i="2"/>
  <c r="L583" i="2"/>
  <c r="K583" i="2"/>
  <c r="J583" i="2"/>
  <c r="I583" i="2"/>
  <c r="H583" i="2"/>
  <c r="L582" i="2"/>
  <c r="K582" i="2"/>
  <c r="J582" i="2"/>
  <c r="I582" i="2"/>
  <c r="H582" i="2"/>
  <c r="L581" i="2"/>
  <c r="K581" i="2"/>
  <c r="J581" i="2"/>
  <c r="I581" i="2"/>
  <c r="H581" i="2"/>
  <c r="L580" i="2"/>
  <c r="K580" i="2"/>
  <c r="J580" i="2"/>
  <c r="I580" i="2"/>
  <c r="H580" i="2"/>
  <c r="L579" i="2"/>
  <c r="K579" i="2"/>
  <c r="J579" i="2"/>
  <c r="I579" i="2"/>
  <c r="H579" i="2"/>
  <c r="L578" i="2"/>
  <c r="K578" i="2"/>
  <c r="J578" i="2"/>
  <c r="I578" i="2"/>
  <c r="H578" i="2"/>
  <c r="L577" i="2"/>
  <c r="K577" i="2"/>
  <c r="J577" i="2"/>
  <c r="I577" i="2"/>
  <c r="H577" i="2"/>
  <c r="L576" i="2"/>
  <c r="K576" i="2"/>
  <c r="J576" i="2"/>
  <c r="I576" i="2"/>
  <c r="H576" i="2"/>
  <c r="L575" i="2"/>
  <c r="K575" i="2"/>
  <c r="J575" i="2"/>
  <c r="I575" i="2"/>
  <c r="H575" i="2"/>
  <c r="L574" i="2"/>
  <c r="K574" i="2"/>
  <c r="J574" i="2"/>
  <c r="I574" i="2"/>
  <c r="H574" i="2"/>
  <c r="L573" i="2"/>
  <c r="K573" i="2"/>
  <c r="J573" i="2"/>
  <c r="I573" i="2"/>
  <c r="H573" i="2"/>
  <c r="L572" i="2"/>
  <c r="K572" i="2"/>
  <c r="J572" i="2"/>
  <c r="I572" i="2"/>
  <c r="H572" i="2"/>
  <c r="L571" i="2"/>
  <c r="K571" i="2"/>
  <c r="J571" i="2"/>
  <c r="I571" i="2"/>
  <c r="H571" i="2"/>
  <c r="L570" i="2"/>
  <c r="K570" i="2"/>
  <c r="J570" i="2"/>
  <c r="I570" i="2"/>
  <c r="H570" i="2"/>
  <c r="L569" i="2"/>
  <c r="K569" i="2"/>
  <c r="J569" i="2"/>
  <c r="I569" i="2"/>
  <c r="H569" i="2"/>
  <c r="L568" i="2"/>
  <c r="K568" i="2"/>
  <c r="J568" i="2"/>
  <c r="I568" i="2"/>
  <c r="H568" i="2"/>
  <c r="L567" i="2"/>
  <c r="K567" i="2"/>
  <c r="J567" i="2"/>
  <c r="I567" i="2"/>
  <c r="H567" i="2"/>
  <c r="L566" i="2"/>
  <c r="K566" i="2"/>
  <c r="J566" i="2"/>
  <c r="I566" i="2"/>
  <c r="H566" i="2"/>
  <c r="L565" i="2"/>
  <c r="K565" i="2"/>
  <c r="J565" i="2"/>
  <c r="I565" i="2"/>
  <c r="H565" i="2"/>
  <c r="L564" i="2"/>
  <c r="K564" i="2"/>
  <c r="J564" i="2"/>
  <c r="I564" i="2"/>
  <c r="H564" i="2"/>
  <c r="L563" i="2"/>
  <c r="K563" i="2"/>
  <c r="J563" i="2"/>
  <c r="I563" i="2"/>
  <c r="H563" i="2"/>
  <c r="L562" i="2"/>
  <c r="K562" i="2"/>
  <c r="J562" i="2"/>
  <c r="I562" i="2"/>
  <c r="H562" i="2"/>
  <c r="L561" i="2"/>
  <c r="K561" i="2"/>
  <c r="J561" i="2"/>
  <c r="I561" i="2"/>
  <c r="H561" i="2"/>
  <c r="L560" i="2"/>
  <c r="K560" i="2"/>
  <c r="J560" i="2"/>
  <c r="I560" i="2"/>
  <c r="H560" i="2"/>
  <c r="L559" i="2"/>
  <c r="K559" i="2"/>
  <c r="J559" i="2"/>
  <c r="I559" i="2"/>
  <c r="H559" i="2"/>
  <c r="L558" i="2"/>
  <c r="K558" i="2"/>
  <c r="J558" i="2"/>
  <c r="I558" i="2"/>
  <c r="H558" i="2"/>
  <c r="L557" i="2"/>
  <c r="K557" i="2"/>
  <c r="J557" i="2"/>
  <c r="I557" i="2"/>
  <c r="H557" i="2"/>
  <c r="L556" i="2"/>
  <c r="K556" i="2"/>
  <c r="J556" i="2"/>
  <c r="I556" i="2"/>
  <c r="H556" i="2"/>
  <c r="L555" i="2"/>
  <c r="K555" i="2"/>
  <c r="J555" i="2"/>
  <c r="I555" i="2"/>
  <c r="H555" i="2"/>
  <c r="L554" i="2"/>
  <c r="K554" i="2"/>
  <c r="J554" i="2"/>
  <c r="I554" i="2"/>
  <c r="H554" i="2"/>
  <c r="L553" i="2"/>
  <c r="K553" i="2"/>
  <c r="J553" i="2"/>
  <c r="I553" i="2"/>
  <c r="H553" i="2"/>
  <c r="L552" i="2"/>
  <c r="K552" i="2"/>
  <c r="J552" i="2"/>
  <c r="I552" i="2"/>
  <c r="H552" i="2"/>
  <c r="L551" i="2"/>
  <c r="K551" i="2"/>
  <c r="J551" i="2"/>
  <c r="I551" i="2"/>
  <c r="H551" i="2"/>
  <c r="L550" i="2"/>
  <c r="K550" i="2"/>
  <c r="J550" i="2"/>
  <c r="I550" i="2"/>
  <c r="H550" i="2"/>
  <c r="L549" i="2"/>
  <c r="K549" i="2"/>
  <c r="J549" i="2"/>
  <c r="I549" i="2"/>
  <c r="H549" i="2"/>
  <c r="L548" i="2"/>
  <c r="K548" i="2"/>
  <c r="J548" i="2"/>
  <c r="I548" i="2"/>
  <c r="H548" i="2"/>
  <c r="L547" i="2"/>
  <c r="K547" i="2"/>
  <c r="J547" i="2"/>
  <c r="I547" i="2"/>
  <c r="H547" i="2"/>
  <c r="L546" i="2"/>
  <c r="K546" i="2"/>
  <c r="J546" i="2"/>
  <c r="I546" i="2"/>
  <c r="H546" i="2"/>
  <c r="L545" i="2"/>
  <c r="K545" i="2"/>
  <c r="J545" i="2"/>
  <c r="I545" i="2"/>
  <c r="H545" i="2"/>
  <c r="L544" i="2"/>
  <c r="K544" i="2"/>
  <c r="J544" i="2"/>
  <c r="I544" i="2"/>
  <c r="H544" i="2"/>
  <c r="L543" i="2"/>
  <c r="K543" i="2"/>
  <c r="J543" i="2"/>
  <c r="I543" i="2"/>
  <c r="H543" i="2"/>
  <c r="L542" i="2"/>
  <c r="K542" i="2"/>
  <c r="J542" i="2"/>
  <c r="I542" i="2"/>
  <c r="H542" i="2"/>
  <c r="L541" i="2"/>
  <c r="K541" i="2"/>
  <c r="J541" i="2"/>
  <c r="I541" i="2"/>
  <c r="H541" i="2"/>
  <c r="L540" i="2"/>
  <c r="K540" i="2"/>
  <c r="J540" i="2"/>
  <c r="I540" i="2"/>
  <c r="H540" i="2"/>
  <c r="L539" i="2"/>
  <c r="K539" i="2"/>
  <c r="J539" i="2"/>
  <c r="I539" i="2"/>
  <c r="H539" i="2"/>
  <c r="L538" i="2"/>
  <c r="K538" i="2"/>
  <c r="J538" i="2"/>
  <c r="I538" i="2"/>
  <c r="H538" i="2"/>
  <c r="L537" i="2"/>
  <c r="K537" i="2"/>
  <c r="J537" i="2"/>
  <c r="I537" i="2"/>
  <c r="H537" i="2"/>
  <c r="L536" i="2"/>
  <c r="K536" i="2"/>
  <c r="J536" i="2"/>
  <c r="I536" i="2"/>
  <c r="H536" i="2"/>
  <c r="L535" i="2"/>
  <c r="K535" i="2"/>
  <c r="J535" i="2"/>
  <c r="I535" i="2"/>
  <c r="H535" i="2"/>
  <c r="L534" i="2"/>
  <c r="K534" i="2"/>
  <c r="J534" i="2"/>
  <c r="I534" i="2"/>
  <c r="H534" i="2"/>
  <c r="L533" i="2"/>
  <c r="K533" i="2"/>
  <c r="J533" i="2"/>
  <c r="I533" i="2"/>
  <c r="H533" i="2"/>
  <c r="L532" i="2"/>
  <c r="K532" i="2"/>
  <c r="J532" i="2"/>
  <c r="I532" i="2"/>
  <c r="H532" i="2"/>
  <c r="L531" i="2"/>
  <c r="K531" i="2"/>
  <c r="J531" i="2"/>
  <c r="I531" i="2"/>
  <c r="H531" i="2"/>
  <c r="L530" i="2"/>
  <c r="K530" i="2"/>
  <c r="J530" i="2"/>
  <c r="I530" i="2"/>
  <c r="H530" i="2"/>
  <c r="L529" i="2"/>
  <c r="K529" i="2"/>
  <c r="J529" i="2"/>
  <c r="I529" i="2"/>
  <c r="H529" i="2"/>
  <c r="L528" i="2"/>
  <c r="K528" i="2"/>
  <c r="J528" i="2"/>
  <c r="I528" i="2"/>
  <c r="H528" i="2"/>
  <c r="L527" i="2"/>
  <c r="K527" i="2"/>
  <c r="J527" i="2"/>
  <c r="I527" i="2"/>
  <c r="H527" i="2"/>
  <c r="L526" i="2"/>
  <c r="K526" i="2"/>
  <c r="J526" i="2"/>
  <c r="I526" i="2"/>
  <c r="H526" i="2"/>
  <c r="L525" i="2"/>
  <c r="K525" i="2"/>
  <c r="J525" i="2"/>
  <c r="I525" i="2"/>
  <c r="H525" i="2"/>
  <c r="L524" i="2"/>
  <c r="K524" i="2"/>
  <c r="J524" i="2"/>
  <c r="I524" i="2"/>
  <c r="H524" i="2"/>
  <c r="L523" i="2"/>
  <c r="K523" i="2"/>
  <c r="J523" i="2"/>
  <c r="I523" i="2"/>
  <c r="H523" i="2"/>
  <c r="L522" i="2"/>
  <c r="K522" i="2"/>
  <c r="J522" i="2"/>
  <c r="I522" i="2"/>
  <c r="H522" i="2"/>
  <c r="L521" i="2"/>
  <c r="K521" i="2"/>
  <c r="J521" i="2"/>
  <c r="I521" i="2"/>
  <c r="H521" i="2"/>
  <c r="L520" i="2"/>
  <c r="K520" i="2"/>
  <c r="J520" i="2"/>
  <c r="I520" i="2"/>
  <c r="H520" i="2"/>
  <c r="L519" i="2"/>
  <c r="K519" i="2"/>
  <c r="J519" i="2"/>
  <c r="I519" i="2"/>
  <c r="H519" i="2"/>
  <c r="L518" i="2"/>
  <c r="K518" i="2"/>
  <c r="J518" i="2"/>
  <c r="I518" i="2"/>
  <c r="H518" i="2"/>
  <c r="L517" i="2"/>
  <c r="K517" i="2"/>
  <c r="J517" i="2"/>
  <c r="I517" i="2"/>
  <c r="H517" i="2"/>
  <c r="L516" i="2"/>
  <c r="K516" i="2"/>
  <c r="J516" i="2"/>
  <c r="I516" i="2"/>
  <c r="H516" i="2"/>
  <c r="L515" i="2"/>
  <c r="K515" i="2"/>
  <c r="J515" i="2"/>
  <c r="I515" i="2"/>
  <c r="H515" i="2"/>
  <c r="L514" i="2"/>
  <c r="K514" i="2"/>
  <c r="J514" i="2"/>
  <c r="I514" i="2"/>
  <c r="H514" i="2"/>
  <c r="L513" i="2"/>
  <c r="K513" i="2"/>
  <c r="J513" i="2"/>
  <c r="I513" i="2"/>
  <c r="H513" i="2"/>
  <c r="L512" i="2"/>
  <c r="K512" i="2"/>
  <c r="J512" i="2"/>
  <c r="I512" i="2"/>
  <c r="H512" i="2"/>
  <c r="L511" i="2"/>
  <c r="K511" i="2"/>
  <c r="J511" i="2"/>
  <c r="I511" i="2"/>
  <c r="H511" i="2"/>
  <c r="L510" i="2"/>
  <c r="K510" i="2"/>
  <c r="J510" i="2"/>
  <c r="I510" i="2"/>
  <c r="H510" i="2"/>
  <c r="L509" i="2"/>
  <c r="K509" i="2"/>
  <c r="J509" i="2"/>
  <c r="I509" i="2"/>
  <c r="H509" i="2"/>
  <c r="L508" i="2"/>
  <c r="K508" i="2"/>
  <c r="J508" i="2"/>
  <c r="I508" i="2"/>
  <c r="H508" i="2"/>
  <c r="L507" i="2"/>
  <c r="K507" i="2"/>
  <c r="J507" i="2"/>
  <c r="I507" i="2"/>
  <c r="H507" i="2"/>
  <c r="L506" i="2"/>
  <c r="K506" i="2"/>
  <c r="J506" i="2"/>
  <c r="I506" i="2"/>
  <c r="H506" i="2"/>
  <c r="L505" i="2"/>
  <c r="K505" i="2"/>
  <c r="J505" i="2"/>
  <c r="I505" i="2"/>
  <c r="H505" i="2"/>
  <c r="L504" i="2"/>
  <c r="K504" i="2"/>
  <c r="J504" i="2"/>
  <c r="I504" i="2"/>
  <c r="H504" i="2"/>
  <c r="L503" i="2"/>
  <c r="K503" i="2"/>
  <c r="J503" i="2"/>
  <c r="I503" i="2"/>
  <c r="H503" i="2"/>
  <c r="L502" i="2"/>
  <c r="K502" i="2"/>
  <c r="J502" i="2"/>
  <c r="I502" i="2"/>
  <c r="H502" i="2"/>
  <c r="L501" i="2"/>
  <c r="K501" i="2"/>
  <c r="J501" i="2"/>
  <c r="I501" i="2"/>
  <c r="H501" i="2"/>
  <c r="L500" i="2"/>
  <c r="K500" i="2"/>
  <c r="J500" i="2"/>
  <c r="I500" i="2"/>
  <c r="H500" i="2"/>
  <c r="L499" i="2"/>
  <c r="K499" i="2"/>
  <c r="J499" i="2"/>
  <c r="I499" i="2"/>
  <c r="H499" i="2"/>
  <c r="L498" i="2"/>
  <c r="K498" i="2"/>
  <c r="J498" i="2"/>
  <c r="I498" i="2"/>
  <c r="H498" i="2"/>
  <c r="L497" i="2"/>
  <c r="K497" i="2"/>
  <c r="J497" i="2"/>
  <c r="I497" i="2"/>
  <c r="H497" i="2"/>
  <c r="L496" i="2"/>
  <c r="K496" i="2"/>
  <c r="J496" i="2"/>
  <c r="I496" i="2"/>
  <c r="H496" i="2"/>
  <c r="L495" i="2"/>
  <c r="K495" i="2"/>
  <c r="J495" i="2"/>
  <c r="I495" i="2"/>
  <c r="H495" i="2"/>
  <c r="L494" i="2"/>
  <c r="K494" i="2"/>
  <c r="J494" i="2"/>
  <c r="I494" i="2"/>
  <c r="H494" i="2"/>
  <c r="L493" i="2"/>
  <c r="K493" i="2"/>
  <c r="J493" i="2"/>
  <c r="I493" i="2"/>
  <c r="H493" i="2"/>
  <c r="L492" i="2"/>
  <c r="K492" i="2"/>
  <c r="J492" i="2"/>
  <c r="I492" i="2"/>
  <c r="H492" i="2"/>
  <c r="L491" i="2"/>
  <c r="K491" i="2"/>
  <c r="J491" i="2"/>
  <c r="I491" i="2"/>
  <c r="H491" i="2"/>
  <c r="L490" i="2"/>
  <c r="K490" i="2"/>
  <c r="J490" i="2"/>
  <c r="I490" i="2"/>
  <c r="H490" i="2"/>
  <c r="L489" i="2"/>
  <c r="K489" i="2"/>
  <c r="J489" i="2"/>
  <c r="I489" i="2"/>
  <c r="H489" i="2"/>
  <c r="L488" i="2"/>
  <c r="K488" i="2"/>
  <c r="J488" i="2"/>
  <c r="I488" i="2"/>
  <c r="H488" i="2"/>
  <c r="L487" i="2"/>
  <c r="K487" i="2"/>
  <c r="J487" i="2"/>
  <c r="I487" i="2"/>
  <c r="H487" i="2"/>
  <c r="L486" i="2"/>
  <c r="K486" i="2"/>
  <c r="J486" i="2"/>
  <c r="I486" i="2"/>
  <c r="H486" i="2"/>
  <c r="L485" i="2"/>
  <c r="K485" i="2"/>
  <c r="J485" i="2"/>
  <c r="I485" i="2"/>
  <c r="H485" i="2"/>
  <c r="L484" i="2"/>
  <c r="K484" i="2"/>
  <c r="J484" i="2"/>
  <c r="I484" i="2"/>
  <c r="H484" i="2"/>
  <c r="L483" i="2"/>
  <c r="K483" i="2"/>
  <c r="J483" i="2"/>
  <c r="I483" i="2"/>
  <c r="H483" i="2"/>
  <c r="L482" i="2"/>
  <c r="K482" i="2"/>
  <c r="J482" i="2"/>
  <c r="I482" i="2"/>
  <c r="H482" i="2"/>
  <c r="L481" i="2"/>
  <c r="K481" i="2"/>
  <c r="J481" i="2"/>
  <c r="I481" i="2"/>
  <c r="H481" i="2"/>
  <c r="L480" i="2"/>
  <c r="K480" i="2"/>
  <c r="J480" i="2"/>
  <c r="I480" i="2"/>
  <c r="H480" i="2"/>
  <c r="L479" i="2"/>
  <c r="K479" i="2"/>
  <c r="J479" i="2"/>
  <c r="I479" i="2"/>
  <c r="H479" i="2"/>
  <c r="L478" i="2"/>
  <c r="K478" i="2"/>
  <c r="J478" i="2"/>
  <c r="I478" i="2"/>
  <c r="H478" i="2"/>
  <c r="L477" i="2"/>
  <c r="K477" i="2"/>
  <c r="J477" i="2"/>
  <c r="I477" i="2"/>
  <c r="H477" i="2"/>
  <c r="L476" i="2"/>
  <c r="K476" i="2"/>
  <c r="J476" i="2"/>
  <c r="I476" i="2"/>
  <c r="H476" i="2"/>
  <c r="L475" i="2"/>
  <c r="K475" i="2"/>
  <c r="J475" i="2"/>
  <c r="I475" i="2"/>
  <c r="H475" i="2"/>
  <c r="L474" i="2"/>
  <c r="K474" i="2"/>
  <c r="J474" i="2"/>
  <c r="I474" i="2"/>
  <c r="H474" i="2"/>
  <c r="L473" i="2"/>
  <c r="K473" i="2"/>
  <c r="J473" i="2"/>
  <c r="I473" i="2"/>
  <c r="H473" i="2"/>
  <c r="L472" i="2"/>
  <c r="K472" i="2"/>
  <c r="J472" i="2"/>
  <c r="I472" i="2"/>
  <c r="H472" i="2"/>
  <c r="L471" i="2"/>
  <c r="K471" i="2"/>
  <c r="J471" i="2"/>
  <c r="I471" i="2"/>
  <c r="H471" i="2"/>
  <c r="L470" i="2"/>
  <c r="K470" i="2"/>
  <c r="J470" i="2"/>
  <c r="I470" i="2"/>
  <c r="H470" i="2"/>
  <c r="L469" i="2"/>
  <c r="K469" i="2"/>
  <c r="J469" i="2"/>
  <c r="I469" i="2"/>
  <c r="H469" i="2"/>
  <c r="L468" i="2"/>
  <c r="K468" i="2"/>
  <c r="J468" i="2"/>
  <c r="I468" i="2"/>
  <c r="H468" i="2"/>
  <c r="L467" i="2"/>
  <c r="K467" i="2"/>
  <c r="J467" i="2"/>
  <c r="I467" i="2"/>
  <c r="H467" i="2"/>
  <c r="L466" i="2"/>
  <c r="K466" i="2"/>
  <c r="J466" i="2"/>
  <c r="I466" i="2"/>
  <c r="H466" i="2"/>
  <c r="L465" i="2"/>
  <c r="K465" i="2"/>
  <c r="J465" i="2"/>
  <c r="I465" i="2"/>
  <c r="H465" i="2"/>
  <c r="L464" i="2"/>
  <c r="K464" i="2"/>
  <c r="J464" i="2"/>
  <c r="I464" i="2"/>
  <c r="H464" i="2"/>
  <c r="L463" i="2"/>
  <c r="K463" i="2"/>
  <c r="J463" i="2"/>
  <c r="I463" i="2"/>
  <c r="H463" i="2"/>
  <c r="L462" i="2"/>
  <c r="K462" i="2"/>
  <c r="J462" i="2"/>
  <c r="I462" i="2"/>
  <c r="H462" i="2"/>
  <c r="L461" i="2"/>
  <c r="K461" i="2"/>
  <c r="J461" i="2"/>
  <c r="I461" i="2"/>
  <c r="H461" i="2"/>
  <c r="L460" i="2"/>
  <c r="K460" i="2"/>
  <c r="J460" i="2"/>
  <c r="I460" i="2"/>
  <c r="H460" i="2"/>
  <c r="L459" i="2"/>
  <c r="K459" i="2"/>
  <c r="J459" i="2"/>
  <c r="I459" i="2"/>
  <c r="H459" i="2"/>
  <c r="L458" i="2"/>
  <c r="K458" i="2"/>
  <c r="J458" i="2"/>
  <c r="I458" i="2"/>
  <c r="H458" i="2"/>
  <c r="L457" i="2"/>
  <c r="K457" i="2"/>
  <c r="J457" i="2"/>
  <c r="I457" i="2"/>
  <c r="H457" i="2"/>
  <c r="L456" i="2"/>
  <c r="K456" i="2"/>
  <c r="J456" i="2"/>
  <c r="I456" i="2"/>
  <c r="H456" i="2"/>
  <c r="L455" i="2"/>
  <c r="K455" i="2"/>
  <c r="J455" i="2"/>
  <c r="I455" i="2"/>
  <c r="H455" i="2"/>
  <c r="L454" i="2"/>
  <c r="K454" i="2"/>
  <c r="J454" i="2"/>
  <c r="I454" i="2"/>
  <c r="H454" i="2"/>
  <c r="L453" i="2"/>
  <c r="K453" i="2"/>
  <c r="J453" i="2"/>
  <c r="I453" i="2"/>
  <c r="H453" i="2"/>
  <c r="L452" i="2"/>
  <c r="K452" i="2"/>
  <c r="J452" i="2"/>
  <c r="I452" i="2"/>
  <c r="H452" i="2"/>
  <c r="L451" i="2"/>
  <c r="K451" i="2"/>
  <c r="J451" i="2"/>
  <c r="I451" i="2"/>
  <c r="H451" i="2"/>
  <c r="L450" i="2"/>
  <c r="K450" i="2"/>
  <c r="J450" i="2"/>
  <c r="I450" i="2"/>
  <c r="H450" i="2"/>
  <c r="L449" i="2"/>
  <c r="K449" i="2"/>
  <c r="J449" i="2"/>
  <c r="I449" i="2"/>
  <c r="H449" i="2"/>
  <c r="L448" i="2"/>
  <c r="K448" i="2"/>
  <c r="J448" i="2"/>
  <c r="I448" i="2"/>
  <c r="H448" i="2"/>
  <c r="L447" i="2"/>
  <c r="K447" i="2"/>
  <c r="J447" i="2"/>
  <c r="I447" i="2"/>
  <c r="H447" i="2"/>
  <c r="L446" i="2"/>
  <c r="K446" i="2"/>
  <c r="J446" i="2"/>
  <c r="I446" i="2"/>
  <c r="H446" i="2"/>
  <c r="L445" i="2"/>
  <c r="K445" i="2"/>
  <c r="J445" i="2"/>
  <c r="I445" i="2"/>
  <c r="H445" i="2"/>
  <c r="L444" i="2"/>
  <c r="K444" i="2"/>
  <c r="J444" i="2"/>
  <c r="I444" i="2"/>
  <c r="H444" i="2"/>
  <c r="L443" i="2"/>
  <c r="K443" i="2"/>
  <c r="J443" i="2"/>
  <c r="I443" i="2"/>
  <c r="H443" i="2"/>
  <c r="L442" i="2"/>
  <c r="K442" i="2"/>
  <c r="J442" i="2"/>
  <c r="I442" i="2"/>
  <c r="H442" i="2"/>
  <c r="L441" i="2"/>
  <c r="K441" i="2"/>
  <c r="J441" i="2"/>
  <c r="I441" i="2"/>
  <c r="H441" i="2"/>
  <c r="L440" i="2"/>
  <c r="K440" i="2"/>
  <c r="J440" i="2"/>
  <c r="I440" i="2"/>
  <c r="H440" i="2"/>
  <c r="L439" i="2"/>
  <c r="K439" i="2"/>
  <c r="J439" i="2"/>
  <c r="I439" i="2"/>
  <c r="H439" i="2"/>
  <c r="L438" i="2"/>
  <c r="K438" i="2"/>
  <c r="J438" i="2"/>
  <c r="I438" i="2"/>
  <c r="H438" i="2"/>
  <c r="L437" i="2"/>
  <c r="K437" i="2"/>
  <c r="J437" i="2"/>
  <c r="I437" i="2"/>
  <c r="H437" i="2"/>
  <c r="L436" i="2"/>
  <c r="K436" i="2"/>
  <c r="J436" i="2"/>
  <c r="I436" i="2"/>
  <c r="H436" i="2"/>
  <c r="L435" i="2"/>
  <c r="K435" i="2"/>
  <c r="J435" i="2"/>
  <c r="I435" i="2"/>
  <c r="H435" i="2"/>
  <c r="L434" i="2"/>
  <c r="K434" i="2"/>
  <c r="J434" i="2"/>
  <c r="I434" i="2"/>
  <c r="H434" i="2"/>
  <c r="L433" i="2"/>
  <c r="K433" i="2"/>
  <c r="J433" i="2"/>
  <c r="I433" i="2"/>
  <c r="H433" i="2"/>
  <c r="L432" i="2"/>
  <c r="K432" i="2"/>
  <c r="J432" i="2"/>
  <c r="I432" i="2"/>
  <c r="H432" i="2"/>
  <c r="L431" i="2"/>
  <c r="K431" i="2"/>
  <c r="J431" i="2"/>
  <c r="I431" i="2"/>
  <c r="H431" i="2"/>
  <c r="L430" i="2"/>
  <c r="K430" i="2"/>
  <c r="J430" i="2"/>
  <c r="I430" i="2"/>
  <c r="H430" i="2"/>
  <c r="L429" i="2"/>
  <c r="K429" i="2"/>
  <c r="J429" i="2"/>
  <c r="I429" i="2"/>
  <c r="H429" i="2"/>
  <c r="L428" i="2"/>
  <c r="K428" i="2"/>
  <c r="J428" i="2"/>
  <c r="I428" i="2"/>
  <c r="H428" i="2"/>
  <c r="L427" i="2"/>
  <c r="K427" i="2"/>
  <c r="J427" i="2"/>
  <c r="I427" i="2"/>
  <c r="H427" i="2"/>
  <c r="L426" i="2"/>
  <c r="K426" i="2"/>
  <c r="J426" i="2"/>
  <c r="I426" i="2"/>
  <c r="H426" i="2"/>
  <c r="L425" i="2"/>
  <c r="K425" i="2"/>
  <c r="J425" i="2"/>
  <c r="I425" i="2"/>
  <c r="H425" i="2"/>
  <c r="L424" i="2"/>
  <c r="K424" i="2"/>
  <c r="J424" i="2"/>
  <c r="I424" i="2"/>
  <c r="H424" i="2"/>
  <c r="L423" i="2"/>
  <c r="K423" i="2"/>
  <c r="J423" i="2"/>
  <c r="I423" i="2"/>
  <c r="H423" i="2"/>
  <c r="L422" i="2"/>
  <c r="K422" i="2"/>
  <c r="J422" i="2"/>
  <c r="I422" i="2"/>
  <c r="H422" i="2"/>
  <c r="L421" i="2"/>
  <c r="K421" i="2"/>
  <c r="J421" i="2"/>
  <c r="I421" i="2"/>
  <c r="H421" i="2"/>
  <c r="L420" i="2"/>
  <c r="K420" i="2"/>
  <c r="J420" i="2"/>
  <c r="I420" i="2"/>
  <c r="H420" i="2"/>
  <c r="L419" i="2"/>
  <c r="K419" i="2"/>
  <c r="J419" i="2"/>
  <c r="I419" i="2"/>
  <c r="H419" i="2"/>
  <c r="L418" i="2"/>
  <c r="K418" i="2"/>
  <c r="J418" i="2"/>
  <c r="I418" i="2"/>
  <c r="H418" i="2"/>
  <c r="L417" i="2"/>
  <c r="K417" i="2"/>
  <c r="J417" i="2"/>
  <c r="I417" i="2"/>
  <c r="H417" i="2"/>
  <c r="L416" i="2"/>
  <c r="K416" i="2"/>
  <c r="J416" i="2"/>
  <c r="I416" i="2"/>
  <c r="H416" i="2"/>
  <c r="L415" i="2"/>
  <c r="K415" i="2"/>
  <c r="J415" i="2"/>
  <c r="I415" i="2"/>
  <c r="H415" i="2"/>
  <c r="L414" i="2"/>
  <c r="K414" i="2"/>
  <c r="J414" i="2"/>
  <c r="I414" i="2"/>
  <c r="H414" i="2"/>
  <c r="L413" i="2"/>
  <c r="K413" i="2"/>
  <c r="J413" i="2"/>
  <c r="I413" i="2"/>
  <c r="H413" i="2"/>
  <c r="L412" i="2"/>
  <c r="K412" i="2"/>
  <c r="J412" i="2"/>
  <c r="I412" i="2"/>
  <c r="H412" i="2"/>
  <c r="L411" i="2"/>
  <c r="K411" i="2"/>
  <c r="J411" i="2"/>
  <c r="I411" i="2"/>
  <c r="H411" i="2"/>
  <c r="L410" i="2"/>
  <c r="K410" i="2"/>
  <c r="J410" i="2"/>
  <c r="I410" i="2"/>
  <c r="H410" i="2"/>
  <c r="L409" i="2"/>
  <c r="K409" i="2"/>
  <c r="J409" i="2"/>
  <c r="I409" i="2"/>
  <c r="H409" i="2"/>
  <c r="L408" i="2"/>
  <c r="K408" i="2"/>
  <c r="J408" i="2"/>
  <c r="I408" i="2"/>
  <c r="H408" i="2"/>
  <c r="L407" i="2"/>
  <c r="K407" i="2"/>
  <c r="J407" i="2"/>
  <c r="I407" i="2"/>
  <c r="H407" i="2"/>
  <c r="L406" i="2"/>
  <c r="K406" i="2"/>
  <c r="J406" i="2"/>
  <c r="I406" i="2"/>
  <c r="H406" i="2"/>
  <c r="L405" i="2"/>
  <c r="K405" i="2"/>
  <c r="J405" i="2"/>
  <c r="I405" i="2"/>
  <c r="H405" i="2"/>
  <c r="L404" i="2"/>
  <c r="K404" i="2"/>
  <c r="J404" i="2"/>
  <c r="I404" i="2"/>
  <c r="H404" i="2"/>
  <c r="L403" i="2"/>
  <c r="K403" i="2"/>
  <c r="J403" i="2"/>
  <c r="I403" i="2"/>
  <c r="H403" i="2"/>
  <c r="L402" i="2"/>
  <c r="K402" i="2"/>
  <c r="J402" i="2"/>
  <c r="I402" i="2"/>
  <c r="H402" i="2"/>
  <c r="L401" i="2"/>
  <c r="K401" i="2"/>
  <c r="J401" i="2"/>
  <c r="I401" i="2"/>
  <c r="H401" i="2"/>
  <c r="L400" i="2"/>
  <c r="K400" i="2"/>
  <c r="J400" i="2"/>
  <c r="I400" i="2"/>
  <c r="H400" i="2"/>
  <c r="L399" i="2"/>
  <c r="K399" i="2"/>
  <c r="J399" i="2"/>
  <c r="I399" i="2"/>
  <c r="H399" i="2"/>
  <c r="L398" i="2"/>
  <c r="K398" i="2"/>
  <c r="J398" i="2"/>
  <c r="I398" i="2"/>
  <c r="H398" i="2"/>
  <c r="L397" i="2"/>
  <c r="K397" i="2"/>
  <c r="J397" i="2"/>
  <c r="I397" i="2"/>
  <c r="H397" i="2"/>
  <c r="L396" i="2"/>
  <c r="K396" i="2"/>
  <c r="J396" i="2"/>
  <c r="I396" i="2"/>
  <c r="H396" i="2"/>
  <c r="L395" i="2"/>
  <c r="K395" i="2"/>
  <c r="J395" i="2"/>
  <c r="I395" i="2"/>
  <c r="H395" i="2"/>
  <c r="L394" i="2"/>
  <c r="K394" i="2"/>
  <c r="J394" i="2"/>
  <c r="I394" i="2"/>
  <c r="H394" i="2"/>
  <c r="L393" i="2"/>
  <c r="K393" i="2"/>
  <c r="J393" i="2"/>
  <c r="I393" i="2"/>
  <c r="H393" i="2"/>
  <c r="L392" i="2"/>
  <c r="K392" i="2"/>
  <c r="J392" i="2"/>
  <c r="I392" i="2"/>
  <c r="H392" i="2"/>
  <c r="L391" i="2"/>
  <c r="K391" i="2"/>
  <c r="J391" i="2"/>
  <c r="I391" i="2"/>
  <c r="H391" i="2"/>
  <c r="L390" i="2"/>
  <c r="K390" i="2"/>
  <c r="J390" i="2"/>
  <c r="I390" i="2"/>
  <c r="H390" i="2"/>
  <c r="L389" i="2"/>
  <c r="K389" i="2"/>
  <c r="J389" i="2"/>
  <c r="I389" i="2"/>
  <c r="H389" i="2"/>
  <c r="L388" i="2"/>
  <c r="K388" i="2"/>
  <c r="J388" i="2"/>
  <c r="I388" i="2"/>
  <c r="H388" i="2"/>
  <c r="L387" i="2"/>
  <c r="K387" i="2"/>
  <c r="J387" i="2"/>
  <c r="I387" i="2"/>
  <c r="H387" i="2"/>
  <c r="L386" i="2"/>
  <c r="K386" i="2"/>
  <c r="J386" i="2"/>
  <c r="I386" i="2"/>
  <c r="H386" i="2"/>
  <c r="L385" i="2"/>
  <c r="K385" i="2"/>
  <c r="J385" i="2"/>
  <c r="I385" i="2"/>
  <c r="H385" i="2"/>
  <c r="L384" i="2"/>
  <c r="K384" i="2"/>
  <c r="J384" i="2"/>
  <c r="I384" i="2"/>
  <c r="H384" i="2"/>
  <c r="L383" i="2"/>
  <c r="K383" i="2"/>
  <c r="J383" i="2"/>
  <c r="I383" i="2"/>
  <c r="H383" i="2"/>
  <c r="L382" i="2"/>
  <c r="K382" i="2"/>
  <c r="J382" i="2"/>
  <c r="I382" i="2"/>
  <c r="H382" i="2"/>
  <c r="L381" i="2"/>
  <c r="K381" i="2"/>
  <c r="J381" i="2"/>
  <c r="I381" i="2"/>
  <c r="H381" i="2"/>
  <c r="L380" i="2"/>
  <c r="K380" i="2"/>
  <c r="J380" i="2"/>
  <c r="I380" i="2"/>
  <c r="H380" i="2"/>
  <c r="L379" i="2"/>
  <c r="K379" i="2"/>
  <c r="J379" i="2"/>
  <c r="I379" i="2"/>
  <c r="H379" i="2"/>
  <c r="L378" i="2"/>
  <c r="K378" i="2"/>
  <c r="J378" i="2"/>
  <c r="I378" i="2"/>
  <c r="H378" i="2"/>
  <c r="L377" i="2"/>
  <c r="K377" i="2"/>
  <c r="J377" i="2"/>
  <c r="I377" i="2"/>
  <c r="H377" i="2"/>
  <c r="L376" i="2"/>
  <c r="K376" i="2"/>
  <c r="J376" i="2"/>
  <c r="I376" i="2"/>
  <c r="H376" i="2"/>
  <c r="L375" i="2"/>
  <c r="K375" i="2"/>
  <c r="J375" i="2"/>
  <c r="I375" i="2"/>
  <c r="H375" i="2"/>
  <c r="L374" i="2"/>
  <c r="K374" i="2"/>
  <c r="J374" i="2"/>
  <c r="I374" i="2"/>
  <c r="H374" i="2"/>
  <c r="L373" i="2"/>
  <c r="K373" i="2"/>
  <c r="J373" i="2"/>
  <c r="I373" i="2"/>
  <c r="H373" i="2"/>
  <c r="L372" i="2"/>
  <c r="K372" i="2"/>
  <c r="J372" i="2"/>
  <c r="I372" i="2"/>
  <c r="H372" i="2"/>
  <c r="L371" i="2"/>
  <c r="K371" i="2"/>
  <c r="J371" i="2"/>
  <c r="I371" i="2"/>
  <c r="H371" i="2"/>
  <c r="L370" i="2"/>
  <c r="K370" i="2"/>
  <c r="J370" i="2"/>
  <c r="I370" i="2"/>
  <c r="H370" i="2"/>
  <c r="L369" i="2"/>
  <c r="K369" i="2"/>
  <c r="J369" i="2"/>
  <c r="I369" i="2"/>
  <c r="H369" i="2"/>
  <c r="L368" i="2"/>
  <c r="K368" i="2"/>
  <c r="J368" i="2"/>
  <c r="I368" i="2"/>
  <c r="H368" i="2"/>
  <c r="L367" i="2"/>
  <c r="K367" i="2"/>
  <c r="J367" i="2"/>
  <c r="I367" i="2"/>
  <c r="H367" i="2"/>
  <c r="L366" i="2"/>
  <c r="K366" i="2"/>
  <c r="J366" i="2"/>
  <c r="I366" i="2"/>
  <c r="H366" i="2"/>
  <c r="L365" i="2"/>
  <c r="K365" i="2"/>
  <c r="J365" i="2"/>
  <c r="I365" i="2"/>
  <c r="H365" i="2"/>
  <c r="L364" i="2"/>
  <c r="K364" i="2"/>
  <c r="J364" i="2"/>
  <c r="I364" i="2"/>
  <c r="H364" i="2"/>
  <c r="L363" i="2"/>
  <c r="K363" i="2"/>
  <c r="J363" i="2"/>
  <c r="I363" i="2"/>
  <c r="H363" i="2"/>
  <c r="L362" i="2"/>
  <c r="K362" i="2"/>
  <c r="J362" i="2"/>
  <c r="I362" i="2"/>
  <c r="H362" i="2"/>
  <c r="L361" i="2"/>
  <c r="K361" i="2"/>
  <c r="J361" i="2"/>
  <c r="I361" i="2"/>
  <c r="H361" i="2"/>
  <c r="L360" i="2"/>
  <c r="K360" i="2"/>
  <c r="J360" i="2"/>
  <c r="I360" i="2"/>
  <c r="H360" i="2"/>
  <c r="L359" i="2"/>
  <c r="K359" i="2"/>
  <c r="J359" i="2"/>
  <c r="I359" i="2"/>
  <c r="H359" i="2"/>
  <c r="L358" i="2"/>
  <c r="K358" i="2"/>
  <c r="J358" i="2"/>
  <c r="I358" i="2"/>
  <c r="H358" i="2"/>
  <c r="L357" i="2"/>
  <c r="K357" i="2"/>
  <c r="J357" i="2"/>
  <c r="I357" i="2"/>
  <c r="H357" i="2"/>
  <c r="L356" i="2"/>
  <c r="K356" i="2"/>
  <c r="J356" i="2"/>
  <c r="I356" i="2"/>
  <c r="H356" i="2"/>
  <c r="L355" i="2"/>
  <c r="K355" i="2"/>
  <c r="J355" i="2"/>
  <c r="I355" i="2"/>
  <c r="H355" i="2"/>
  <c r="L354" i="2"/>
  <c r="K354" i="2"/>
  <c r="J354" i="2"/>
  <c r="I354" i="2"/>
  <c r="H354" i="2"/>
  <c r="L353" i="2"/>
  <c r="K353" i="2"/>
  <c r="J353" i="2"/>
  <c r="I353" i="2"/>
  <c r="H353" i="2"/>
  <c r="L352" i="2"/>
  <c r="K352" i="2"/>
  <c r="J352" i="2"/>
  <c r="I352" i="2"/>
  <c r="H352" i="2"/>
  <c r="L351" i="2"/>
  <c r="K351" i="2"/>
  <c r="J351" i="2"/>
  <c r="I351" i="2"/>
  <c r="H351" i="2"/>
  <c r="L350" i="2"/>
  <c r="K350" i="2"/>
  <c r="J350" i="2"/>
  <c r="I350" i="2"/>
  <c r="H350" i="2"/>
  <c r="L349" i="2"/>
  <c r="K349" i="2"/>
  <c r="J349" i="2"/>
  <c r="I349" i="2"/>
  <c r="H349" i="2"/>
  <c r="L348" i="2"/>
  <c r="K348" i="2"/>
  <c r="J348" i="2"/>
  <c r="I348" i="2"/>
  <c r="H348" i="2"/>
  <c r="L347" i="2"/>
  <c r="K347" i="2"/>
  <c r="J347" i="2"/>
  <c r="I347" i="2"/>
  <c r="H347" i="2"/>
  <c r="L346" i="2"/>
  <c r="K346" i="2"/>
  <c r="J346" i="2"/>
  <c r="I346" i="2"/>
  <c r="H346" i="2"/>
  <c r="L345" i="2"/>
  <c r="K345" i="2"/>
  <c r="J345" i="2"/>
  <c r="I345" i="2"/>
  <c r="H345" i="2"/>
  <c r="L344" i="2"/>
  <c r="K344" i="2"/>
  <c r="J344" i="2"/>
  <c r="I344" i="2"/>
  <c r="H344" i="2"/>
  <c r="L343" i="2"/>
  <c r="K343" i="2"/>
  <c r="J343" i="2"/>
  <c r="I343" i="2"/>
  <c r="H343" i="2"/>
  <c r="L342" i="2"/>
  <c r="K342" i="2"/>
  <c r="J342" i="2"/>
  <c r="I342" i="2"/>
  <c r="H342" i="2"/>
  <c r="L341" i="2"/>
  <c r="K341" i="2"/>
  <c r="J341" i="2"/>
  <c r="I341" i="2"/>
  <c r="H341" i="2"/>
  <c r="L340" i="2"/>
  <c r="K340" i="2"/>
  <c r="J340" i="2"/>
  <c r="I340" i="2"/>
  <c r="H340" i="2"/>
  <c r="L339" i="2"/>
  <c r="K339" i="2"/>
  <c r="J339" i="2"/>
  <c r="I339" i="2"/>
  <c r="H339" i="2"/>
  <c r="L338" i="2"/>
  <c r="K338" i="2"/>
  <c r="J338" i="2"/>
  <c r="I338" i="2"/>
  <c r="H338" i="2"/>
  <c r="L337" i="2"/>
  <c r="K337" i="2"/>
  <c r="J337" i="2"/>
  <c r="I337" i="2"/>
  <c r="H337" i="2"/>
  <c r="L336" i="2"/>
  <c r="K336" i="2"/>
  <c r="J336" i="2"/>
  <c r="I336" i="2"/>
  <c r="H336" i="2"/>
  <c r="L335" i="2"/>
  <c r="K335" i="2"/>
  <c r="J335" i="2"/>
  <c r="I335" i="2"/>
  <c r="H335" i="2"/>
  <c r="L334" i="2"/>
  <c r="K334" i="2"/>
  <c r="J334" i="2"/>
  <c r="I334" i="2"/>
  <c r="H334" i="2"/>
  <c r="L333" i="2"/>
  <c r="K333" i="2"/>
  <c r="J333" i="2"/>
  <c r="I333" i="2"/>
  <c r="H333" i="2"/>
  <c r="L332" i="2"/>
  <c r="K332" i="2"/>
  <c r="J332" i="2"/>
  <c r="I332" i="2"/>
  <c r="H332" i="2"/>
  <c r="L331" i="2"/>
  <c r="K331" i="2"/>
  <c r="J331" i="2"/>
  <c r="I331" i="2"/>
  <c r="H331" i="2"/>
  <c r="L330" i="2"/>
  <c r="K330" i="2"/>
  <c r="J330" i="2"/>
  <c r="I330" i="2"/>
  <c r="H330" i="2"/>
  <c r="L329" i="2"/>
  <c r="K329" i="2"/>
  <c r="J329" i="2"/>
  <c r="I329" i="2"/>
  <c r="H329" i="2"/>
  <c r="L328" i="2"/>
  <c r="K328" i="2"/>
  <c r="J328" i="2"/>
  <c r="I328" i="2"/>
  <c r="H328" i="2"/>
  <c r="L327" i="2"/>
  <c r="K327" i="2"/>
  <c r="J327" i="2"/>
  <c r="I327" i="2"/>
  <c r="H327" i="2"/>
  <c r="L326" i="2"/>
  <c r="K326" i="2"/>
  <c r="J326" i="2"/>
  <c r="I326" i="2"/>
  <c r="H326" i="2"/>
  <c r="L325" i="2"/>
  <c r="K325" i="2"/>
  <c r="J325" i="2"/>
  <c r="I325" i="2"/>
  <c r="H325" i="2"/>
  <c r="L324" i="2"/>
  <c r="K324" i="2"/>
  <c r="J324" i="2"/>
  <c r="I324" i="2"/>
  <c r="H324" i="2"/>
  <c r="L323" i="2"/>
  <c r="K323" i="2"/>
  <c r="J323" i="2"/>
  <c r="I323" i="2"/>
  <c r="H323" i="2"/>
  <c r="L322" i="2"/>
  <c r="K322" i="2"/>
  <c r="J322" i="2"/>
  <c r="I322" i="2"/>
  <c r="H322" i="2"/>
  <c r="L321" i="2"/>
  <c r="K321" i="2"/>
  <c r="J321" i="2"/>
  <c r="I321" i="2"/>
  <c r="H321" i="2"/>
  <c r="L320" i="2"/>
  <c r="K320" i="2"/>
  <c r="J320" i="2"/>
  <c r="I320" i="2"/>
  <c r="H320" i="2"/>
  <c r="L319" i="2"/>
  <c r="K319" i="2"/>
  <c r="J319" i="2"/>
  <c r="I319" i="2"/>
  <c r="H319" i="2"/>
  <c r="L318" i="2"/>
  <c r="K318" i="2"/>
  <c r="J318" i="2"/>
  <c r="I318" i="2"/>
  <c r="H318" i="2"/>
  <c r="L317" i="2"/>
  <c r="K317" i="2"/>
  <c r="J317" i="2"/>
  <c r="I317" i="2"/>
  <c r="H317" i="2"/>
  <c r="L316" i="2"/>
  <c r="K316" i="2"/>
  <c r="J316" i="2"/>
  <c r="I316" i="2"/>
  <c r="H316" i="2"/>
  <c r="L315" i="2"/>
  <c r="K315" i="2"/>
  <c r="J315" i="2"/>
  <c r="I315" i="2"/>
  <c r="H315" i="2"/>
  <c r="L314" i="2"/>
  <c r="K314" i="2"/>
  <c r="J314" i="2"/>
  <c r="I314" i="2"/>
  <c r="H314" i="2"/>
  <c r="L313" i="2"/>
  <c r="K313" i="2"/>
  <c r="J313" i="2"/>
  <c r="I313" i="2"/>
  <c r="H313" i="2"/>
  <c r="L312" i="2"/>
  <c r="K312" i="2"/>
  <c r="J312" i="2"/>
  <c r="I312" i="2"/>
  <c r="H312" i="2"/>
  <c r="L311" i="2"/>
  <c r="K311" i="2"/>
  <c r="J311" i="2"/>
  <c r="I311" i="2"/>
  <c r="H311" i="2"/>
  <c r="L310" i="2"/>
  <c r="K310" i="2"/>
  <c r="J310" i="2"/>
  <c r="I310" i="2"/>
  <c r="H310" i="2"/>
  <c r="L309" i="2"/>
  <c r="K309" i="2"/>
  <c r="J309" i="2"/>
  <c r="I309" i="2"/>
  <c r="H309" i="2"/>
  <c r="L308" i="2"/>
  <c r="K308" i="2"/>
  <c r="J308" i="2"/>
  <c r="I308" i="2"/>
  <c r="H308" i="2"/>
  <c r="L307" i="2"/>
  <c r="K307" i="2"/>
  <c r="J307" i="2"/>
  <c r="I307" i="2"/>
  <c r="H307" i="2"/>
  <c r="L306" i="2"/>
  <c r="K306" i="2"/>
  <c r="J306" i="2"/>
  <c r="I306" i="2"/>
  <c r="H306" i="2"/>
  <c r="L305" i="2"/>
  <c r="K305" i="2"/>
  <c r="J305" i="2"/>
  <c r="I305" i="2"/>
  <c r="H305" i="2"/>
  <c r="L304" i="2"/>
  <c r="K304" i="2"/>
  <c r="J304" i="2"/>
  <c r="I304" i="2"/>
  <c r="H304" i="2"/>
  <c r="L303" i="2"/>
  <c r="K303" i="2"/>
  <c r="J303" i="2"/>
  <c r="I303" i="2"/>
  <c r="H303" i="2"/>
  <c r="L302" i="2"/>
  <c r="K302" i="2"/>
  <c r="J302" i="2"/>
  <c r="I302" i="2"/>
  <c r="H302" i="2"/>
  <c r="L301" i="2"/>
  <c r="K301" i="2"/>
  <c r="J301" i="2"/>
  <c r="I301" i="2"/>
  <c r="H301" i="2"/>
  <c r="L300" i="2"/>
  <c r="K300" i="2"/>
  <c r="J300" i="2"/>
  <c r="I300" i="2"/>
  <c r="H300" i="2"/>
  <c r="L299" i="2"/>
  <c r="K299" i="2"/>
  <c r="J299" i="2"/>
  <c r="I299" i="2"/>
  <c r="H299" i="2"/>
  <c r="L298" i="2"/>
  <c r="K298" i="2"/>
  <c r="J298" i="2"/>
  <c r="I298" i="2"/>
  <c r="H298" i="2"/>
  <c r="L297" i="2"/>
  <c r="K297" i="2"/>
  <c r="J297" i="2"/>
  <c r="I297" i="2"/>
  <c r="H297" i="2"/>
  <c r="L296" i="2"/>
  <c r="K296" i="2"/>
  <c r="J296" i="2"/>
  <c r="I296" i="2"/>
  <c r="H296" i="2"/>
  <c r="L295" i="2"/>
  <c r="K295" i="2"/>
  <c r="J295" i="2"/>
  <c r="I295" i="2"/>
  <c r="H295" i="2"/>
  <c r="L294" i="2"/>
  <c r="K294" i="2"/>
  <c r="J294" i="2"/>
  <c r="I294" i="2"/>
  <c r="H294" i="2"/>
  <c r="L293" i="2"/>
  <c r="K293" i="2"/>
  <c r="J293" i="2"/>
  <c r="I293" i="2"/>
  <c r="H293" i="2"/>
  <c r="L292" i="2"/>
  <c r="K292" i="2"/>
  <c r="J292" i="2"/>
  <c r="I292" i="2"/>
  <c r="H292" i="2"/>
  <c r="L291" i="2"/>
  <c r="K291" i="2"/>
  <c r="J291" i="2"/>
  <c r="I291" i="2"/>
  <c r="H291" i="2"/>
  <c r="L290" i="2"/>
  <c r="K290" i="2"/>
  <c r="J290" i="2"/>
  <c r="I290" i="2"/>
  <c r="H290" i="2"/>
  <c r="L289" i="2"/>
  <c r="K289" i="2"/>
  <c r="J289" i="2"/>
  <c r="I289" i="2"/>
  <c r="H289" i="2"/>
  <c r="L288" i="2"/>
  <c r="K288" i="2"/>
  <c r="J288" i="2"/>
  <c r="I288" i="2"/>
  <c r="H288" i="2"/>
  <c r="L287" i="2"/>
  <c r="K287" i="2"/>
  <c r="J287" i="2"/>
  <c r="I287" i="2"/>
  <c r="H287" i="2"/>
  <c r="L286" i="2"/>
  <c r="K286" i="2"/>
  <c r="J286" i="2"/>
  <c r="I286" i="2"/>
  <c r="H286" i="2"/>
  <c r="L285" i="2"/>
  <c r="K285" i="2"/>
  <c r="J285" i="2"/>
  <c r="I285" i="2"/>
  <c r="H285" i="2"/>
  <c r="L284" i="2"/>
  <c r="K284" i="2"/>
  <c r="J284" i="2"/>
  <c r="I284" i="2"/>
  <c r="H284" i="2"/>
  <c r="L283" i="2"/>
  <c r="K283" i="2"/>
  <c r="J283" i="2"/>
  <c r="I283" i="2"/>
  <c r="H283" i="2"/>
  <c r="L282" i="2"/>
  <c r="K282" i="2"/>
  <c r="J282" i="2"/>
  <c r="I282" i="2"/>
  <c r="H282" i="2"/>
  <c r="L281" i="2"/>
  <c r="K281" i="2"/>
  <c r="J281" i="2"/>
  <c r="I281" i="2"/>
  <c r="H281" i="2"/>
  <c r="L280" i="2"/>
  <c r="K280" i="2"/>
  <c r="J280" i="2"/>
  <c r="I280" i="2"/>
  <c r="H280" i="2"/>
  <c r="L279" i="2"/>
  <c r="K279" i="2"/>
  <c r="J279" i="2"/>
  <c r="I279" i="2"/>
  <c r="H279" i="2"/>
  <c r="L278" i="2"/>
  <c r="K278" i="2"/>
  <c r="J278" i="2"/>
  <c r="I278" i="2"/>
  <c r="H278" i="2"/>
  <c r="L277" i="2"/>
  <c r="K277" i="2"/>
  <c r="J277" i="2"/>
  <c r="I277" i="2"/>
  <c r="H277" i="2"/>
  <c r="L276" i="2"/>
  <c r="K276" i="2"/>
  <c r="J276" i="2"/>
  <c r="I276" i="2"/>
  <c r="H276" i="2"/>
  <c r="L275" i="2"/>
  <c r="K275" i="2"/>
  <c r="J275" i="2"/>
  <c r="I275" i="2"/>
  <c r="H275" i="2"/>
  <c r="L274" i="2"/>
  <c r="K274" i="2"/>
  <c r="J274" i="2"/>
  <c r="I274" i="2"/>
  <c r="H274" i="2"/>
  <c r="L273" i="2"/>
  <c r="K273" i="2"/>
  <c r="J273" i="2"/>
  <c r="I273" i="2"/>
  <c r="H273" i="2"/>
  <c r="L272" i="2"/>
  <c r="K272" i="2"/>
  <c r="J272" i="2"/>
  <c r="I272" i="2"/>
  <c r="H272" i="2"/>
  <c r="L271" i="2"/>
  <c r="K271" i="2"/>
  <c r="J271" i="2"/>
  <c r="I271" i="2"/>
  <c r="H271" i="2"/>
  <c r="L270" i="2"/>
  <c r="K270" i="2"/>
  <c r="J270" i="2"/>
  <c r="I270" i="2"/>
  <c r="H270" i="2"/>
  <c r="L269" i="2"/>
  <c r="K269" i="2"/>
  <c r="J269" i="2"/>
  <c r="I269" i="2"/>
  <c r="H269" i="2"/>
  <c r="L268" i="2"/>
  <c r="K268" i="2"/>
  <c r="J268" i="2"/>
  <c r="I268" i="2"/>
  <c r="H268" i="2"/>
  <c r="L267" i="2"/>
  <c r="K267" i="2"/>
  <c r="J267" i="2"/>
  <c r="I267" i="2"/>
  <c r="H267" i="2"/>
  <c r="L266" i="2"/>
  <c r="K266" i="2"/>
  <c r="J266" i="2"/>
  <c r="I266" i="2"/>
  <c r="H266" i="2"/>
  <c r="L265" i="2"/>
  <c r="K265" i="2"/>
  <c r="J265" i="2"/>
  <c r="I265" i="2"/>
  <c r="H265" i="2"/>
  <c r="L264" i="2"/>
  <c r="K264" i="2"/>
  <c r="J264" i="2"/>
  <c r="I264" i="2"/>
  <c r="H264" i="2"/>
  <c r="L263" i="2"/>
  <c r="K263" i="2"/>
  <c r="J263" i="2"/>
  <c r="I263" i="2"/>
  <c r="H263" i="2"/>
  <c r="L262" i="2"/>
  <c r="K262" i="2"/>
  <c r="J262" i="2"/>
  <c r="I262" i="2"/>
  <c r="H262" i="2"/>
  <c r="L261" i="2"/>
  <c r="K261" i="2"/>
  <c r="J261" i="2"/>
  <c r="I261" i="2"/>
  <c r="H261" i="2"/>
  <c r="L260" i="2"/>
  <c r="K260" i="2"/>
  <c r="J260" i="2"/>
  <c r="I260" i="2"/>
  <c r="H260" i="2"/>
  <c r="L259" i="2"/>
  <c r="K259" i="2"/>
  <c r="J259" i="2"/>
  <c r="I259" i="2"/>
  <c r="H259" i="2"/>
  <c r="L258" i="2"/>
  <c r="K258" i="2"/>
  <c r="J258" i="2"/>
  <c r="I258" i="2"/>
  <c r="H258" i="2"/>
  <c r="L257" i="2"/>
  <c r="K257" i="2"/>
  <c r="J257" i="2"/>
  <c r="I257" i="2"/>
  <c r="H257" i="2"/>
  <c r="L256" i="2"/>
  <c r="K256" i="2"/>
  <c r="J256" i="2"/>
  <c r="I256" i="2"/>
  <c r="H256" i="2"/>
  <c r="L255" i="2"/>
  <c r="K255" i="2"/>
  <c r="J255" i="2"/>
  <c r="I255" i="2"/>
  <c r="H255" i="2"/>
  <c r="L254" i="2"/>
  <c r="K254" i="2"/>
  <c r="J254" i="2"/>
  <c r="I254" i="2"/>
  <c r="H254" i="2"/>
  <c r="L253" i="2"/>
  <c r="K253" i="2"/>
  <c r="J253" i="2"/>
  <c r="I253" i="2"/>
  <c r="H253" i="2"/>
  <c r="L252" i="2"/>
  <c r="K252" i="2"/>
  <c r="J252" i="2"/>
  <c r="I252" i="2"/>
  <c r="H252" i="2"/>
  <c r="L251" i="2"/>
  <c r="K251" i="2"/>
  <c r="J251" i="2"/>
  <c r="I251" i="2"/>
  <c r="H251" i="2"/>
  <c r="L250" i="2"/>
  <c r="K250" i="2"/>
  <c r="J250" i="2"/>
  <c r="I250" i="2"/>
  <c r="H250" i="2"/>
  <c r="L249" i="2"/>
  <c r="K249" i="2"/>
  <c r="J249" i="2"/>
  <c r="I249" i="2"/>
  <c r="H249" i="2"/>
  <c r="L248" i="2"/>
  <c r="K248" i="2"/>
  <c r="J248" i="2"/>
  <c r="I248" i="2"/>
  <c r="H248" i="2"/>
  <c r="L247" i="2"/>
  <c r="K247" i="2"/>
  <c r="J247" i="2"/>
  <c r="I247" i="2"/>
  <c r="H247" i="2"/>
  <c r="L246" i="2"/>
  <c r="K246" i="2"/>
  <c r="J246" i="2"/>
  <c r="I246" i="2"/>
  <c r="H246" i="2"/>
  <c r="L245" i="2"/>
  <c r="K245" i="2"/>
  <c r="J245" i="2"/>
  <c r="I245" i="2"/>
  <c r="H245" i="2"/>
  <c r="L244" i="2"/>
  <c r="K244" i="2"/>
  <c r="J244" i="2"/>
  <c r="I244" i="2"/>
  <c r="H244" i="2"/>
  <c r="L243" i="2"/>
  <c r="K243" i="2"/>
  <c r="J243" i="2"/>
  <c r="I243" i="2"/>
  <c r="H243" i="2"/>
  <c r="L242" i="2"/>
  <c r="K242" i="2"/>
  <c r="J242" i="2"/>
  <c r="I242" i="2"/>
  <c r="H242" i="2"/>
  <c r="L241" i="2"/>
  <c r="K241" i="2"/>
  <c r="J241" i="2"/>
  <c r="I241" i="2"/>
  <c r="H241" i="2"/>
  <c r="L240" i="2"/>
  <c r="K240" i="2"/>
  <c r="J240" i="2"/>
  <c r="I240" i="2"/>
  <c r="H240" i="2"/>
  <c r="L239" i="2"/>
  <c r="K239" i="2"/>
  <c r="J239" i="2"/>
  <c r="I239" i="2"/>
  <c r="H239" i="2"/>
  <c r="L238" i="2"/>
  <c r="K238" i="2"/>
  <c r="J238" i="2"/>
  <c r="I238" i="2"/>
  <c r="H238" i="2"/>
  <c r="L237" i="2"/>
  <c r="K237" i="2"/>
  <c r="J237" i="2"/>
  <c r="I237" i="2"/>
  <c r="H237" i="2"/>
  <c r="L236" i="2"/>
  <c r="K236" i="2"/>
  <c r="J236" i="2"/>
  <c r="I236" i="2"/>
  <c r="H236" i="2"/>
  <c r="L235" i="2"/>
  <c r="K235" i="2"/>
  <c r="J235" i="2"/>
  <c r="I235" i="2"/>
  <c r="H235" i="2"/>
  <c r="L234" i="2"/>
  <c r="K234" i="2"/>
  <c r="J234" i="2"/>
  <c r="I234" i="2"/>
  <c r="H234" i="2"/>
  <c r="L233" i="2"/>
  <c r="K233" i="2"/>
  <c r="J233" i="2"/>
  <c r="I233" i="2"/>
  <c r="H233" i="2"/>
  <c r="L232" i="2"/>
  <c r="K232" i="2"/>
  <c r="J232" i="2"/>
  <c r="I232" i="2"/>
  <c r="H232" i="2"/>
  <c r="L231" i="2"/>
  <c r="K231" i="2"/>
  <c r="J231" i="2"/>
  <c r="I231" i="2"/>
  <c r="H231" i="2"/>
  <c r="L230" i="2"/>
  <c r="K230" i="2"/>
  <c r="J230" i="2"/>
  <c r="I230" i="2"/>
  <c r="H230" i="2"/>
  <c r="L229" i="2"/>
  <c r="K229" i="2"/>
  <c r="J229" i="2"/>
  <c r="I229" i="2"/>
  <c r="H229" i="2"/>
  <c r="L228" i="2"/>
  <c r="K228" i="2"/>
  <c r="J228" i="2"/>
  <c r="I228" i="2"/>
  <c r="H228" i="2"/>
  <c r="L227" i="2"/>
  <c r="K227" i="2"/>
  <c r="J227" i="2"/>
  <c r="I227" i="2"/>
  <c r="H227" i="2"/>
  <c r="L226" i="2"/>
  <c r="K226" i="2"/>
  <c r="J226" i="2"/>
  <c r="I226" i="2"/>
  <c r="H226" i="2"/>
  <c r="L225" i="2"/>
  <c r="K225" i="2"/>
  <c r="J225" i="2"/>
  <c r="I225" i="2"/>
  <c r="H225" i="2"/>
  <c r="L224" i="2"/>
  <c r="K224" i="2"/>
  <c r="J224" i="2"/>
  <c r="I224" i="2"/>
  <c r="H224" i="2"/>
  <c r="L223" i="2"/>
  <c r="K223" i="2"/>
  <c r="J223" i="2"/>
  <c r="I223" i="2"/>
  <c r="H223" i="2"/>
  <c r="L222" i="2"/>
  <c r="K222" i="2"/>
  <c r="J222" i="2"/>
  <c r="I222" i="2"/>
  <c r="H222" i="2"/>
  <c r="L221" i="2"/>
  <c r="K221" i="2"/>
  <c r="J221" i="2"/>
  <c r="I221" i="2"/>
  <c r="H221" i="2"/>
  <c r="L220" i="2"/>
  <c r="K220" i="2"/>
  <c r="J220" i="2"/>
  <c r="I220" i="2"/>
  <c r="H220" i="2"/>
  <c r="L219" i="2"/>
  <c r="K219" i="2"/>
  <c r="J219" i="2"/>
  <c r="I219" i="2"/>
  <c r="H219" i="2"/>
  <c r="L218" i="2"/>
  <c r="K218" i="2"/>
  <c r="J218" i="2"/>
  <c r="I218" i="2"/>
  <c r="H218" i="2"/>
  <c r="L217" i="2"/>
  <c r="K217" i="2"/>
  <c r="J217" i="2"/>
  <c r="I217" i="2"/>
  <c r="H217" i="2"/>
  <c r="L216" i="2"/>
  <c r="K216" i="2"/>
  <c r="J216" i="2"/>
  <c r="I216" i="2"/>
  <c r="H216" i="2"/>
  <c r="L215" i="2"/>
  <c r="K215" i="2"/>
  <c r="J215" i="2"/>
  <c r="I215" i="2"/>
  <c r="H215" i="2"/>
  <c r="L214" i="2"/>
  <c r="K214" i="2"/>
  <c r="J214" i="2"/>
  <c r="I214" i="2"/>
  <c r="H214" i="2"/>
  <c r="L213" i="2"/>
  <c r="K213" i="2"/>
  <c r="J213" i="2"/>
  <c r="I213" i="2"/>
  <c r="H213" i="2"/>
  <c r="L212" i="2"/>
  <c r="K212" i="2"/>
  <c r="J212" i="2"/>
  <c r="I212" i="2"/>
  <c r="H212" i="2"/>
  <c r="L211" i="2"/>
  <c r="K211" i="2"/>
  <c r="J211" i="2"/>
  <c r="I211" i="2"/>
  <c r="H211" i="2"/>
  <c r="L210" i="2"/>
  <c r="K210" i="2"/>
  <c r="J210" i="2"/>
  <c r="I210" i="2"/>
  <c r="H210" i="2"/>
  <c r="L209" i="2"/>
  <c r="K209" i="2"/>
  <c r="J209" i="2"/>
  <c r="I209" i="2"/>
  <c r="H209" i="2"/>
  <c r="L208" i="2"/>
  <c r="K208" i="2"/>
  <c r="J208" i="2"/>
  <c r="I208" i="2"/>
  <c r="H208" i="2"/>
  <c r="L207" i="2"/>
  <c r="K207" i="2"/>
  <c r="J207" i="2"/>
  <c r="I207" i="2"/>
  <c r="H207" i="2"/>
  <c r="L206" i="2"/>
  <c r="K206" i="2"/>
  <c r="J206" i="2"/>
  <c r="I206" i="2"/>
  <c r="H206" i="2"/>
  <c r="L205" i="2"/>
  <c r="K205" i="2"/>
  <c r="J205" i="2"/>
  <c r="I205" i="2"/>
  <c r="H205" i="2"/>
  <c r="L204" i="2"/>
  <c r="K204" i="2"/>
  <c r="J204" i="2"/>
  <c r="I204" i="2"/>
  <c r="H204" i="2"/>
  <c r="L203" i="2"/>
  <c r="K203" i="2"/>
  <c r="J203" i="2"/>
  <c r="I203" i="2"/>
  <c r="H203" i="2"/>
  <c r="L202" i="2"/>
  <c r="K202" i="2"/>
  <c r="J202" i="2"/>
  <c r="I202" i="2"/>
  <c r="H202" i="2"/>
  <c r="L201" i="2"/>
  <c r="K201" i="2"/>
  <c r="J201" i="2"/>
  <c r="I201" i="2"/>
  <c r="H201" i="2"/>
  <c r="L200" i="2"/>
  <c r="K200" i="2"/>
  <c r="J200" i="2"/>
  <c r="I200" i="2"/>
  <c r="H200" i="2"/>
  <c r="L199" i="2"/>
  <c r="K199" i="2"/>
  <c r="J199" i="2"/>
  <c r="I199" i="2"/>
  <c r="H199" i="2"/>
  <c r="L198" i="2"/>
  <c r="K198" i="2"/>
  <c r="J198" i="2"/>
  <c r="I198" i="2"/>
  <c r="H198" i="2"/>
  <c r="L197" i="2"/>
  <c r="K197" i="2"/>
  <c r="J197" i="2"/>
  <c r="I197" i="2"/>
  <c r="H197" i="2"/>
  <c r="L196" i="2"/>
  <c r="K196" i="2"/>
  <c r="J196" i="2"/>
  <c r="I196" i="2"/>
  <c r="H196" i="2"/>
  <c r="L195" i="2"/>
  <c r="K195" i="2"/>
  <c r="J195" i="2"/>
  <c r="I195" i="2"/>
  <c r="H195" i="2"/>
  <c r="L194" i="2"/>
  <c r="K194" i="2"/>
  <c r="J194" i="2"/>
  <c r="I194" i="2"/>
  <c r="H194" i="2"/>
  <c r="L193" i="2"/>
  <c r="K193" i="2"/>
  <c r="J193" i="2"/>
  <c r="I193" i="2"/>
  <c r="H193" i="2"/>
  <c r="L192" i="2"/>
  <c r="K192" i="2"/>
  <c r="J192" i="2"/>
  <c r="I192" i="2"/>
  <c r="H192" i="2"/>
  <c r="L191" i="2"/>
  <c r="K191" i="2"/>
  <c r="J191" i="2"/>
  <c r="I191" i="2"/>
  <c r="H191" i="2"/>
  <c r="L190" i="2"/>
  <c r="K190" i="2"/>
  <c r="J190" i="2"/>
  <c r="I190" i="2"/>
  <c r="H190" i="2"/>
  <c r="L189" i="2"/>
  <c r="K189" i="2"/>
  <c r="J189" i="2"/>
  <c r="I189" i="2"/>
  <c r="H189" i="2"/>
  <c r="L188" i="2"/>
  <c r="K188" i="2"/>
  <c r="J188" i="2"/>
  <c r="I188" i="2"/>
  <c r="H188" i="2"/>
  <c r="L187" i="2"/>
  <c r="K187" i="2"/>
  <c r="J187" i="2"/>
  <c r="I187" i="2"/>
  <c r="H187" i="2"/>
  <c r="L186" i="2"/>
  <c r="K186" i="2"/>
  <c r="J186" i="2"/>
  <c r="I186" i="2"/>
  <c r="H186" i="2"/>
  <c r="L185" i="2"/>
  <c r="K185" i="2"/>
  <c r="J185" i="2"/>
  <c r="I185" i="2"/>
  <c r="H185" i="2"/>
  <c r="L184" i="2"/>
  <c r="K184" i="2"/>
  <c r="J184" i="2"/>
  <c r="I184" i="2"/>
  <c r="H184" i="2"/>
  <c r="L183" i="2"/>
  <c r="K183" i="2"/>
  <c r="J183" i="2"/>
  <c r="I183" i="2"/>
  <c r="H183" i="2"/>
  <c r="L182" i="2"/>
  <c r="K182" i="2"/>
  <c r="J182" i="2"/>
  <c r="I182" i="2"/>
  <c r="H182" i="2"/>
  <c r="L181" i="2"/>
  <c r="K181" i="2"/>
  <c r="J181" i="2"/>
  <c r="I181" i="2"/>
  <c r="H181" i="2"/>
  <c r="L180" i="2"/>
  <c r="K180" i="2"/>
  <c r="J180" i="2"/>
  <c r="I180" i="2"/>
  <c r="H180" i="2"/>
  <c r="L179" i="2"/>
  <c r="K179" i="2"/>
  <c r="J179" i="2"/>
  <c r="I179" i="2"/>
  <c r="H179" i="2"/>
  <c r="L178" i="2"/>
  <c r="K178" i="2"/>
  <c r="J178" i="2"/>
  <c r="I178" i="2"/>
  <c r="H178" i="2"/>
  <c r="L177" i="2"/>
  <c r="K177" i="2"/>
  <c r="J177" i="2"/>
  <c r="I177" i="2"/>
  <c r="H177" i="2"/>
  <c r="L176" i="2"/>
  <c r="K176" i="2"/>
  <c r="J176" i="2"/>
  <c r="I176" i="2"/>
  <c r="H176" i="2"/>
  <c r="L175" i="2"/>
  <c r="K175" i="2"/>
  <c r="J175" i="2"/>
  <c r="I175" i="2"/>
  <c r="H175" i="2"/>
  <c r="L174" i="2"/>
  <c r="K174" i="2"/>
  <c r="J174" i="2"/>
  <c r="I174" i="2"/>
  <c r="H174" i="2"/>
  <c r="L173" i="2"/>
  <c r="K173" i="2"/>
  <c r="J173" i="2"/>
  <c r="I173" i="2"/>
  <c r="H173" i="2"/>
  <c r="L172" i="2"/>
  <c r="K172" i="2"/>
  <c r="J172" i="2"/>
  <c r="I172" i="2"/>
  <c r="H172" i="2"/>
  <c r="L171" i="2"/>
  <c r="K171" i="2"/>
  <c r="J171" i="2"/>
  <c r="I171" i="2"/>
  <c r="H171" i="2"/>
  <c r="L170" i="2"/>
  <c r="K170" i="2"/>
  <c r="J170" i="2"/>
  <c r="I170" i="2"/>
  <c r="H170" i="2"/>
  <c r="L169" i="2"/>
  <c r="K169" i="2"/>
  <c r="J169" i="2"/>
  <c r="I169" i="2"/>
  <c r="H169" i="2"/>
  <c r="L168" i="2"/>
  <c r="K168" i="2"/>
  <c r="J168" i="2"/>
  <c r="I168" i="2"/>
  <c r="H168" i="2"/>
  <c r="L167" i="2"/>
  <c r="K167" i="2"/>
  <c r="J167" i="2"/>
  <c r="I167" i="2"/>
  <c r="H167" i="2"/>
  <c r="L166" i="2"/>
  <c r="K166" i="2"/>
  <c r="J166" i="2"/>
  <c r="I166" i="2"/>
  <c r="H166" i="2"/>
  <c r="L165" i="2"/>
  <c r="K165" i="2"/>
  <c r="J165" i="2"/>
  <c r="I165" i="2"/>
  <c r="H165" i="2"/>
  <c r="L164" i="2"/>
  <c r="K164" i="2"/>
  <c r="J164" i="2"/>
  <c r="I164" i="2"/>
  <c r="H164" i="2"/>
  <c r="L163" i="2"/>
  <c r="K163" i="2"/>
  <c r="J163" i="2"/>
  <c r="I163" i="2"/>
  <c r="H163" i="2"/>
  <c r="L162" i="2"/>
  <c r="K162" i="2"/>
  <c r="J162" i="2"/>
  <c r="I162" i="2"/>
  <c r="H162" i="2"/>
  <c r="L161" i="2"/>
  <c r="K161" i="2"/>
  <c r="J161" i="2"/>
  <c r="I161" i="2"/>
  <c r="H161" i="2"/>
  <c r="L160" i="2"/>
  <c r="K160" i="2"/>
  <c r="J160" i="2"/>
  <c r="I160" i="2"/>
  <c r="H160" i="2"/>
  <c r="L159" i="2"/>
  <c r="K159" i="2"/>
  <c r="J159" i="2"/>
  <c r="I159" i="2"/>
  <c r="H159" i="2"/>
  <c r="L158" i="2"/>
  <c r="K158" i="2"/>
  <c r="J158" i="2"/>
  <c r="I158" i="2"/>
  <c r="H158" i="2"/>
  <c r="L157" i="2"/>
  <c r="K157" i="2"/>
  <c r="J157" i="2"/>
  <c r="I157" i="2"/>
  <c r="H157" i="2"/>
  <c r="L156" i="2"/>
  <c r="K156" i="2"/>
  <c r="J156" i="2"/>
  <c r="I156" i="2"/>
  <c r="H156" i="2"/>
  <c r="L155" i="2"/>
  <c r="K155" i="2"/>
  <c r="J155" i="2"/>
  <c r="I155" i="2"/>
  <c r="H155" i="2"/>
  <c r="L154" i="2"/>
  <c r="K154" i="2"/>
  <c r="J154" i="2"/>
  <c r="I154" i="2"/>
  <c r="H154" i="2"/>
  <c r="L153" i="2"/>
  <c r="K153" i="2"/>
  <c r="J153" i="2"/>
  <c r="I153" i="2"/>
  <c r="H153" i="2"/>
  <c r="L152" i="2"/>
  <c r="K152" i="2"/>
  <c r="J152" i="2"/>
  <c r="I152" i="2"/>
  <c r="H152" i="2"/>
  <c r="L151" i="2"/>
  <c r="K151" i="2"/>
  <c r="J151" i="2"/>
  <c r="I151" i="2"/>
  <c r="H151" i="2"/>
  <c r="L150" i="2"/>
  <c r="K150" i="2"/>
  <c r="J150" i="2"/>
  <c r="I150" i="2"/>
  <c r="H150" i="2"/>
  <c r="L149" i="2"/>
  <c r="K149" i="2"/>
  <c r="J149" i="2"/>
  <c r="I149" i="2"/>
  <c r="H149" i="2"/>
  <c r="L148" i="2"/>
  <c r="K148" i="2"/>
  <c r="J148" i="2"/>
  <c r="I148" i="2"/>
  <c r="H148" i="2"/>
  <c r="L147" i="2"/>
  <c r="K147" i="2"/>
  <c r="J147" i="2"/>
  <c r="I147" i="2"/>
  <c r="H147" i="2"/>
  <c r="L146" i="2"/>
  <c r="K146" i="2"/>
  <c r="J146" i="2"/>
  <c r="I146" i="2"/>
  <c r="H146" i="2"/>
  <c r="L145" i="2"/>
  <c r="K145" i="2"/>
  <c r="J145" i="2"/>
  <c r="I145" i="2"/>
  <c r="H145" i="2"/>
  <c r="L144" i="2"/>
  <c r="K144" i="2"/>
  <c r="J144" i="2"/>
  <c r="I144" i="2"/>
  <c r="H144" i="2"/>
  <c r="L143" i="2"/>
  <c r="K143" i="2"/>
  <c r="J143" i="2"/>
  <c r="I143" i="2"/>
  <c r="H143" i="2"/>
  <c r="L142" i="2"/>
  <c r="K142" i="2"/>
  <c r="J142" i="2"/>
  <c r="I142" i="2"/>
  <c r="H142" i="2"/>
  <c r="L141" i="2"/>
  <c r="K141" i="2"/>
  <c r="J141" i="2"/>
  <c r="I141" i="2"/>
  <c r="H141" i="2"/>
  <c r="L140" i="2"/>
  <c r="K140" i="2"/>
  <c r="J140" i="2"/>
  <c r="I140" i="2"/>
  <c r="H140" i="2"/>
  <c r="L139" i="2"/>
  <c r="K139" i="2"/>
  <c r="J139" i="2"/>
  <c r="I139" i="2"/>
  <c r="H139" i="2"/>
  <c r="L138" i="2"/>
  <c r="K138" i="2"/>
  <c r="J138" i="2"/>
  <c r="I138" i="2"/>
  <c r="H138" i="2"/>
  <c r="L137" i="2"/>
  <c r="K137" i="2"/>
  <c r="J137" i="2"/>
  <c r="I137" i="2"/>
  <c r="H137" i="2"/>
  <c r="L136" i="2"/>
  <c r="K136" i="2"/>
  <c r="J136" i="2"/>
  <c r="I136" i="2"/>
  <c r="H136" i="2"/>
  <c r="L135" i="2"/>
  <c r="K135" i="2"/>
  <c r="J135" i="2"/>
  <c r="I135" i="2"/>
  <c r="H135" i="2"/>
  <c r="L134" i="2"/>
  <c r="K134" i="2"/>
  <c r="J134" i="2"/>
  <c r="I134" i="2"/>
  <c r="H134" i="2"/>
  <c r="L133" i="2"/>
  <c r="K133" i="2"/>
  <c r="J133" i="2"/>
  <c r="I133" i="2"/>
  <c r="H133" i="2"/>
  <c r="L132" i="2"/>
  <c r="K132" i="2"/>
  <c r="J132" i="2"/>
  <c r="I132" i="2"/>
  <c r="H132" i="2"/>
  <c r="L131" i="2"/>
  <c r="K131" i="2"/>
  <c r="J131" i="2"/>
  <c r="I131" i="2"/>
  <c r="H131" i="2"/>
  <c r="L130" i="2"/>
  <c r="K130" i="2"/>
  <c r="J130" i="2"/>
  <c r="I130" i="2"/>
  <c r="H130" i="2"/>
  <c r="L129" i="2"/>
  <c r="K129" i="2"/>
  <c r="J129" i="2"/>
  <c r="I129" i="2"/>
  <c r="H129" i="2"/>
  <c r="L128" i="2"/>
  <c r="K128" i="2"/>
  <c r="J128" i="2"/>
  <c r="I128" i="2"/>
  <c r="H128" i="2"/>
  <c r="L127" i="2"/>
  <c r="K127" i="2"/>
  <c r="J127" i="2"/>
  <c r="I127" i="2"/>
  <c r="H127" i="2"/>
  <c r="L126" i="2"/>
  <c r="K126" i="2"/>
  <c r="J126" i="2"/>
  <c r="I126" i="2"/>
  <c r="H126" i="2"/>
  <c r="L125" i="2"/>
  <c r="K125" i="2"/>
  <c r="J125" i="2"/>
  <c r="I125" i="2"/>
  <c r="H125" i="2"/>
  <c r="L124" i="2"/>
  <c r="K124" i="2"/>
  <c r="J124" i="2"/>
  <c r="I124" i="2"/>
  <c r="H124" i="2"/>
  <c r="L123" i="2"/>
  <c r="K123" i="2"/>
  <c r="J123" i="2"/>
  <c r="I123" i="2"/>
  <c r="H123" i="2"/>
  <c r="L122" i="2"/>
  <c r="K122" i="2"/>
  <c r="J122" i="2"/>
  <c r="I122" i="2"/>
  <c r="H122" i="2"/>
  <c r="L121" i="2"/>
  <c r="K121" i="2"/>
  <c r="J121" i="2"/>
  <c r="I121" i="2"/>
  <c r="H121" i="2"/>
  <c r="L120" i="2"/>
  <c r="K120" i="2"/>
  <c r="J120" i="2"/>
  <c r="I120" i="2"/>
  <c r="H120" i="2"/>
  <c r="L119" i="2"/>
  <c r="K119" i="2"/>
  <c r="J119" i="2"/>
  <c r="I119" i="2"/>
  <c r="H119" i="2"/>
  <c r="L118" i="2"/>
  <c r="K118" i="2"/>
  <c r="J118" i="2"/>
  <c r="I118" i="2"/>
  <c r="H118" i="2"/>
  <c r="L117" i="2"/>
  <c r="K117" i="2"/>
  <c r="J117" i="2"/>
  <c r="I117" i="2"/>
  <c r="H117" i="2"/>
  <c r="L116" i="2"/>
  <c r="K116" i="2"/>
  <c r="J116" i="2"/>
  <c r="I116" i="2"/>
  <c r="H116" i="2"/>
  <c r="L115" i="2"/>
  <c r="K115" i="2"/>
  <c r="J115" i="2"/>
  <c r="I115" i="2"/>
  <c r="H115" i="2"/>
  <c r="L114" i="2"/>
  <c r="K114" i="2"/>
  <c r="J114" i="2"/>
  <c r="I114" i="2"/>
  <c r="H114" i="2"/>
  <c r="L113" i="2"/>
  <c r="K113" i="2"/>
  <c r="J113" i="2"/>
  <c r="I113" i="2"/>
  <c r="H113" i="2"/>
  <c r="L112" i="2"/>
  <c r="K112" i="2"/>
  <c r="J112" i="2"/>
  <c r="I112" i="2"/>
  <c r="H112" i="2"/>
  <c r="L111" i="2"/>
  <c r="K111" i="2"/>
  <c r="J111" i="2"/>
  <c r="I111" i="2"/>
  <c r="H111" i="2"/>
  <c r="L110" i="2"/>
  <c r="K110" i="2"/>
  <c r="J110" i="2"/>
  <c r="I110" i="2"/>
  <c r="H110" i="2"/>
  <c r="L109" i="2"/>
  <c r="K109" i="2"/>
  <c r="J109" i="2"/>
  <c r="I109" i="2"/>
  <c r="H109" i="2"/>
  <c r="L108" i="2"/>
  <c r="K108" i="2"/>
  <c r="J108" i="2"/>
  <c r="I108" i="2"/>
  <c r="H108" i="2"/>
  <c r="L107" i="2"/>
  <c r="K107" i="2"/>
  <c r="J107" i="2"/>
  <c r="I107" i="2"/>
  <c r="H107" i="2"/>
  <c r="L106" i="2"/>
  <c r="K106" i="2"/>
  <c r="J106" i="2"/>
  <c r="I106" i="2"/>
  <c r="H106" i="2"/>
  <c r="L105" i="2"/>
  <c r="K105" i="2"/>
  <c r="J105" i="2"/>
  <c r="I105" i="2"/>
  <c r="H105" i="2"/>
  <c r="L104" i="2"/>
  <c r="K104" i="2"/>
  <c r="J104" i="2"/>
  <c r="I104" i="2"/>
  <c r="H104" i="2"/>
  <c r="L103" i="2"/>
  <c r="K103" i="2"/>
  <c r="J103" i="2"/>
  <c r="I103" i="2"/>
  <c r="H103" i="2"/>
  <c r="L102" i="2"/>
  <c r="K102" i="2"/>
  <c r="J102" i="2"/>
  <c r="I102" i="2"/>
  <c r="H102" i="2"/>
  <c r="L101" i="2"/>
  <c r="K101" i="2"/>
  <c r="J101" i="2"/>
  <c r="I101" i="2"/>
  <c r="H101" i="2"/>
  <c r="L100" i="2"/>
  <c r="K100" i="2"/>
  <c r="J100" i="2"/>
  <c r="I100" i="2"/>
  <c r="H100" i="2"/>
  <c r="L99" i="2"/>
  <c r="K99" i="2"/>
  <c r="J99" i="2"/>
  <c r="I99" i="2"/>
  <c r="H99" i="2"/>
  <c r="L98" i="2"/>
  <c r="K98" i="2"/>
  <c r="J98" i="2"/>
  <c r="I98" i="2"/>
  <c r="H98" i="2"/>
  <c r="L97" i="2"/>
  <c r="K97" i="2"/>
  <c r="J97" i="2"/>
  <c r="I97" i="2"/>
  <c r="H97" i="2"/>
  <c r="L96" i="2"/>
  <c r="K96" i="2"/>
  <c r="J96" i="2"/>
  <c r="I96" i="2"/>
  <c r="H96" i="2"/>
  <c r="L95" i="2"/>
  <c r="K95" i="2"/>
  <c r="J95" i="2"/>
  <c r="I95" i="2"/>
  <c r="H95" i="2"/>
  <c r="L94" i="2"/>
  <c r="K94" i="2"/>
  <c r="J94" i="2"/>
  <c r="I94" i="2"/>
  <c r="H94" i="2"/>
  <c r="L93" i="2"/>
  <c r="K93" i="2"/>
  <c r="J93" i="2"/>
  <c r="I93" i="2"/>
  <c r="H93" i="2"/>
  <c r="L92" i="2"/>
  <c r="K92" i="2"/>
  <c r="J92" i="2"/>
  <c r="I92" i="2"/>
  <c r="H92" i="2"/>
  <c r="L91" i="2"/>
  <c r="K91" i="2"/>
  <c r="J91" i="2"/>
  <c r="I91" i="2"/>
  <c r="H91" i="2"/>
  <c r="L90" i="2"/>
  <c r="K90" i="2"/>
  <c r="J90" i="2"/>
  <c r="I90" i="2"/>
  <c r="H90" i="2"/>
  <c r="L89" i="2"/>
  <c r="K89" i="2"/>
  <c r="J89" i="2"/>
  <c r="I89" i="2"/>
  <c r="H89" i="2"/>
  <c r="L88" i="2"/>
  <c r="K88" i="2"/>
  <c r="J88" i="2"/>
  <c r="I88" i="2"/>
  <c r="H88" i="2"/>
  <c r="L87" i="2"/>
  <c r="K87" i="2"/>
  <c r="J87" i="2"/>
  <c r="I87" i="2"/>
  <c r="H87" i="2"/>
  <c r="L86" i="2"/>
  <c r="K86" i="2"/>
  <c r="J86" i="2"/>
  <c r="I86" i="2"/>
  <c r="H86" i="2"/>
  <c r="L85" i="2"/>
  <c r="K85" i="2"/>
  <c r="J85" i="2"/>
  <c r="I85" i="2"/>
  <c r="H85" i="2"/>
  <c r="L84" i="2"/>
  <c r="K84" i="2"/>
  <c r="J84" i="2"/>
  <c r="I84" i="2"/>
  <c r="H84" i="2"/>
  <c r="L83" i="2"/>
  <c r="K83" i="2"/>
  <c r="J83" i="2"/>
  <c r="I83" i="2"/>
  <c r="H83" i="2"/>
  <c r="L82" i="2"/>
  <c r="K82" i="2"/>
  <c r="J82" i="2"/>
  <c r="I82" i="2"/>
  <c r="H82" i="2"/>
  <c r="L81" i="2"/>
  <c r="K81" i="2"/>
  <c r="J81" i="2"/>
  <c r="I81" i="2"/>
  <c r="H81" i="2"/>
  <c r="L80" i="2"/>
  <c r="K80" i="2"/>
  <c r="J80" i="2"/>
  <c r="I80" i="2"/>
  <c r="H80" i="2"/>
  <c r="L79" i="2"/>
  <c r="K79" i="2"/>
  <c r="J79" i="2"/>
  <c r="I79" i="2"/>
  <c r="H79" i="2"/>
  <c r="L78" i="2"/>
  <c r="K78" i="2"/>
  <c r="J78" i="2"/>
  <c r="I78" i="2"/>
  <c r="H78" i="2"/>
  <c r="L77" i="2"/>
  <c r="K77" i="2"/>
  <c r="J77" i="2"/>
  <c r="I77" i="2"/>
  <c r="H77" i="2"/>
  <c r="L76" i="2"/>
  <c r="K76" i="2"/>
  <c r="J76" i="2"/>
  <c r="I76" i="2"/>
  <c r="H76" i="2"/>
  <c r="L75" i="2"/>
  <c r="K75" i="2"/>
  <c r="J75" i="2"/>
  <c r="I75" i="2"/>
  <c r="H75" i="2"/>
  <c r="L74" i="2"/>
  <c r="K74" i="2"/>
  <c r="J74" i="2"/>
  <c r="I74" i="2"/>
  <c r="H74" i="2"/>
  <c r="L73" i="2"/>
  <c r="K73" i="2"/>
  <c r="J73" i="2"/>
  <c r="I73" i="2"/>
  <c r="H73" i="2"/>
  <c r="L72" i="2"/>
  <c r="K72" i="2"/>
  <c r="J72" i="2"/>
  <c r="I72" i="2"/>
  <c r="H72" i="2"/>
  <c r="L71" i="2"/>
  <c r="K71" i="2"/>
  <c r="J71" i="2"/>
  <c r="I71" i="2"/>
  <c r="H71" i="2"/>
  <c r="L70" i="2"/>
  <c r="K70" i="2"/>
  <c r="J70" i="2"/>
  <c r="I70" i="2"/>
  <c r="H70" i="2"/>
  <c r="L69" i="2"/>
  <c r="K69" i="2"/>
  <c r="J69" i="2"/>
  <c r="I69" i="2"/>
  <c r="H69" i="2"/>
  <c r="L68" i="2"/>
  <c r="K68" i="2"/>
  <c r="J68" i="2"/>
  <c r="I68" i="2"/>
  <c r="H68" i="2"/>
  <c r="L67" i="2"/>
  <c r="K67" i="2"/>
  <c r="J67" i="2"/>
  <c r="I67" i="2"/>
  <c r="H67" i="2"/>
  <c r="L66" i="2"/>
  <c r="K66" i="2"/>
  <c r="J66" i="2"/>
  <c r="I66" i="2"/>
  <c r="H66" i="2"/>
  <c r="L65" i="2"/>
  <c r="K65" i="2"/>
  <c r="J65" i="2"/>
  <c r="I65" i="2"/>
  <c r="H65" i="2"/>
  <c r="L64" i="2"/>
  <c r="K64" i="2"/>
  <c r="J64" i="2"/>
  <c r="I64" i="2"/>
  <c r="H64" i="2"/>
  <c r="L63" i="2"/>
  <c r="K63" i="2"/>
  <c r="J63" i="2"/>
  <c r="I63" i="2"/>
  <c r="H63" i="2"/>
  <c r="L62" i="2"/>
  <c r="K62" i="2"/>
  <c r="J62" i="2"/>
  <c r="I62" i="2"/>
  <c r="H62" i="2"/>
  <c r="L61" i="2"/>
  <c r="K61" i="2"/>
  <c r="J61" i="2"/>
  <c r="I61" i="2"/>
  <c r="H61" i="2"/>
  <c r="L60" i="2"/>
  <c r="K60" i="2"/>
  <c r="J60" i="2"/>
  <c r="I60" i="2"/>
  <c r="H60" i="2"/>
  <c r="L59" i="2"/>
  <c r="K59" i="2"/>
  <c r="J59" i="2"/>
  <c r="I59" i="2"/>
  <c r="H59" i="2"/>
  <c r="L58" i="2"/>
  <c r="K58" i="2"/>
  <c r="J58" i="2"/>
  <c r="I58" i="2"/>
  <c r="H58" i="2"/>
  <c r="L57" i="2"/>
  <c r="K57" i="2"/>
  <c r="J57" i="2"/>
  <c r="I57" i="2"/>
  <c r="H57" i="2"/>
  <c r="L56" i="2"/>
  <c r="K56" i="2"/>
  <c r="J56" i="2"/>
  <c r="I56" i="2"/>
  <c r="H56" i="2"/>
  <c r="L55" i="2"/>
  <c r="K55" i="2"/>
  <c r="J55" i="2"/>
  <c r="I55" i="2"/>
  <c r="H55" i="2"/>
  <c r="L54" i="2"/>
  <c r="K54" i="2"/>
  <c r="J54" i="2"/>
  <c r="I54" i="2"/>
  <c r="H54" i="2"/>
  <c r="L53" i="2"/>
  <c r="K53" i="2"/>
  <c r="J53" i="2"/>
  <c r="I53" i="2"/>
  <c r="H53" i="2"/>
  <c r="L52" i="2"/>
  <c r="K52" i="2"/>
  <c r="J52" i="2"/>
  <c r="I52" i="2"/>
  <c r="H52" i="2"/>
  <c r="L51" i="2"/>
  <c r="K51" i="2"/>
  <c r="J51" i="2"/>
  <c r="I51" i="2"/>
  <c r="H51" i="2"/>
  <c r="L50" i="2"/>
  <c r="K50" i="2"/>
  <c r="J50" i="2"/>
  <c r="I50" i="2"/>
  <c r="H50" i="2"/>
  <c r="L49" i="2"/>
  <c r="K49" i="2"/>
  <c r="J49" i="2"/>
  <c r="I49" i="2"/>
  <c r="H49" i="2"/>
  <c r="L48" i="2"/>
  <c r="K48" i="2"/>
  <c r="J48" i="2"/>
  <c r="I48" i="2"/>
  <c r="H48" i="2"/>
  <c r="L47" i="2"/>
  <c r="K47" i="2"/>
  <c r="J47" i="2"/>
  <c r="I47" i="2"/>
  <c r="H47" i="2"/>
  <c r="L45" i="2"/>
  <c r="K45" i="2"/>
  <c r="J45" i="2"/>
  <c r="I45" i="2"/>
  <c r="H45" i="2"/>
  <c r="L44" i="2"/>
  <c r="K44" i="2"/>
  <c r="J44" i="2"/>
  <c r="I44" i="2"/>
  <c r="H44" i="2"/>
  <c r="L43" i="2"/>
  <c r="K43" i="2"/>
  <c r="J43" i="2"/>
  <c r="I43" i="2"/>
  <c r="H43" i="2"/>
  <c r="L42" i="2"/>
  <c r="K42" i="2"/>
  <c r="J42" i="2"/>
  <c r="I42" i="2"/>
  <c r="H42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I9" i="2"/>
  <c r="H9" i="2"/>
  <c r="L8" i="2"/>
  <c r="K8" i="2"/>
  <c r="J8" i="2"/>
  <c r="I8" i="2"/>
  <c r="H8" i="2"/>
  <c r="L7" i="2"/>
  <c r="K7" i="2"/>
  <c r="J7" i="2"/>
  <c r="I7" i="2"/>
  <c r="H7" i="2"/>
  <c r="K6" i="2"/>
  <c r="J6" i="2"/>
  <c r="I6" i="2"/>
  <c r="H6" i="2"/>
  <c r="L6" i="2"/>
  <c r="Q20" i="2" l="1"/>
  <c r="V20" i="2" s="1"/>
  <c r="E48" i="2"/>
  <c r="Q29" i="2"/>
  <c r="V29" i="2" s="1"/>
  <c r="Q40" i="2"/>
  <c r="V40" i="2" s="1"/>
  <c r="Q22" i="2"/>
  <c r="V22" i="2" s="1"/>
  <c r="Q41" i="2"/>
  <c r="V41" i="2" s="1"/>
  <c r="Q21" i="2"/>
  <c r="V21" i="2" s="1"/>
  <c r="Q24" i="2"/>
  <c r="V24" i="2" s="1"/>
  <c r="Q23" i="2"/>
  <c r="V23" i="2" s="1"/>
  <c r="Q37" i="2"/>
  <c r="V37" i="2" s="1"/>
  <c r="Q31" i="2"/>
  <c r="V31" i="2" s="1"/>
  <c r="Q39" i="2"/>
  <c r="V39" i="2" s="1"/>
  <c r="Q30" i="2"/>
  <c r="V30" i="2" s="1"/>
  <c r="Q28" i="2"/>
  <c r="V28" i="2" s="1"/>
  <c r="Q25" i="2"/>
  <c r="V25" i="2" s="1"/>
  <c r="Q32" i="2"/>
  <c r="V32" i="2" s="1"/>
  <c r="Q34" i="2"/>
  <c r="V34" i="2" s="1"/>
  <c r="R18" i="2"/>
  <c r="S18" i="2" s="1"/>
  <c r="T18" i="2" s="1"/>
  <c r="Q36" i="2"/>
  <c r="V36" i="2" s="1"/>
  <c r="Q33" i="2"/>
  <c r="V33" i="2" s="1"/>
  <c r="Q35" i="2"/>
  <c r="V35" i="2" s="1"/>
  <c r="R15" i="2"/>
  <c r="S15" i="2" s="1"/>
  <c r="T15" i="2" s="1"/>
  <c r="Q7" i="2"/>
  <c r="V7" i="2" s="1"/>
  <c r="P7" i="2"/>
  <c r="P8" i="2" s="1"/>
  <c r="P9" i="2" s="1"/>
  <c r="M1432" i="2"/>
  <c r="P1432" i="2" s="1"/>
  <c r="M1444" i="2"/>
  <c r="P1444" i="2" s="1"/>
  <c r="Q38" i="2"/>
  <c r="V38" i="2" s="1"/>
  <c r="Q27" i="2"/>
  <c r="V27" i="2" s="1"/>
  <c r="R14" i="2"/>
  <c r="S14" i="2" s="1"/>
  <c r="T14" i="2" s="1"/>
  <c r="R17" i="2"/>
  <c r="S17" i="2" s="1"/>
  <c r="T17" i="2" s="1"/>
  <c r="R16" i="2"/>
  <c r="S16" i="2" s="1"/>
  <c r="T16" i="2" s="1"/>
  <c r="R40" i="2"/>
  <c r="S40" i="2" s="1"/>
  <c r="T40" i="2" s="1"/>
  <c r="N1418" i="2"/>
  <c r="N1430" i="2"/>
  <c r="N1444" i="2"/>
  <c r="M202" i="2"/>
  <c r="P202" i="2" s="1"/>
  <c r="M214" i="2"/>
  <c r="P214" i="2" s="1"/>
  <c r="M226" i="2"/>
  <c r="P226" i="2" s="1"/>
  <c r="M238" i="2"/>
  <c r="P238" i="2" s="1"/>
  <c r="M250" i="2"/>
  <c r="P250" i="2" s="1"/>
  <c r="M262" i="2"/>
  <c r="P262" i="2" s="1"/>
  <c r="M274" i="2"/>
  <c r="P274" i="2" s="1"/>
  <c r="M286" i="2"/>
  <c r="P286" i="2" s="1"/>
  <c r="M298" i="2"/>
  <c r="P298" i="2" s="1"/>
  <c r="M310" i="2"/>
  <c r="P310" i="2" s="1"/>
  <c r="M322" i="2"/>
  <c r="P322" i="2" s="1"/>
  <c r="M334" i="2"/>
  <c r="P334" i="2" s="1"/>
  <c r="M346" i="2"/>
  <c r="P346" i="2" s="1"/>
  <c r="M358" i="2"/>
  <c r="P358" i="2" s="1"/>
  <c r="M370" i="2"/>
  <c r="P370" i="2" s="1"/>
  <c r="M382" i="2"/>
  <c r="P382" i="2" s="1"/>
  <c r="M394" i="2"/>
  <c r="P394" i="2" s="1"/>
  <c r="M406" i="2"/>
  <c r="P406" i="2" s="1"/>
  <c r="M418" i="2"/>
  <c r="P418" i="2" s="1"/>
  <c r="M1056" i="2"/>
  <c r="P1056" i="2" s="1"/>
  <c r="M815" i="2"/>
  <c r="P815" i="2" s="1"/>
  <c r="M827" i="2"/>
  <c r="P827" i="2" s="1"/>
  <c r="M839" i="2"/>
  <c r="P839" i="2" s="1"/>
  <c r="M851" i="2"/>
  <c r="P851" i="2" s="1"/>
  <c r="M863" i="2"/>
  <c r="P863" i="2" s="1"/>
  <c r="M875" i="2"/>
  <c r="P875" i="2" s="1"/>
  <c r="M887" i="2"/>
  <c r="P887" i="2" s="1"/>
  <c r="M899" i="2"/>
  <c r="P899" i="2" s="1"/>
  <c r="M911" i="2"/>
  <c r="P911" i="2" s="1"/>
  <c r="M923" i="2"/>
  <c r="P923" i="2" s="1"/>
  <c r="M935" i="2"/>
  <c r="P935" i="2" s="1"/>
  <c r="M947" i="2"/>
  <c r="P947" i="2" s="1"/>
  <c r="M959" i="2"/>
  <c r="P959" i="2" s="1"/>
  <c r="M971" i="2"/>
  <c r="P971" i="2" s="1"/>
  <c r="M995" i="2"/>
  <c r="P995" i="2" s="1"/>
  <c r="M1007" i="2"/>
  <c r="P1007" i="2" s="1"/>
  <c r="M1019" i="2"/>
  <c r="P1019" i="2" s="1"/>
  <c r="M1031" i="2"/>
  <c r="P1031" i="2" s="1"/>
  <c r="M1043" i="2"/>
  <c r="P1043" i="2" s="1"/>
  <c r="M1055" i="2"/>
  <c r="P1055" i="2" s="1"/>
  <c r="M1067" i="2"/>
  <c r="P1067" i="2" s="1"/>
  <c r="M1079" i="2"/>
  <c r="P1079" i="2" s="1"/>
  <c r="M1091" i="2"/>
  <c r="P1091" i="2" s="1"/>
  <c r="M1103" i="2"/>
  <c r="P1103" i="2" s="1"/>
  <c r="M1115" i="2"/>
  <c r="P1115" i="2" s="1"/>
  <c r="M1127" i="2"/>
  <c r="P1127" i="2" s="1"/>
  <c r="M1139" i="2"/>
  <c r="P1139" i="2" s="1"/>
  <c r="M1151" i="2"/>
  <c r="P1151" i="2" s="1"/>
  <c r="M1163" i="2"/>
  <c r="P1163" i="2" s="1"/>
  <c r="M1175" i="2"/>
  <c r="P1175" i="2" s="1"/>
  <c r="M1187" i="2"/>
  <c r="P1187" i="2" s="1"/>
  <c r="M1199" i="2"/>
  <c r="P1199" i="2" s="1"/>
  <c r="M1211" i="2"/>
  <c r="P1211" i="2" s="1"/>
  <c r="M1223" i="2"/>
  <c r="P1223" i="2" s="1"/>
  <c r="M1235" i="2"/>
  <c r="P1235" i="2" s="1"/>
  <c r="M1247" i="2"/>
  <c r="P1247" i="2" s="1"/>
  <c r="M1259" i="2"/>
  <c r="P1259" i="2" s="1"/>
  <c r="M1271" i="2"/>
  <c r="P1271" i="2" s="1"/>
  <c r="M1283" i="2"/>
  <c r="P1283" i="2" s="1"/>
  <c r="M1295" i="2"/>
  <c r="P1295" i="2" s="1"/>
  <c r="M1307" i="2"/>
  <c r="P1307" i="2" s="1"/>
  <c r="M1319" i="2"/>
  <c r="P1319" i="2" s="1"/>
  <c r="M1331" i="2"/>
  <c r="P1331" i="2" s="1"/>
  <c r="M1343" i="2"/>
  <c r="P1343" i="2" s="1"/>
  <c r="M1355" i="2"/>
  <c r="P1355" i="2" s="1"/>
  <c r="M1367" i="2"/>
  <c r="P1367" i="2" s="1"/>
  <c r="M1379" i="2"/>
  <c r="P1379" i="2" s="1"/>
  <c r="M1391" i="2"/>
  <c r="P1391" i="2" s="1"/>
  <c r="M1403" i="2"/>
  <c r="P1403" i="2" s="1"/>
  <c r="M1415" i="2"/>
  <c r="P1415" i="2" s="1"/>
  <c r="M1427" i="2"/>
  <c r="P1427" i="2" s="1"/>
  <c r="M1439" i="2"/>
  <c r="P1439" i="2" s="1"/>
  <c r="N839" i="2"/>
  <c r="N863" i="2"/>
  <c r="N887" i="2"/>
  <c r="Q887" i="2" s="1"/>
  <c r="V887" i="2" s="1"/>
  <c r="N911" i="2"/>
  <c r="N935" i="2"/>
  <c r="N959" i="2"/>
  <c r="N983" i="2"/>
  <c r="N1007" i="2"/>
  <c r="N1031" i="2"/>
  <c r="N1067" i="2"/>
  <c r="N1079" i="2"/>
  <c r="N1091" i="2"/>
  <c r="N1103" i="2"/>
  <c r="N1115" i="2"/>
  <c r="N1127" i="2"/>
  <c r="N1139" i="2"/>
  <c r="N1151" i="2"/>
  <c r="N1163" i="2"/>
  <c r="N1175" i="2"/>
  <c r="N1187" i="2"/>
  <c r="N1199" i="2"/>
  <c r="N1211" i="2"/>
  <c r="N1223" i="2"/>
  <c r="N1235" i="2"/>
  <c r="N1247" i="2"/>
  <c r="N1259" i="2"/>
  <c r="N1271" i="2"/>
  <c r="N1283" i="2"/>
  <c r="N1295" i="2"/>
  <c r="N1307" i="2"/>
  <c r="N1319" i="2"/>
  <c r="N1331" i="2"/>
  <c r="N1343" i="2"/>
  <c r="N1355" i="2"/>
  <c r="N1367" i="2"/>
  <c r="N1379" i="2"/>
  <c r="N1391" i="2"/>
  <c r="N1403" i="2"/>
  <c r="N1415" i="2"/>
  <c r="N1427" i="2"/>
  <c r="N1439" i="2"/>
  <c r="N1423" i="2"/>
  <c r="N600" i="2"/>
  <c r="N612" i="2"/>
  <c r="N624" i="2"/>
  <c r="N636" i="2"/>
  <c r="N648" i="2"/>
  <c r="N660" i="2"/>
  <c r="N672" i="2"/>
  <c r="N684" i="2"/>
  <c r="N1068" i="2"/>
  <c r="N1080" i="2"/>
  <c r="N1092" i="2"/>
  <c r="N1104" i="2"/>
  <c r="N1116" i="2"/>
  <c r="N1128" i="2"/>
  <c r="N1140" i="2"/>
  <c r="N1152" i="2"/>
  <c r="N1164" i="2"/>
  <c r="N1176" i="2"/>
  <c r="N1188" i="2"/>
  <c r="N1200" i="2"/>
  <c r="N1212" i="2"/>
  <c r="N1224" i="2"/>
  <c r="N1236" i="2"/>
  <c r="N1248" i="2"/>
  <c r="N1260" i="2"/>
  <c r="N1272" i="2"/>
  <c r="N1284" i="2"/>
  <c r="N1296" i="2"/>
  <c r="N1308" i="2"/>
  <c r="N1416" i="2"/>
  <c r="N1428" i="2"/>
  <c r="N1440" i="2"/>
  <c r="M983" i="2"/>
  <c r="P983" i="2" s="1"/>
  <c r="M44" i="2"/>
  <c r="P44" i="2" s="1"/>
  <c r="N921" i="2"/>
  <c r="N969" i="2"/>
  <c r="N1017" i="2"/>
  <c r="M1404" i="2"/>
  <c r="P1404" i="2" s="1"/>
  <c r="M1416" i="2"/>
  <c r="P1416" i="2" s="1"/>
  <c r="M1423" i="2"/>
  <c r="P1423" i="2" s="1"/>
  <c r="M1428" i="2"/>
  <c r="P1428" i="2" s="1"/>
  <c r="M1253" i="2"/>
  <c r="P1253" i="2" s="1"/>
  <c r="M1265" i="2"/>
  <c r="P1265" i="2" s="1"/>
  <c r="M1277" i="2"/>
  <c r="P1277" i="2" s="1"/>
  <c r="M1289" i="2"/>
  <c r="P1289" i="2" s="1"/>
  <c r="M1301" i="2"/>
  <c r="P1301" i="2" s="1"/>
  <c r="M1313" i="2"/>
  <c r="P1313" i="2" s="1"/>
  <c r="M1409" i="2"/>
  <c r="P1409" i="2" s="1"/>
  <c r="M1421" i="2"/>
  <c r="P1421" i="2" s="1"/>
  <c r="M1433" i="2"/>
  <c r="P1433" i="2" s="1"/>
  <c r="M1445" i="2"/>
  <c r="P1445" i="2" s="1"/>
  <c r="M430" i="2"/>
  <c r="P430" i="2" s="1"/>
  <c r="M442" i="2"/>
  <c r="P442" i="2" s="1"/>
  <c r="M454" i="2"/>
  <c r="P454" i="2" s="1"/>
  <c r="M466" i="2"/>
  <c r="P466" i="2" s="1"/>
  <c r="M478" i="2"/>
  <c r="P478" i="2" s="1"/>
  <c r="M490" i="2"/>
  <c r="P490" i="2" s="1"/>
  <c r="M502" i="2"/>
  <c r="P502" i="2" s="1"/>
  <c r="M514" i="2"/>
  <c r="P514" i="2" s="1"/>
  <c r="M526" i="2"/>
  <c r="P526" i="2" s="1"/>
  <c r="M538" i="2"/>
  <c r="P538" i="2" s="1"/>
  <c r="M550" i="2"/>
  <c r="P550" i="2" s="1"/>
  <c r="M562" i="2"/>
  <c r="P562" i="2" s="1"/>
  <c r="M574" i="2"/>
  <c r="P574" i="2" s="1"/>
  <c r="M586" i="2"/>
  <c r="P586" i="2" s="1"/>
  <c r="M598" i="2"/>
  <c r="P598" i="2" s="1"/>
  <c r="M610" i="2"/>
  <c r="P610" i="2" s="1"/>
  <c r="M622" i="2"/>
  <c r="P622" i="2" s="1"/>
  <c r="M634" i="2"/>
  <c r="P634" i="2" s="1"/>
  <c r="M646" i="2"/>
  <c r="P646" i="2" s="1"/>
  <c r="M658" i="2"/>
  <c r="P658" i="2" s="1"/>
  <c r="M670" i="2"/>
  <c r="P670" i="2" s="1"/>
  <c r="M682" i="2"/>
  <c r="P682" i="2" s="1"/>
  <c r="M694" i="2"/>
  <c r="P694" i="2" s="1"/>
  <c r="M706" i="2"/>
  <c r="P706" i="2" s="1"/>
  <c r="N454" i="2"/>
  <c r="M57" i="2"/>
  <c r="P57" i="2" s="1"/>
  <c r="M69" i="2"/>
  <c r="P69" i="2" s="1"/>
  <c r="M81" i="2"/>
  <c r="P81" i="2" s="1"/>
  <c r="M93" i="2"/>
  <c r="P93" i="2" s="1"/>
  <c r="M105" i="2"/>
  <c r="P105" i="2" s="1"/>
  <c r="M117" i="2"/>
  <c r="P117" i="2" s="1"/>
  <c r="M129" i="2"/>
  <c r="P129" i="2" s="1"/>
  <c r="M141" i="2"/>
  <c r="P141" i="2" s="1"/>
  <c r="M153" i="2"/>
  <c r="P153" i="2" s="1"/>
  <c r="M165" i="2"/>
  <c r="P165" i="2" s="1"/>
  <c r="M177" i="2"/>
  <c r="P177" i="2" s="1"/>
  <c r="M189" i="2"/>
  <c r="P189" i="2" s="1"/>
  <c r="M201" i="2"/>
  <c r="P201" i="2" s="1"/>
  <c r="M213" i="2"/>
  <c r="P213" i="2" s="1"/>
  <c r="M225" i="2"/>
  <c r="P225" i="2" s="1"/>
  <c r="M237" i="2"/>
  <c r="P237" i="2" s="1"/>
  <c r="M249" i="2"/>
  <c r="P249" i="2" s="1"/>
  <c r="M261" i="2"/>
  <c r="P261" i="2" s="1"/>
  <c r="M273" i="2"/>
  <c r="P273" i="2" s="1"/>
  <c r="M285" i="2"/>
  <c r="P285" i="2" s="1"/>
  <c r="M297" i="2"/>
  <c r="P297" i="2" s="1"/>
  <c r="M309" i="2"/>
  <c r="P309" i="2" s="1"/>
  <c r="M321" i="2"/>
  <c r="P321" i="2" s="1"/>
  <c r="M333" i="2"/>
  <c r="P333" i="2" s="1"/>
  <c r="M345" i="2"/>
  <c r="P345" i="2" s="1"/>
  <c r="M357" i="2"/>
  <c r="P357" i="2" s="1"/>
  <c r="M369" i="2"/>
  <c r="P369" i="2" s="1"/>
  <c r="M381" i="2"/>
  <c r="P381" i="2" s="1"/>
  <c r="M393" i="2"/>
  <c r="P393" i="2" s="1"/>
  <c r="M405" i="2"/>
  <c r="P405" i="2" s="1"/>
  <c r="M417" i="2"/>
  <c r="P417" i="2" s="1"/>
  <c r="M429" i="2"/>
  <c r="P429" i="2" s="1"/>
  <c r="M441" i="2"/>
  <c r="P441" i="2" s="1"/>
  <c r="M453" i="2"/>
  <c r="P453" i="2" s="1"/>
  <c r="M465" i="2"/>
  <c r="P465" i="2" s="1"/>
  <c r="M477" i="2"/>
  <c r="P477" i="2" s="1"/>
  <c r="M489" i="2"/>
  <c r="P489" i="2" s="1"/>
  <c r="M501" i="2"/>
  <c r="P501" i="2" s="1"/>
  <c r="M513" i="2"/>
  <c r="P513" i="2" s="1"/>
  <c r="M525" i="2"/>
  <c r="P525" i="2" s="1"/>
  <c r="M537" i="2"/>
  <c r="P537" i="2" s="1"/>
  <c r="M549" i="2"/>
  <c r="P549" i="2" s="1"/>
  <c r="M561" i="2"/>
  <c r="P561" i="2" s="1"/>
  <c r="M573" i="2"/>
  <c r="P573" i="2" s="1"/>
  <c r="N1204" i="2"/>
  <c r="N1216" i="2"/>
  <c r="N1228" i="2"/>
  <c r="N1240" i="2"/>
  <c r="N1252" i="2"/>
  <c r="N1264" i="2"/>
  <c r="N1276" i="2"/>
  <c r="N1288" i="2"/>
  <c r="N1300" i="2"/>
  <c r="N1312" i="2"/>
  <c r="N1324" i="2"/>
  <c r="N1336" i="2"/>
  <c r="N1348" i="2"/>
  <c r="N1360" i="2"/>
  <c r="N1372" i="2"/>
  <c r="N1384" i="2"/>
  <c r="N1396" i="2"/>
  <c r="N1420" i="2"/>
  <c r="N1432" i="2"/>
  <c r="M9" i="2"/>
  <c r="M42" i="2"/>
  <c r="P42" i="2" s="1"/>
  <c r="M55" i="2"/>
  <c r="P55" i="2" s="1"/>
  <c r="M67" i="2"/>
  <c r="P67" i="2" s="1"/>
  <c r="M79" i="2"/>
  <c r="P79" i="2" s="1"/>
  <c r="M91" i="2"/>
  <c r="P91" i="2" s="1"/>
  <c r="M103" i="2"/>
  <c r="P103" i="2" s="1"/>
  <c r="M115" i="2"/>
  <c r="P115" i="2" s="1"/>
  <c r="M127" i="2"/>
  <c r="P127" i="2" s="1"/>
  <c r="M139" i="2"/>
  <c r="P139" i="2" s="1"/>
  <c r="M151" i="2"/>
  <c r="P151" i="2" s="1"/>
  <c r="M163" i="2"/>
  <c r="P163" i="2" s="1"/>
  <c r="M175" i="2"/>
  <c r="P175" i="2" s="1"/>
  <c r="M187" i="2"/>
  <c r="P187" i="2" s="1"/>
  <c r="M199" i="2"/>
  <c r="P199" i="2" s="1"/>
  <c r="M211" i="2"/>
  <c r="P211" i="2" s="1"/>
  <c r="M223" i="2"/>
  <c r="P223" i="2" s="1"/>
  <c r="M235" i="2"/>
  <c r="P235" i="2" s="1"/>
  <c r="M247" i="2"/>
  <c r="P247" i="2" s="1"/>
  <c r="M259" i="2"/>
  <c r="P259" i="2" s="1"/>
  <c r="M271" i="2"/>
  <c r="P271" i="2" s="1"/>
  <c r="M283" i="2"/>
  <c r="P283" i="2" s="1"/>
  <c r="M295" i="2"/>
  <c r="P295" i="2" s="1"/>
  <c r="M307" i="2"/>
  <c r="P307" i="2" s="1"/>
  <c r="M319" i="2"/>
  <c r="P319" i="2" s="1"/>
  <c r="M331" i="2"/>
  <c r="P331" i="2" s="1"/>
  <c r="M343" i="2"/>
  <c r="P343" i="2" s="1"/>
  <c r="M355" i="2"/>
  <c r="P355" i="2" s="1"/>
  <c r="M367" i="2"/>
  <c r="P367" i="2" s="1"/>
  <c r="M161" i="2"/>
  <c r="P161" i="2" s="1"/>
  <c r="M173" i="2"/>
  <c r="P173" i="2" s="1"/>
  <c r="M185" i="2"/>
  <c r="P185" i="2" s="1"/>
  <c r="M197" i="2"/>
  <c r="P197" i="2" s="1"/>
  <c r="M209" i="2"/>
  <c r="P209" i="2" s="1"/>
  <c r="M221" i="2"/>
  <c r="P221" i="2" s="1"/>
  <c r="M233" i="2"/>
  <c r="P233" i="2" s="1"/>
  <c r="M245" i="2"/>
  <c r="P245" i="2" s="1"/>
  <c r="M257" i="2"/>
  <c r="P257" i="2" s="1"/>
  <c r="M269" i="2"/>
  <c r="P269" i="2" s="1"/>
  <c r="M281" i="2"/>
  <c r="P281" i="2" s="1"/>
  <c r="M293" i="2"/>
  <c r="P293" i="2" s="1"/>
  <c r="M305" i="2"/>
  <c r="P305" i="2" s="1"/>
  <c r="M317" i="2"/>
  <c r="P317" i="2" s="1"/>
  <c r="M329" i="2"/>
  <c r="P329" i="2" s="1"/>
  <c r="M341" i="2"/>
  <c r="P341" i="2" s="1"/>
  <c r="M353" i="2"/>
  <c r="P353" i="2" s="1"/>
  <c r="M365" i="2"/>
  <c r="P365" i="2" s="1"/>
  <c r="M377" i="2"/>
  <c r="P377" i="2" s="1"/>
  <c r="M389" i="2"/>
  <c r="P389" i="2" s="1"/>
  <c r="M401" i="2"/>
  <c r="P401" i="2" s="1"/>
  <c r="M413" i="2"/>
  <c r="P413" i="2" s="1"/>
  <c r="M425" i="2"/>
  <c r="P425" i="2" s="1"/>
  <c r="M437" i="2"/>
  <c r="P437" i="2" s="1"/>
  <c r="N113" i="2"/>
  <c r="N161" i="2"/>
  <c r="N245" i="2"/>
  <c r="N377" i="2"/>
  <c r="N413" i="2"/>
  <c r="N557" i="2"/>
  <c r="N569" i="2"/>
  <c r="N581" i="2"/>
  <c r="N593" i="2"/>
  <c r="N605" i="2"/>
  <c r="M125" i="2"/>
  <c r="P125" i="2" s="1"/>
  <c r="N137" i="2"/>
  <c r="N149" i="2"/>
  <c r="M166" i="2"/>
  <c r="P166" i="2" s="1"/>
  <c r="M190" i="2"/>
  <c r="P190" i="2" s="1"/>
  <c r="N221" i="2"/>
  <c r="N233" i="2"/>
  <c r="N305" i="2"/>
  <c r="N365" i="2"/>
  <c r="N401" i="2"/>
  <c r="N497" i="2"/>
  <c r="N58" i="2"/>
  <c r="N106" i="2"/>
  <c r="N202" i="2"/>
  <c r="N262" i="2"/>
  <c r="N346" i="2"/>
  <c r="N358" i="2"/>
  <c r="Q358" i="2" s="1"/>
  <c r="V358" i="2" s="1"/>
  <c r="N370" i="2"/>
  <c r="M82" i="2"/>
  <c r="P82" i="2" s="1"/>
  <c r="M94" i="2"/>
  <c r="P94" i="2" s="1"/>
  <c r="N173" i="2"/>
  <c r="N185" i="2"/>
  <c r="N389" i="2"/>
  <c r="N425" i="2"/>
  <c r="N473" i="2"/>
  <c r="N82" i="2"/>
  <c r="N118" i="2"/>
  <c r="N178" i="2"/>
  <c r="N226" i="2"/>
  <c r="N250" i="2"/>
  <c r="N274" i="2"/>
  <c r="N286" i="2"/>
  <c r="N298" i="2"/>
  <c r="N310" i="2"/>
  <c r="N322" i="2"/>
  <c r="N334" i="2"/>
  <c r="N382" i="2"/>
  <c r="N394" i="2"/>
  <c r="N406" i="2"/>
  <c r="M137" i="2"/>
  <c r="P137" i="2" s="1"/>
  <c r="N7" i="2"/>
  <c r="N89" i="2"/>
  <c r="M130" i="2"/>
  <c r="P130" i="2" s="1"/>
  <c r="N197" i="2"/>
  <c r="N142" i="2"/>
  <c r="N154" i="2"/>
  <c r="N190" i="2"/>
  <c r="M45" i="2"/>
  <c r="P45" i="2" s="1"/>
  <c r="M70" i="2"/>
  <c r="P70" i="2" s="1"/>
  <c r="M106" i="2"/>
  <c r="P106" i="2" s="1"/>
  <c r="M178" i="2"/>
  <c r="P178" i="2" s="1"/>
  <c r="N209" i="2"/>
  <c r="N353" i="2"/>
  <c r="N437" i="2"/>
  <c r="N70" i="2"/>
  <c r="M149" i="2"/>
  <c r="P149" i="2" s="1"/>
  <c r="N65" i="2"/>
  <c r="N77" i="2"/>
  <c r="M118" i="2"/>
  <c r="P118" i="2" s="1"/>
  <c r="M142" i="2"/>
  <c r="P142" i="2" s="1"/>
  <c r="M154" i="2"/>
  <c r="P154" i="2" s="1"/>
  <c r="N257" i="2"/>
  <c r="N269" i="2"/>
  <c r="N281" i="2"/>
  <c r="N293" i="2"/>
  <c r="N317" i="2"/>
  <c r="N341" i="2"/>
  <c r="N449" i="2"/>
  <c r="N461" i="2"/>
  <c r="N485" i="2"/>
  <c r="N509" i="2"/>
  <c r="N521" i="2"/>
  <c r="N545" i="2"/>
  <c r="N94" i="2"/>
  <c r="N214" i="2"/>
  <c r="Q214" i="2" s="1"/>
  <c r="V214" i="2" s="1"/>
  <c r="N54" i="2"/>
  <c r="N66" i="2"/>
  <c r="N78" i="2"/>
  <c r="N12" i="2"/>
  <c r="M58" i="2"/>
  <c r="P58" i="2" s="1"/>
  <c r="N101" i="2"/>
  <c r="N125" i="2"/>
  <c r="N329" i="2"/>
  <c r="N533" i="2"/>
  <c r="N45" i="2"/>
  <c r="N130" i="2"/>
  <c r="N166" i="2"/>
  <c r="N238" i="2"/>
  <c r="N8" i="2"/>
  <c r="N13" i="2"/>
  <c r="N53" i="2"/>
  <c r="M379" i="2"/>
  <c r="P379" i="2" s="1"/>
  <c r="M391" i="2"/>
  <c r="P391" i="2" s="1"/>
  <c r="M403" i="2"/>
  <c r="P403" i="2" s="1"/>
  <c r="M415" i="2"/>
  <c r="P415" i="2" s="1"/>
  <c r="M427" i="2"/>
  <c r="P427" i="2" s="1"/>
  <c r="M439" i="2"/>
  <c r="P439" i="2" s="1"/>
  <c r="M451" i="2"/>
  <c r="P451" i="2" s="1"/>
  <c r="M463" i="2"/>
  <c r="P463" i="2" s="1"/>
  <c r="M475" i="2"/>
  <c r="P475" i="2" s="1"/>
  <c r="M487" i="2"/>
  <c r="P487" i="2" s="1"/>
  <c r="M499" i="2"/>
  <c r="P499" i="2" s="1"/>
  <c r="M511" i="2"/>
  <c r="P511" i="2" s="1"/>
  <c r="M523" i="2"/>
  <c r="P523" i="2" s="1"/>
  <c r="M535" i="2"/>
  <c r="P535" i="2" s="1"/>
  <c r="M547" i="2"/>
  <c r="P547" i="2" s="1"/>
  <c r="M559" i="2"/>
  <c r="P559" i="2" s="1"/>
  <c r="M449" i="2"/>
  <c r="P449" i="2" s="1"/>
  <c r="M461" i="2"/>
  <c r="P461" i="2" s="1"/>
  <c r="M473" i="2"/>
  <c r="P473" i="2" s="1"/>
  <c r="M485" i="2"/>
  <c r="P485" i="2" s="1"/>
  <c r="M497" i="2"/>
  <c r="P497" i="2" s="1"/>
  <c r="M509" i="2"/>
  <c r="P509" i="2" s="1"/>
  <c r="M521" i="2"/>
  <c r="P521" i="2" s="1"/>
  <c r="M533" i="2"/>
  <c r="P533" i="2" s="1"/>
  <c r="M545" i="2"/>
  <c r="P545" i="2" s="1"/>
  <c r="M557" i="2"/>
  <c r="P557" i="2" s="1"/>
  <c r="M569" i="2"/>
  <c r="P569" i="2" s="1"/>
  <c r="M581" i="2"/>
  <c r="P581" i="2" s="1"/>
  <c r="M593" i="2"/>
  <c r="P593" i="2" s="1"/>
  <c r="M605" i="2"/>
  <c r="P605" i="2" s="1"/>
  <c r="M617" i="2"/>
  <c r="P617" i="2" s="1"/>
  <c r="M629" i="2"/>
  <c r="P629" i="2" s="1"/>
  <c r="M641" i="2"/>
  <c r="P641" i="2" s="1"/>
  <c r="M653" i="2"/>
  <c r="P653" i="2" s="1"/>
  <c r="M665" i="2"/>
  <c r="P665" i="2" s="1"/>
  <c r="M677" i="2"/>
  <c r="P677" i="2" s="1"/>
  <c r="M689" i="2"/>
  <c r="P689" i="2" s="1"/>
  <c r="M701" i="2"/>
  <c r="P701" i="2" s="1"/>
  <c r="M713" i="2"/>
  <c r="P713" i="2" s="1"/>
  <c r="M725" i="2"/>
  <c r="P725" i="2" s="1"/>
  <c r="M737" i="2"/>
  <c r="P737" i="2" s="1"/>
  <c r="M749" i="2"/>
  <c r="P749" i="2" s="1"/>
  <c r="M761" i="2"/>
  <c r="P761" i="2" s="1"/>
  <c r="M773" i="2"/>
  <c r="P773" i="2" s="1"/>
  <c r="M785" i="2"/>
  <c r="P785" i="2" s="1"/>
  <c r="M797" i="2"/>
  <c r="P797" i="2" s="1"/>
  <c r="M809" i="2"/>
  <c r="P809" i="2" s="1"/>
  <c r="M821" i="2"/>
  <c r="P821" i="2" s="1"/>
  <c r="M833" i="2"/>
  <c r="P833" i="2" s="1"/>
  <c r="M845" i="2"/>
  <c r="P845" i="2" s="1"/>
  <c r="M857" i="2"/>
  <c r="P857" i="2" s="1"/>
  <c r="M869" i="2"/>
  <c r="P869" i="2" s="1"/>
  <c r="M881" i="2"/>
  <c r="P881" i="2" s="1"/>
  <c r="M929" i="2"/>
  <c r="P929" i="2" s="1"/>
  <c r="M977" i="2"/>
  <c r="P977" i="2" s="1"/>
  <c r="M1025" i="2"/>
  <c r="P1025" i="2" s="1"/>
  <c r="M1061" i="2"/>
  <c r="P1061" i="2" s="1"/>
  <c r="M1073" i="2"/>
  <c r="P1073" i="2" s="1"/>
  <c r="N617" i="2"/>
  <c r="N629" i="2"/>
  <c r="N641" i="2"/>
  <c r="N653" i="2"/>
  <c r="N665" i="2"/>
  <c r="N677" i="2"/>
  <c r="N689" i="2"/>
  <c r="N701" i="2"/>
  <c r="N713" i="2"/>
  <c r="M718" i="2"/>
  <c r="P718" i="2" s="1"/>
  <c r="N725" i="2"/>
  <c r="M730" i="2"/>
  <c r="P730" i="2" s="1"/>
  <c r="N737" i="2"/>
  <c r="M742" i="2"/>
  <c r="P742" i="2" s="1"/>
  <c r="N749" i="2"/>
  <c r="M754" i="2"/>
  <c r="P754" i="2" s="1"/>
  <c r="N761" i="2"/>
  <c r="M766" i="2"/>
  <c r="P766" i="2" s="1"/>
  <c r="N773" i="2"/>
  <c r="M778" i="2"/>
  <c r="P778" i="2" s="1"/>
  <c r="N785" i="2"/>
  <c r="M790" i="2"/>
  <c r="P790" i="2" s="1"/>
  <c r="N797" i="2"/>
  <c r="M802" i="2"/>
  <c r="P802" i="2" s="1"/>
  <c r="N809" i="2"/>
  <c r="Q809" i="2" s="1"/>
  <c r="V809" i="2" s="1"/>
  <c r="M814" i="2"/>
  <c r="P814" i="2" s="1"/>
  <c r="N821" i="2"/>
  <c r="M826" i="2"/>
  <c r="P826" i="2" s="1"/>
  <c r="N833" i="2"/>
  <c r="M838" i="2"/>
  <c r="P838" i="2" s="1"/>
  <c r="N845" i="2"/>
  <c r="M850" i="2"/>
  <c r="P850" i="2" s="1"/>
  <c r="N857" i="2"/>
  <c r="M862" i="2"/>
  <c r="P862" i="2" s="1"/>
  <c r="N869" i="2"/>
  <c r="M874" i="2"/>
  <c r="P874" i="2" s="1"/>
  <c r="N881" i="2"/>
  <c r="M886" i="2"/>
  <c r="P886" i="2" s="1"/>
  <c r="N893" i="2"/>
  <c r="M898" i="2"/>
  <c r="P898" i="2" s="1"/>
  <c r="N905" i="2"/>
  <c r="M910" i="2"/>
  <c r="P910" i="2" s="1"/>
  <c r="N917" i="2"/>
  <c r="M922" i="2"/>
  <c r="P922" i="2" s="1"/>
  <c r="N929" i="2"/>
  <c r="M934" i="2"/>
  <c r="P934" i="2" s="1"/>
  <c r="N418" i="2"/>
  <c r="N430" i="2"/>
  <c r="N442" i="2"/>
  <c r="N466" i="2"/>
  <c r="N478" i="2"/>
  <c r="N490" i="2"/>
  <c r="N502" i="2"/>
  <c r="N514" i="2"/>
  <c r="N526" i="2"/>
  <c r="N538" i="2"/>
  <c r="N550" i="2"/>
  <c r="N562" i="2"/>
  <c r="N574" i="2"/>
  <c r="N586" i="2"/>
  <c r="N598" i="2"/>
  <c r="N610" i="2"/>
  <c r="N622" i="2"/>
  <c r="N634" i="2"/>
  <c r="N646" i="2"/>
  <c r="N658" i="2"/>
  <c r="N670" i="2"/>
  <c r="N682" i="2"/>
  <c r="N694" i="2"/>
  <c r="N706" i="2"/>
  <c r="N718" i="2"/>
  <c r="N730" i="2"/>
  <c r="Q730" i="2" s="1"/>
  <c r="V730" i="2" s="1"/>
  <c r="N742" i="2"/>
  <c r="N754" i="2"/>
  <c r="N766" i="2"/>
  <c r="N778" i="2"/>
  <c r="N790" i="2"/>
  <c r="N802" i="2"/>
  <c r="N814" i="2"/>
  <c r="N826" i="2"/>
  <c r="N838" i="2"/>
  <c r="N850" i="2"/>
  <c r="N862" i="2"/>
  <c r="N874" i="2"/>
  <c r="N886" i="2"/>
  <c r="N898" i="2"/>
  <c r="N910" i="2"/>
  <c r="N922" i="2"/>
  <c r="N934" i="2"/>
  <c r="N946" i="2"/>
  <c r="N958" i="2"/>
  <c r="N970" i="2"/>
  <c r="N982" i="2"/>
  <c r="N994" i="2"/>
  <c r="N1006" i="2"/>
  <c r="N1018" i="2"/>
  <c r="N1030" i="2"/>
  <c r="N1042" i="2"/>
  <c r="N1054" i="2"/>
  <c r="N1066" i="2"/>
  <c r="N1078" i="2"/>
  <c r="N1090" i="2"/>
  <c r="N1102" i="2"/>
  <c r="N1114" i="2"/>
  <c r="N1126" i="2"/>
  <c r="N1138" i="2"/>
  <c r="N1150" i="2"/>
  <c r="N1162" i="2"/>
  <c r="N1174" i="2"/>
  <c r="N1186" i="2"/>
  <c r="N1198" i="2"/>
  <c r="N1210" i="2"/>
  <c r="N1222" i="2"/>
  <c r="N1234" i="2"/>
  <c r="N1246" i="2"/>
  <c r="N1258" i="2"/>
  <c r="N1270" i="2"/>
  <c r="N1282" i="2"/>
  <c r="N1294" i="2"/>
  <c r="N1306" i="2"/>
  <c r="N1318" i="2"/>
  <c r="N1330" i="2"/>
  <c r="N1342" i="2"/>
  <c r="N1354" i="2"/>
  <c r="N1366" i="2"/>
  <c r="N1378" i="2"/>
  <c r="N1390" i="2"/>
  <c r="N1402" i="2"/>
  <c r="N1414" i="2"/>
  <c r="N1426" i="2"/>
  <c r="N1438" i="2"/>
  <c r="N90" i="2"/>
  <c r="N102" i="2"/>
  <c r="N114" i="2"/>
  <c r="N126" i="2"/>
  <c r="N138" i="2"/>
  <c r="N150" i="2"/>
  <c r="N162" i="2"/>
  <c r="N174" i="2"/>
  <c r="N186" i="2"/>
  <c r="N198" i="2"/>
  <c r="N210" i="2"/>
  <c r="N222" i="2"/>
  <c r="N234" i="2"/>
  <c r="N246" i="2"/>
  <c r="N258" i="2"/>
  <c r="N270" i="2"/>
  <c r="N282" i="2"/>
  <c r="N294" i="2"/>
  <c r="N306" i="2"/>
  <c r="N318" i="2"/>
  <c r="N330" i="2"/>
  <c r="N342" i="2"/>
  <c r="N354" i="2"/>
  <c r="N366" i="2"/>
  <c r="N378" i="2"/>
  <c r="N390" i="2"/>
  <c r="N402" i="2"/>
  <c r="N414" i="2"/>
  <c r="N426" i="2"/>
  <c r="N438" i="2"/>
  <c r="N450" i="2"/>
  <c r="N462" i="2"/>
  <c r="N474" i="2"/>
  <c r="N486" i="2"/>
  <c r="N498" i="2"/>
  <c r="N510" i="2"/>
  <c r="N522" i="2"/>
  <c r="N534" i="2"/>
  <c r="N546" i="2"/>
  <c r="N558" i="2"/>
  <c r="N570" i="2"/>
  <c r="N582" i="2"/>
  <c r="N594" i="2"/>
  <c r="N606" i="2"/>
  <c r="N618" i="2"/>
  <c r="N630" i="2"/>
  <c r="N642" i="2"/>
  <c r="N654" i="2"/>
  <c r="N666" i="2"/>
  <c r="N678" i="2"/>
  <c r="N690" i="2"/>
  <c r="N702" i="2"/>
  <c r="N714" i="2"/>
  <c r="N726" i="2"/>
  <c r="N738" i="2"/>
  <c r="N750" i="2"/>
  <c r="N762" i="2"/>
  <c r="N774" i="2"/>
  <c r="N786" i="2"/>
  <c r="N798" i="2"/>
  <c r="N810" i="2"/>
  <c r="N822" i="2"/>
  <c r="N834" i="2"/>
  <c r="N846" i="2"/>
  <c r="N858" i="2"/>
  <c r="N870" i="2"/>
  <c r="N882" i="2"/>
  <c r="N894" i="2"/>
  <c r="N906" i="2"/>
  <c r="N941" i="2"/>
  <c r="M946" i="2"/>
  <c r="P946" i="2" s="1"/>
  <c r="N953" i="2"/>
  <c r="M958" i="2"/>
  <c r="P958" i="2" s="1"/>
  <c r="N965" i="2"/>
  <c r="M970" i="2"/>
  <c r="P970" i="2" s="1"/>
  <c r="N977" i="2"/>
  <c r="M982" i="2"/>
  <c r="P982" i="2" s="1"/>
  <c r="N989" i="2"/>
  <c r="M994" i="2"/>
  <c r="P994" i="2" s="1"/>
  <c r="N1001" i="2"/>
  <c r="M1006" i="2"/>
  <c r="P1006" i="2" s="1"/>
  <c r="N1013" i="2"/>
  <c r="M1018" i="2"/>
  <c r="P1018" i="2" s="1"/>
  <c r="N1025" i="2"/>
  <c r="M1030" i="2"/>
  <c r="P1030" i="2" s="1"/>
  <c r="N1037" i="2"/>
  <c r="M1042" i="2"/>
  <c r="P1042" i="2" s="1"/>
  <c r="N1049" i="2"/>
  <c r="M1054" i="2"/>
  <c r="P1054" i="2" s="1"/>
  <c r="N1061" i="2"/>
  <c r="M1066" i="2"/>
  <c r="P1066" i="2" s="1"/>
  <c r="N1073" i="2"/>
  <c r="M1078" i="2"/>
  <c r="P1078" i="2" s="1"/>
  <c r="N1085" i="2"/>
  <c r="M1090" i="2"/>
  <c r="P1090" i="2" s="1"/>
  <c r="N1097" i="2"/>
  <c r="M1102" i="2"/>
  <c r="P1102" i="2" s="1"/>
  <c r="N1109" i="2"/>
  <c r="M1114" i="2"/>
  <c r="P1114" i="2" s="1"/>
  <c r="N1121" i="2"/>
  <c r="M1126" i="2"/>
  <c r="P1126" i="2" s="1"/>
  <c r="N1133" i="2"/>
  <c r="M1138" i="2"/>
  <c r="P1138" i="2" s="1"/>
  <c r="N1145" i="2"/>
  <c r="M1150" i="2"/>
  <c r="P1150" i="2" s="1"/>
  <c r="N1157" i="2"/>
  <c r="M1162" i="2"/>
  <c r="P1162" i="2" s="1"/>
  <c r="N1169" i="2"/>
  <c r="M1174" i="2"/>
  <c r="P1174" i="2" s="1"/>
  <c r="N1181" i="2"/>
  <c r="M1186" i="2"/>
  <c r="P1186" i="2" s="1"/>
  <c r="N1193" i="2"/>
  <c r="M1198" i="2"/>
  <c r="P1198" i="2" s="1"/>
  <c r="N1205" i="2"/>
  <c r="M1210" i="2"/>
  <c r="P1210" i="2" s="1"/>
  <c r="N1217" i="2"/>
  <c r="M1222" i="2"/>
  <c r="P1222" i="2" s="1"/>
  <c r="N1229" i="2"/>
  <c r="M1234" i="2"/>
  <c r="P1234" i="2" s="1"/>
  <c r="N1241" i="2"/>
  <c r="M1246" i="2"/>
  <c r="P1246" i="2" s="1"/>
  <c r="N1253" i="2"/>
  <c r="M1258" i="2"/>
  <c r="P1258" i="2" s="1"/>
  <c r="N1265" i="2"/>
  <c r="M1270" i="2"/>
  <c r="P1270" i="2" s="1"/>
  <c r="N1277" i="2"/>
  <c r="Q1277" i="2" s="1"/>
  <c r="V1277" i="2" s="1"/>
  <c r="M1282" i="2"/>
  <c r="P1282" i="2" s="1"/>
  <c r="N1289" i="2"/>
  <c r="M1294" i="2"/>
  <c r="P1294" i="2" s="1"/>
  <c r="N1301" i="2"/>
  <c r="M1306" i="2"/>
  <c r="P1306" i="2" s="1"/>
  <c r="N1313" i="2"/>
  <c r="M1318" i="2"/>
  <c r="P1318" i="2" s="1"/>
  <c r="N1325" i="2"/>
  <c r="M1330" i="2"/>
  <c r="P1330" i="2" s="1"/>
  <c r="N1337" i="2"/>
  <c r="M1342" i="2"/>
  <c r="P1342" i="2" s="1"/>
  <c r="N1349" i="2"/>
  <c r="M1354" i="2"/>
  <c r="P1354" i="2" s="1"/>
  <c r="N1361" i="2"/>
  <c r="M1366" i="2"/>
  <c r="P1366" i="2" s="1"/>
  <c r="N1373" i="2"/>
  <c r="M1378" i="2"/>
  <c r="P1378" i="2" s="1"/>
  <c r="N1385" i="2"/>
  <c r="M1390" i="2"/>
  <c r="P1390" i="2" s="1"/>
  <c r="N1397" i="2"/>
  <c r="M1402" i="2"/>
  <c r="P1402" i="2" s="1"/>
  <c r="N1409" i="2"/>
  <c r="M1414" i="2"/>
  <c r="P1414" i="2" s="1"/>
  <c r="N1421" i="2"/>
  <c r="M1426" i="2"/>
  <c r="P1426" i="2" s="1"/>
  <c r="N1433" i="2"/>
  <c r="M1438" i="2"/>
  <c r="P1438" i="2" s="1"/>
  <c r="N1445" i="2"/>
  <c r="N918" i="2"/>
  <c r="N930" i="2"/>
  <c r="N942" i="2"/>
  <c r="N954" i="2"/>
  <c r="N966" i="2"/>
  <c r="N978" i="2"/>
  <c r="N990" i="2"/>
  <c r="N1002" i="2"/>
  <c r="N1014" i="2"/>
  <c r="N1026" i="2"/>
  <c r="N1038" i="2"/>
  <c r="N1050" i="2"/>
  <c r="N1062" i="2"/>
  <c r="N1074" i="2"/>
  <c r="N1086" i="2"/>
  <c r="N1098" i="2"/>
  <c r="N1110" i="2"/>
  <c r="N1122" i="2"/>
  <c r="N1146" i="2"/>
  <c r="N1158" i="2"/>
  <c r="N1182" i="2"/>
  <c r="N1194" i="2"/>
  <c r="N1206" i="2"/>
  <c r="N1218" i="2"/>
  <c r="N1230" i="2"/>
  <c r="N1242" i="2"/>
  <c r="N1266" i="2"/>
  <c r="N1290" i="2"/>
  <c r="N1314" i="2"/>
  <c r="N1338" i="2"/>
  <c r="N1350" i="2"/>
  <c r="N1362" i="2"/>
  <c r="N1386" i="2"/>
  <c r="N1410" i="2"/>
  <c r="N1368" i="2"/>
  <c r="N1380" i="2"/>
  <c r="N1392" i="2"/>
  <c r="M1435" i="2"/>
  <c r="P1435" i="2" s="1"/>
  <c r="N1435" i="2"/>
  <c r="M99" i="2"/>
  <c r="P99" i="2" s="1"/>
  <c r="M111" i="2"/>
  <c r="P111" i="2" s="1"/>
  <c r="M123" i="2"/>
  <c r="P123" i="2" s="1"/>
  <c r="M135" i="2"/>
  <c r="P135" i="2" s="1"/>
  <c r="M147" i="2"/>
  <c r="P147" i="2" s="1"/>
  <c r="M159" i="2"/>
  <c r="P159" i="2" s="1"/>
  <c r="M171" i="2"/>
  <c r="P171" i="2" s="1"/>
  <c r="M183" i="2"/>
  <c r="P183" i="2" s="1"/>
  <c r="M195" i="2"/>
  <c r="P195" i="2" s="1"/>
  <c r="M207" i="2"/>
  <c r="P207" i="2" s="1"/>
  <c r="M219" i="2"/>
  <c r="P219" i="2" s="1"/>
  <c r="M231" i="2"/>
  <c r="P231" i="2" s="1"/>
  <c r="M243" i="2"/>
  <c r="P243" i="2" s="1"/>
  <c r="M255" i="2"/>
  <c r="P255" i="2" s="1"/>
  <c r="M267" i="2"/>
  <c r="P267" i="2" s="1"/>
  <c r="M279" i="2"/>
  <c r="P279" i="2" s="1"/>
  <c r="M291" i="2"/>
  <c r="P291" i="2" s="1"/>
  <c r="M303" i="2"/>
  <c r="P303" i="2" s="1"/>
  <c r="M315" i="2"/>
  <c r="P315" i="2" s="1"/>
  <c r="M327" i="2"/>
  <c r="P327" i="2" s="1"/>
  <c r="M339" i="2"/>
  <c r="P339" i="2" s="1"/>
  <c r="M351" i="2"/>
  <c r="P351" i="2" s="1"/>
  <c r="M363" i="2"/>
  <c r="P363" i="2" s="1"/>
  <c r="M375" i="2"/>
  <c r="P375" i="2" s="1"/>
  <c r="M387" i="2"/>
  <c r="P387" i="2" s="1"/>
  <c r="M399" i="2"/>
  <c r="P399" i="2" s="1"/>
  <c r="M411" i="2"/>
  <c r="P411" i="2" s="1"/>
  <c r="M423" i="2"/>
  <c r="P423" i="2" s="1"/>
  <c r="M435" i="2"/>
  <c r="P435" i="2" s="1"/>
  <c r="M447" i="2"/>
  <c r="P447" i="2" s="1"/>
  <c r="M459" i="2"/>
  <c r="P459" i="2" s="1"/>
  <c r="M471" i="2"/>
  <c r="P471" i="2" s="1"/>
  <c r="M483" i="2"/>
  <c r="P483" i="2" s="1"/>
  <c r="M495" i="2"/>
  <c r="P495" i="2" s="1"/>
  <c r="M507" i="2"/>
  <c r="P507" i="2" s="1"/>
  <c r="M519" i="2"/>
  <c r="P519" i="2" s="1"/>
  <c r="M531" i="2"/>
  <c r="P531" i="2" s="1"/>
  <c r="M543" i="2"/>
  <c r="P543" i="2" s="1"/>
  <c r="M555" i="2"/>
  <c r="P555" i="2" s="1"/>
  <c r="M567" i="2"/>
  <c r="P567" i="2" s="1"/>
  <c r="M579" i="2"/>
  <c r="P579" i="2" s="1"/>
  <c r="M591" i="2"/>
  <c r="P591" i="2" s="1"/>
  <c r="M603" i="2"/>
  <c r="P603" i="2" s="1"/>
  <c r="M615" i="2"/>
  <c r="P615" i="2" s="1"/>
  <c r="M627" i="2"/>
  <c r="P627" i="2" s="1"/>
  <c r="M639" i="2"/>
  <c r="P639" i="2" s="1"/>
  <c r="M651" i="2"/>
  <c r="P651" i="2" s="1"/>
  <c r="M663" i="2"/>
  <c r="P663" i="2" s="1"/>
  <c r="M675" i="2"/>
  <c r="P675" i="2" s="1"/>
  <c r="M687" i="2"/>
  <c r="P687" i="2" s="1"/>
  <c r="M699" i="2"/>
  <c r="P699" i="2" s="1"/>
  <c r="M711" i="2"/>
  <c r="P711" i="2" s="1"/>
  <c r="M723" i="2"/>
  <c r="P723" i="2" s="1"/>
  <c r="M735" i="2"/>
  <c r="P735" i="2" s="1"/>
  <c r="M747" i="2"/>
  <c r="P747" i="2" s="1"/>
  <c r="M759" i="2"/>
  <c r="P759" i="2" s="1"/>
  <c r="M771" i="2"/>
  <c r="P771" i="2" s="1"/>
  <c r="M783" i="2"/>
  <c r="P783" i="2" s="1"/>
  <c r="M795" i="2"/>
  <c r="P795" i="2" s="1"/>
  <c r="M807" i="2"/>
  <c r="P807" i="2" s="1"/>
  <c r="M819" i="2"/>
  <c r="P819" i="2" s="1"/>
  <c r="M831" i="2"/>
  <c r="P831" i="2" s="1"/>
  <c r="M843" i="2"/>
  <c r="P843" i="2" s="1"/>
  <c r="M855" i="2"/>
  <c r="P855" i="2" s="1"/>
  <c r="M867" i="2"/>
  <c r="P867" i="2" s="1"/>
  <c r="M879" i="2"/>
  <c r="P879" i="2" s="1"/>
  <c r="M891" i="2"/>
  <c r="P891" i="2" s="1"/>
  <c r="M903" i="2"/>
  <c r="P903" i="2" s="1"/>
  <c r="M915" i="2"/>
  <c r="P915" i="2" s="1"/>
  <c r="M927" i="2"/>
  <c r="P927" i="2" s="1"/>
  <c r="M939" i="2"/>
  <c r="P939" i="2" s="1"/>
  <c r="M10" i="2"/>
  <c r="N735" i="2"/>
  <c r="N747" i="2"/>
  <c r="N759" i="2"/>
  <c r="N783" i="2"/>
  <c r="N795" i="2"/>
  <c r="N807" i="2"/>
  <c r="N819" i="2"/>
  <c r="N831" i="2"/>
  <c r="N843" i="2"/>
  <c r="N855" i="2"/>
  <c r="N867" i="2"/>
  <c r="N879" i="2"/>
  <c r="M49" i="2"/>
  <c r="P49" i="2" s="1"/>
  <c r="M61" i="2"/>
  <c r="P61" i="2" s="1"/>
  <c r="M73" i="2"/>
  <c r="P73" i="2" s="1"/>
  <c r="M85" i="2"/>
  <c r="P85" i="2" s="1"/>
  <c r="M97" i="2"/>
  <c r="P97" i="2" s="1"/>
  <c r="M109" i="2"/>
  <c r="P109" i="2" s="1"/>
  <c r="M121" i="2"/>
  <c r="P121" i="2" s="1"/>
  <c r="M133" i="2"/>
  <c r="P133" i="2" s="1"/>
  <c r="M145" i="2"/>
  <c r="P145" i="2" s="1"/>
  <c r="M157" i="2"/>
  <c r="P157" i="2" s="1"/>
  <c r="M169" i="2"/>
  <c r="P169" i="2" s="1"/>
  <c r="M181" i="2"/>
  <c r="P181" i="2" s="1"/>
  <c r="M193" i="2"/>
  <c r="P193" i="2" s="1"/>
  <c r="M205" i="2"/>
  <c r="P205" i="2" s="1"/>
  <c r="M217" i="2"/>
  <c r="P217" i="2" s="1"/>
  <c r="M229" i="2"/>
  <c r="P229" i="2" s="1"/>
  <c r="M241" i="2"/>
  <c r="P241" i="2" s="1"/>
  <c r="M253" i="2"/>
  <c r="P253" i="2" s="1"/>
  <c r="M265" i="2"/>
  <c r="P265" i="2" s="1"/>
  <c r="M277" i="2"/>
  <c r="P277" i="2" s="1"/>
  <c r="M289" i="2"/>
  <c r="P289" i="2" s="1"/>
  <c r="M301" i="2"/>
  <c r="P301" i="2" s="1"/>
  <c r="M313" i="2"/>
  <c r="P313" i="2" s="1"/>
  <c r="M325" i="2"/>
  <c r="P325" i="2" s="1"/>
  <c r="M337" i="2"/>
  <c r="P337" i="2" s="1"/>
  <c r="M349" i="2"/>
  <c r="P349" i="2" s="1"/>
  <c r="M361" i="2"/>
  <c r="P361" i="2" s="1"/>
  <c r="M373" i="2"/>
  <c r="P373" i="2" s="1"/>
  <c r="M385" i="2"/>
  <c r="P385" i="2" s="1"/>
  <c r="M397" i="2"/>
  <c r="P397" i="2" s="1"/>
  <c r="M409" i="2"/>
  <c r="P409" i="2" s="1"/>
  <c r="N416" i="2"/>
  <c r="M421" i="2"/>
  <c r="P421" i="2" s="1"/>
  <c r="M433" i="2"/>
  <c r="P433" i="2" s="1"/>
  <c r="M445" i="2"/>
  <c r="P445" i="2" s="1"/>
  <c r="M457" i="2"/>
  <c r="P457" i="2" s="1"/>
  <c r="M469" i="2"/>
  <c r="P469" i="2" s="1"/>
  <c r="M481" i="2"/>
  <c r="P481" i="2" s="1"/>
  <c r="M493" i="2"/>
  <c r="P493" i="2" s="1"/>
  <c r="M505" i="2"/>
  <c r="P505" i="2" s="1"/>
  <c r="M517" i="2"/>
  <c r="P517" i="2" s="1"/>
  <c r="M529" i="2"/>
  <c r="P529" i="2" s="1"/>
  <c r="M541" i="2"/>
  <c r="P541" i="2" s="1"/>
  <c r="M553" i="2"/>
  <c r="P553" i="2" s="1"/>
  <c r="M565" i="2"/>
  <c r="P565" i="2" s="1"/>
  <c r="M577" i="2"/>
  <c r="P577" i="2" s="1"/>
  <c r="M589" i="2"/>
  <c r="P589" i="2" s="1"/>
  <c r="M601" i="2"/>
  <c r="P601" i="2" s="1"/>
  <c r="M613" i="2"/>
  <c r="P613" i="2" s="1"/>
  <c r="M625" i="2"/>
  <c r="P625" i="2" s="1"/>
  <c r="M637" i="2"/>
  <c r="P637" i="2" s="1"/>
  <c r="M649" i="2"/>
  <c r="P649" i="2" s="1"/>
  <c r="M661" i="2"/>
  <c r="P661" i="2" s="1"/>
  <c r="M673" i="2"/>
  <c r="P673" i="2" s="1"/>
  <c r="M685" i="2"/>
  <c r="P685" i="2" s="1"/>
  <c r="M697" i="2"/>
  <c r="P697" i="2" s="1"/>
  <c r="M709" i="2"/>
  <c r="P709" i="2" s="1"/>
  <c r="M721" i="2"/>
  <c r="P721" i="2" s="1"/>
  <c r="M733" i="2"/>
  <c r="P733" i="2" s="1"/>
  <c r="M745" i="2"/>
  <c r="P745" i="2" s="1"/>
  <c r="M757" i="2"/>
  <c r="P757" i="2" s="1"/>
  <c r="M769" i="2"/>
  <c r="P769" i="2" s="1"/>
  <c r="M781" i="2"/>
  <c r="P781" i="2" s="1"/>
  <c r="M793" i="2"/>
  <c r="P793" i="2" s="1"/>
  <c r="M805" i="2"/>
  <c r="P805" i="2" s="1"/>
  <c r="M817" i="2"/>
  <c r="P817" i="2" s="1"/>
  <c r="M47" i="2"/>
  <c r="P47" i="2" s="1"/>
  <c r="M59" i="2"/>
  <c r="P59" i="2" s="1"/>
  <c r="M71" i="2"/>
  <c r="P71" i="2" s="1"/>
  <c r="M83" i="2"/>
  <c r="P83" i="2" s="1"/>
  <c r="M95" i="2"/>
  <c r="P95" i="2" s="1"/>
  <c r="M107" i="2"/>
  <c r="P107" i="2" s="1"/>
  <c r="M119" i="2"/>
  <c r="P119" i="2" s="1"/>
  <c r="M131" i="2"/>
  <c r="P131" i="2" s="1"/>
  <c r="M143" i="2"/>
  <c r="P143" i="2" s="1"/>
  <c r="M155" i="2"/>
  <c r="P155" i="2" s="1"/>
  <c r="M167" i="2"/>
  <c r="P167" i="2" s="1"/>
  <c r="M179" i="2"/>
  <c r="P179" i="2" s="1"/>
  <c r="M191" i="2"/>
  <c r="P191" i="2" s="1"/>
  <c r="M203" i="2"/>
  <c r="P203" i="2" s="1"/>
  <c r="M215" i="2"/>
  <c r="P215" i="2" s="1"/>
  <c r="M227" i="2"/>
  <c r="P227" i="2" s="1"/>
  <c r="M239" i="2"/>
  <c r="P239" i="2" s="1"/>
  <c r="M251" i="2"/>
  <c r="P251" i="2" s="1"/>
  <c r="M263" i="2"/>
  <c r="P263" i="2" s="1"/>
  <c r="M275" i="2"/>
  <c r="P275" i="2" s="1"/>
  <c r="M287" i="2"/>
  <c r="P287" i="2" s="1"/>
  <c r="M299" i="2"/>
  <c r="P299" i="2" s="1"/>
  <c r="M311" i="2"/>
  <c r="P311" i="2" s="1"/>
  <c r="M323" i="2"/>
  <c r="P323" i="2" s="1"/>
  <c r="M335" i="2"/>
  <c r="P335" i="2" s="1"/>
  <c r="M347" i="2"/>
  <c r="P347" i="2" s="1"/>
  <c r="M359" i="2"/>
  <c r="P359" i="2" s="1"/>
  <c r="M371" i="2"/>
  <c r="P371" i="2" s="1"/>
  <c r="M383" i="2"/>
  <c r="P383" i="2" s="1"/>
  <c r="M395" i="2"/>
  <c r="P395" i="2" s="1"/>
  <c r="M407" i="2"/>
  <c r="P407" i="2" s="1"/>
  <c r="M419" i="2"/>
  <c r="P419" i="2" s="1"/>
  <c r="M431" i="2"/>
  <c r="P431" i="2" s="1"/>
  <c r="M443" i="2"/>
  <c r="P443" i="2" s="1"/>
  <c r="M455" i="2"/>
  <c r="P455" i="2" s="1"/>
  <c r="M467" i="2"/>
  <c r="P467" i="2" s="1"/>
  <c r="M479" i="2"/>
  <c r="P479" i="2" s="1"/>
  <c r="M491" i="2"/>
  <c r="P491" i="2" s="1"/>
  <c r="M503" i="2"/>
  <c r="P503" i="2" s="1"/>
  <c r="M515" i="2"/>
  <c r="P515" i="2" s="1"/>
  <c r="M527" i="2"/>
  <c r="P527" i="2" s="1"/>
  <c r="M539" i="2"/>
  <c r="P539" i="2" s="1"/>
  <c r="M551" i="2"/>
  <c r="P551" i="2" s="1"/>
  <c r="M563" i="2"/>
  <c r="P563" i="2" s="1"/>
  <c r="M575" i="2"/>
  <c r="P575" i="2" s="1"/>
  <c r="M587" i="2"/>
  <c r="P587" i="2" s="1"/>
  <c r="M599" i="2"/>
  <c r="P599" i="2" s="1"/>
  <c r="M611" i="2"/>
  <c r="P611" i="2" s="1"/>
  <c r="M623" i="2"/>
  <c r="P623" i="2" s="1"/>
  <c r="M635" i="2"/>
  <c r="P635" i="2" s="1"/>
  <c r="M647" i="2"/>
  <c r="P647" i="2" s="1"/>
  <c r="M659" i="2"/>
  <c r="P659" i="2" s="1"/>
  <c r="M671" i="2"/>
  <c r="P671" i="2" s="1"/>
  <c r="M683" i="2"/>
  <c r="P683" i="2" s="1"/>
  <c r="M695" i="2"/>
  <c r="P695" i="2" s="1"/>
  <c r="M707" i="2"/>
  <c r="P707" i="2" s="1"/>
  <c r="M719" i="2"/>
  <c r="P719" i="2" s="1"/>
  <c r="M731" i="2"/>
  <c r="P731" i="2" s="1"/>
  <c r="M743" i="2"/>
  <c r="P743" i="2" s="1"/>
  <c r="M755" i="2"/>
  <c r="P755" i="2" s="1"/>
  <c r="M767" i="2"/>
  <c r="P767" i="2" s="1"/>
  <c r="M779" i="2"/>
  <c r="P779" i="2" s="1"/>
  <c r="M791" i="2"/>
  <c r="P791" i="2" s="1"/>
  <c r="M803" i="2"/>
  <c r="P803" i="2" s="1"/>
  <c r="M75" i="2"/>
  <c r="P75" i="2" s="1"/>
  <c r="N771" i="2"/>
  <c r="N47" i="2"/>
  <c r="N59" i="2"/>
  <c r="N71" i="2"/>
  <c r="N83" i="2"/>
  <c r="N95" i="2"/>
  <c r="N107" i="2"/>
  <c r="N119" i="2"/>
  <c r="N131" i="2"/>
  <c r="N143" i="2"/>
  <c r="N155" i="2"/>
  <c r="N167" i="2"/>
  <c r="N179" i="2"/>
  <c r="N191" i="2"/>
  <c r="N203" i="2"/>
  <c r="N215" i="2"/>
  <c r="N227" i="2"/>
  <c r="N239" i="2"/>
  <c r="N251" i="2"/>
  <c r="N263" i="2"/>
  <c r="N275" i="2"/>
  <c r="N287" i="2"/>
  <c r="N299" i="2"/>
  <c r="N311" i="2"/>
  <c r="N323" i="2"/>
  <c r="N335" i="2"/>
  <c r="N347" i="2"/>
  <c r="N359" i="2"/>
  <c r="N371" i="2"/>
  <c r="N383" i="2"/>
  <c r="N395" i="2"/>
  <c r="N407" i="2"/>
  <c r="N419" i="2"/>
  <c r="N431" i="2"/>
  <c r="N443" i="2"/>
  <c r="N455" i="2"/>
  <c r="N467" i="2"/>
  <c r="N479" i="2"/>
  <c r="N491" i="2"/>
  <c r="N503" i="2"/>
  <c r="N515" i="2"/>
  <c r="N527" i="2"/>
  <c r="N539" i="2"/>
  <c r="N551" i="2"/>
  <c r="N563" i="2"/>
  <c r="N575" i="2"/>
  <c r="N587" i="2"/>
  <c r="N599" i="2"/>
  <c r="N611" i="2"/>
  <c r="N623" i="2"/>
  <c r="N659" i="2"/>
  <c r="N791" i="2"/>
  <c r="N815" i="2"/>
  <c r="M87" i="2"/>
  <c r="P87" i="2" s="1"/>
  <c r="N460" i="2"/>
  <c r="N580" i="2"/>
  <c r="M585" i="2"/>
  <c r="P585" i="2" s="1"/>
  <c r="M597" i="2"/>
  <c r="P597" i="2" s="1"/>
  <c r="N604" i="2"/>
  <c r="M609" i="2"/>
  <c r="P609" i="2" s="1"/>
  <c r="M621" i="2"/>
  <c r="P621" i="2" s="1"/>
  <c r="M777" i="2"/>
  <c r="P777" i="2" s="1"/>
  <c r="M789" i="2"/>
  <c r="P789" i="2" s="1"/>
  <c r="M801" i="2"/>
  <c r="P801" i="2" s="1"/>
  <c r="M813" i="2"/>
  <c r="P813" i="2" s="1"/>
  <c r="M825" i="2"/>
  <c r="P825" i="2" s="1"/>
  <c r="M837" i="2"/>
  <c r="P837" i="2" s="1"/>
  <c r="M849" i="2"/>
  <c r="P849" i="2" s="1"/>
  <c r="M861" i="2"/>
  <c r="P861" i="2" s="1"/>
  <c r="M873" i="2"/>
  <c r="P873" i="2" s="1"/>
  <c r="N711" i="2"/>
  <c r="N723" i="2"/>
  <c r="M6" i="2"/>
  <c r="N621" i="2"/>
  <c r="M626" i="2"/>
  <c r="P626" i="2" s="1"/>
  <c r="N633" i="2"/>
  <c r="M638" i="2"/>
  <c r="P638" i="2" s="1"/>
  <c r="N645" i="2"/>
  <c r="M650" i="2"/>
  <c r="P650" i="2" s="1"/>
  <c r="N657" i="2"/>
  <c r="M662" i="2"/>
  <c r="P662" i="2" s="1"/>
  <c r="N669" i="2"/>
  <c r="M674" i="2"/>
  <c r="P674" i="2" s="1"/>
  <c r="N681" i="2"/>
  <c r="M686" i="2"/>
  <c r="P686" i="2" s="1"/>
  <c r="N693" i="2"/>
  <c r="M698" i="2"/>
  <c r="P698" i="2" s="1"/>
  <c r="N705" i="2"/>
  <c r="M710" i="2"/>
  <c r="P710" i="2" s="1"/>
  <c r="N717" i="2"/>
  <c r="M722" i="2"/>
  <c r="P722" i="2" s="1"/>
  <c r="N729" i="2"/>
  <c r="M734" i="2"/>
  <c r="P734" i="2" s="1"/>
  <c r="N741" i="2"/>
  <c r="M746" i="2"/>
  <c r="P746" i="2" s="1"/>
  <c r="N753" i="2"/>
  <c r="M758" i="2"/>
  <c r="P758" i="2" s="1"/>
  <c r="N765" i="2"/>
  <c r="M770" i="2"/>
  <c r="P770" i="2" s="1"/>
  <c r="N777" i="2"/>
  <c r="M782" i="2"/>
  <c r="P782" i="2" s="1"/>
  <c r="N789" i="2"/>
  <c r="M794" i="2"/>
  <c r="P794" i="2" s="1"/>
  <c r="N801" i="2"/>
  <c r="M806" i="2"/>
  <c r="P806" i="2" s="1"/>
  <c r="N813" i="2"/>
  <c r="M818" i="2"/>
  <c r="P818" i="2" s="1"/>
  <c r="N825" i="2"/>
  <c r="M830" i="2"/>
  <c r="P830" i="2" s="1"/>
  <c r="N837" i="2"/>
  <c r="M842" i="2"/>
  <c r="P842" i="2" s="1"/>
  <c r="N849" i="2"/>
  <c r="M854" i="2"/>
  <c r="P854" i="2" s="1"/>
  <c r="N873" i="2"/>
  <c r="M63" i="2"/>
  <c r="P63" i="2" s="1"/>
  <c r="N699" i="2"/>
  <c r="M571" i="2"/>
  <c r="P571" i="2" s="1"/>
  <c r="M51" i="2"/>
  <c r="P51" i="2" s="1"/>
  <c r="M7" i="2"/>
  <c r="M12" i="2"/>
  <c r="M53" i="2"/>
  <c r="P53" i="2" s="1"/>
  <c r="M65" i="2"/>
  <c r="P65" i="2" s="1"/>
  <c r="M77" i="2"/>
  <c r="P77" i="2" s="1"/>
  <c r="M89" i="2"/>
  <c r="P89" i="2" s="1"/>
  <c r="M101" i="2"/>
  <c r="P101" i="2" s="1"/>
  <c r="M113" i="2"/>
  <c r="P113" i="2" s="1"/>
  <c r="M951" i="2"/>
  <c r="P951" i="2" s="1"/>
  <c r="M963" i="2"/>
  <c r="P963" i="2" s="1"/>
  <c r="M975" i="2"/>
  <c r="P975" i="2" s="1"/>
  <c r="M987" i="2"/>
  <c r="P987" i="2" s="1"/>
  <c r="M999" i="2"/>
  <c r="P999" i="2" s="1"/>
  <c r="M1011" i="2"/>
  <c r="P1011" i="2" s="1"/>
  <c r="M1023" i="2"/>
  <c r="P1023" i="2" s="1"/>
  <c r="M1035" i="2"/>
  <c r="P1035" i="2" s="1"/>
  <c r="M1047" i="2"/>
  <c r="P1047" i="2" s="1"/>
  <c r="M1059" i="2"/>
  <c r="P1059" i="2" s="1"/>
  <c r="M1071" i="2"/>
  <c r="P1071" i="2" s="1"/>
  <c r="M1083" i="2"/>
  <c r="P1083" i="2" s="1"/>
  <c r="M1095" i="2"/>
  <c r="P1095" i="2" s="1"/>
  <c r="M1107" i="2"/>
  <c r="P1107" i="2" s="1"/>
  <c r="M1119" i="2"/>
  <c r="P1119" i="2" s="1"/>
  <c r="M1131" i="2"/>
  <c r="P1131" i="2" s="1"/>
  <c r="M1143" i="2"/>
  <c r="P1143" i="2" s="1"/>
  <c r="M1155" i="2"/>
  <c r="P1155" i="2" s="1"/>
  <c r="M1167" i="2"/>
  <c r="P1167" i="2" s="1"/>
  <c r="M1179" i="2"/>
  <c r="P1179" i="2" s="1"/>
  <c r="M1191" i="2"/>
  <c r="P1191" i="2" s="1"/>
  <c r="M1203" i="2"/>
  <c r="P1203" i="2" s="1"/>
  <c r="M1215" i="2"/>
  <c r="P1215" i="2" s="1"/>
  <c r="M1227" i="2"/>
  <c r="P1227" i="2" s="1"/>
  <c r="M1239" i="2"/>
  <c r="P1239" i="2" s="1"/>
  <c r="M1251" i="2"/>
  <c r="P1251" i="2" s="1"/>
  <c r="M1263" i="2"/>
  <c r="P1263" i="2" s="1"/>
  <c r="M1275" i="2"/>
  <c r="P1275" i="2" s="1"/>
  <c r="M1287" i="2"/>
  <c r="P1287" i="2" s="1"/>
  <c r="M1299" i="2"/>
  <c r="P1299" i="2" s="1"/>
  <c r="M1311" i="2"/>
  <c r="P1311" i="2" s="1"/>
  <c r="M1323" i="2"/>
  <c r="P1323" i="2" s="1"/>
  <c r="M1335" i="2"/>
  <c r="P1335" i="2" s="1"/>
  <c r="M1347" i="2"/>
  <c r="P1347" i="2" s="1"/>
  <c r="M1359" i="2"/>
  <c r="P1359" i="2" s="1"/>
  <c r="M1371" i="2"/>
  <c r="P1371" i="2" s="1"/>
  <c r="M1383" i="2"/>
  <c r="P1383" i="2" s="1"/>
  <c r="M1395" i="2"/>
  <c r="P1395" i="2" s="1"/>
  <c r="M1407" i="2"/>
  <c r="P1407" i="2" s="1"/>
  <c r="M1419" i="2"/>
  <c r="P1419" i="2" s="1"/>
  <c r="M1431" i="2"/>
  <c r="P1431" i="2" s="1"/>
  <c r="M1443" i="2"/>
  <c r="P1443" i="2" s="1"/>
  <c r="N891" i="2"/>
  <c r="N903" i="2"/>
  <c r="N915" i="2"/>
  <c r="N927" i="2"/>
  <c r="N939" i="2"/>
  <c r="N951" i="2"/>
  <c r="N963" i="2"/>
  <c r="N975" i="2"/>
  <c r="N987" i="2"/>
  <c r="N999" i="2"/>
  <c r="N1011" i="2"/>
  <c r="N1023" i="2"/>
  <c r="N1035" i="2"/>
  <c r="N1047" i="2"/>
  <c r="N1059" i="2"/>
  <c r="N1071" i="2"/>
  <c r="N1083" i="2"/>
  <c r="N1095" i="2"/>
  <c r="N1107" i="2"/>
  <c r="N1119" i="2"/>
  <c r="N1131" i="2"/>
  <c r="N1143" i="2"/>
  <c r="N1155" i="2"/>
  <c r="N1167" i="2"/>
  <c r="N1179" i="2"/>
  <c r="N1191" i="2"/>
  <c r="N1203" i="2"/>
  <c r="N1215" i="2"/>
  <c r="N1227" i="2"/>
  <c r="N1239" i="2"/>
  <c r="N1251" i="2"/>
  <c r="N1263" i="2"/>
  <c r="N1275" i="2"/>
  <c r="N1287" i="2"/>
  <c r="N1299" i="2"/>
  <c r="N1311" i="2"/>
  <c r="N1323" i="2"/>
  <c r="N1335" i="2"/>
  <c r="N1347" i="2"/>
  <c r="N1359" i="2"/>
  <c r="N1371" i="2"/>
  <c r="N1383" i="2"/>
  <c r="N1395" i="2"/>
  <c r="N1407" i="2"/>
  <c r="N1419" i="2"/>
  <c r="M1424" i="2"/>
  <c r="P1424" i="2" s="1"/>
  <c r="N1431" i="2"/>
  <c r="Q1431" i="2" s="1"/>
  <c r="V1431" i="2" s="1"/>
  <c r="M1436" i="2"/>
  <c r="P1436" i="2" s="1"/>
  <c r="N1443" i="2"/>
  <c r="M829" i="2"/>
  <c r="P829" i="2" s="1"/>
  <c r="M841" i="2"/>
  <c r="P841" i="2" s="1"/>
  <c r="M853" i="2"/>
  <c r="P853" i="2" s="1"/>
  <c r="M865" i="2"/>
  <c r="P865" i="2" s="1"/>
  <c r="M877" i="2"/>
  <c r="P877" i="2" s="1"/>
  <c r="M889" i="2"/>
  <c r="P889" i="2" s="1"/>
  <c r="M901" i="2"/>
  <c r="P901" i="2" s="1"/>
  <c r="M913" i="2"/>
  <c r="P913" i="2" s="1"/>
  <c r="M925" i="2"/>
  <c r="P925" i="2" s="1"/>
  <c r="M937" i="2"/>
  <c r="P937" i="2" s="1"/>
  <c r="M949" i="2"/>
  <c r="P949" i="2" s="1"/>
  <c r="M961" i="2"/>
  <c r="P961" i="2" s="1"/>
  <c r="M973" i="2"/>
  <c r="P973" i="2" s="1"/>
  <c r="M985" i="2"/>
  <c r="P985" i="2" s="1"/>
  <c r="M997" i="2"/>
  <c r="P997" i="2" s="1"/>
  <c r="M1009" i="2"/>
  <c r="P1009" i="2" s="1"/>
  <c r="M1021" i="2"/>
  <c r="P1021" i="2" s="1"/>
  <c r="M1033" i="2"/>
  <c r="P1033" i="2" s="1"/>
  <c r="M1045" i="2"/>
  <c r="P1045" i="2" s="1"/>
  <c r="M1057" i="2"/>
  <c r="P1057" i="2" s="1"/>
  <c r="M1069" i="2"/>
  <c r="P1069" i="2" s="1"/>
  <c r="M1081" i="2"/>
  <c r="P1081" i="2" s="1"/>
  <c r="M1093" i="2"/>
  <c r="P1093" i="2" s="1"/>
  <c r="M1105" i="2"/>
  <c r="P1105" i="2" s="1"/>
  <c r="M1117" i="2"/>
  <c r="P1117" i="2" s="1"/>
  <c r="M1129" i="2"/>
  <c r="P1129" i="2" s="1"/>
  <c r="N1134" i="2"/>
  <c r="M1141" i="2"/>
  <c r="P1141" i="2" s="1"/>
  <c r="M1153" i="2"/>
  <c r="P1153" i="2" s="1"/>
  <c r="M1165" i="2"/>
  <c r="P1165" i="2" s="1"/>
  <c r="N1170" i="2"/>
  <c r="M1177" i="2"/>
  <c r="P1177" i="2" s="1"/>
  <c r="M1189" i="2"/>
  <c r="P1189" i="2" s="1"/>
  <c r="M1201" i="2"/>
  <c r="P1201" i="2" s="1"/>
  <c r="M1213" i="2"/>
  <c r="P1213" i="2" s="1"/>
  <c r="M1225" i="2"/>
  <c r="P1225" i="2" s="1"/>
  <c r="M1237" i="2"/>
  <c r="P1237" i="2" s="1"/>
  <c r="M1249" i="2"/>
  <c r="P1249" i="2" s="1"/>
  <c r="N1254" i="2"/>
  <c r="M1261" i="2"/>
  <c r="P1261" i="2" s="1"/>
  <c r="N1268" i="2"/>
  <c r="M1273" i="2"/>
  <c r="P1273" i="2" s="1"/>
  <c r="N1278" i="2"/>
  <c r="N1280" i="2"/>
  <c r="M1285" i="2"/>
  <c r="P1285" i="2" s="1"/>
  <c r="N1292" i="2"/>
  <c r="M1297" i="2"/>
  <c r="P1297" i="2" s="1"/>
  <c r="N1302" i="2"/>
  <c r="N1304" i="2"/>
  <c r="M1309" i="2"/>
  <c r="P1309" i="2" s="1"/>
  <c r="N1316" i="2"/>
  <c r="M1321" i="2"/>
  <c r="P1321" i="2" s="1"/>
  <c r="N1326" i="2"/>
  <c r="N1328" i="2"/>
  <c r="M1333" i="2"/>
  <c r="P1333" i="2" s="1"/>
  <c r="N1340" i="2"/>
  <c r="M1345" i="2"/>
  <c r="P1345" i="2" s="1"/>
  <c r="N1352" i="2"/>
  <c r="M1357" i="2"/>
  <c r="P1357" i="2" s="1"/>
  <c r="N1364" i="2"/>
  <c r="M1369" i="2"/>
  <c r="P1369" i="2" s="1"/>
  <c r="N1374" i="2"/>
  <c r="N1376" i="2"/>
  <c r="M1381" i="2"/>
  <c r="P1381" i="2" s="1"/>
  <c r="N1388" i="2"/>
  <c r="M1393" i="2"/>
  <c r="P1393" i="2" s="1"/>
  <c r="N1398" i="2"/>
  <c r="N1400" i="2"/>
  <c r="M1405" i="2"/>
  <c r="P1405" i="2" s="1"/>
  <c r="N1412" i="2"/>
  <c r="M1417" i="2"/>
  <c r="P1417" i="2" s="1"/>
  <c r="N1422" i="2"/>
  <c r="N1424" i="2"/>
  <c r="M1429" i="2"/>
  <c r="P1429" i="2" s="1"/>
  <c r="N1434" i="2"/>
  <c r="N1436" i="2"/>
  <c r="M1441" i="2"/>
  <c r="P1441" i="2" s="1"/>
  <c r="M885" i="2"/>
  <c r="P885" i="2" s="1"/>
  <c r="M897" i="2"/>
  <c r="P897" i="2" s="1"/>
  <c r="M909" i="2"/>
  <c r="P909" i="2" s="1"/>
  <c r="M921" i="2"/>
  <c r="P921" i="2" s="1"/>
  <c r="N1408" i="2"/>
  <c r="N861" i="2"/>
  <c r="M866" i="2"/>
  <c r="P866" i="2" s="1"/>
  <c r="M878" i="2"/>
  <c r="P878" i="2" s="1"/>
  <c r="N885" i="2"/>
  <c r="M890" i="2"/>
  <c r="P890" i="2" s="1"/>
  <c r="N897" i="2"/>
  <c r="M902" i="2"/>
  <c r="P902" i="2" s="1"/>
  <c r="N909" i="2"/>
  <c r="M914" i="2"/>
  <c r="P914" i="2" s="1"/>
  <c r="M926" i="2"/>
  <c r="P926" i="2" s="1"/>
  <c r="N933" i="2"/>
  <c r="M938" i="2"/>
  <c r="P938" i="2" s="1"/>
  <c r="N945" i="2"/>
  <c r="M950" i="2"/>
  <c r="P950" i="2" s="1"/>
  <c r="N957" i="2"/>
  <c r="M962" i="2"/>
  <c r="P962" i="2" s="1"/>
  <c r="M974" i="2"/>
  <c r="P974" i="2" s="1"/>
  <c r="N981" i="2"/>
  <c r="M986" i="2"/>
  <c r="P986" i="2" s="1"/>
  <c r="N993" i="2"/>
  <c r="M998" i="2"/>
  <c r="P998" i="2" s="1"/>
  <c r="N1005" i="2"/>
  <c r="M1010" i="2"/>
  <c r="P1010" i="2" s="1"/>
  <c r="M1022" i="2"/>
  <c r="P1022" i="2" s="1"/>
  <c r="N1029" i="2"/>
  <c r="M1034" i="2"/>
  <c r="P1034" i="2" s="1"/>
  <c r="N1041" i="2"/>
  <c r="M1046" i="2"/>
  <c r="P1046" i="2" s="1"/>
  <c r="N1053" i="2"/>
  <c r="M1058" i="2"/>
  <c r="P1058" i="2" s="1"/>
  <c r="N1065" i="2"/>
  <c r="M1070" i="2"/>
  <c r="P1070" i="2" s="1"/>
  <c r="N1077" i="2"/>
  <c r="M1082" i="2"/>
  <c r="P1082" i="2" s="1"/>
  <c r="N1089" i="2"/>
  <c r="M1094" i="2"/>
  <c r="P1094" i="2" s="1"/>
  <c r="N1101" i="2"/>
  <c r="M1106" i="2"/>
  <c r="P1106" i="2" s="1"/>
  <c r="N1113" i="2"/>
  <c r="M1118" i="2"/>
  <c r="P1118" i="2" s="1"/>
  <c r="N1125" i="2"/>
  <c r="M1130" i="2"/>
  <c r="P1130" i="2" s="1"/>
  <c r="N1137" i="2"/>
  <c r="M1142" i="2"/>
  <c r="P1142" i="2" s="1"/>
  <c r="N1149" i="2"/>
  <c r="M1154" i="2"/>
  <c r="P1154" i="2" s="1"/>
  <c r="N1161" i="2"/>
  <c r="M1166" i="2"/>
  <c r="P1166" i="2" s="1"/>
  <c r="N1173" i="2"/>
  <c r="M1178" i="2"/>
  <c r="P1178" i="2" s="1"/>
  <c r="N1185" i="2"/>
  <c r="M1190" i="2"/>
  <c r="P1190" i="2" s="1"/>
  <c r="N1197" i="2"/>
  <c r="M1202" i="2"/>
  <c r="P1202" i="2" s="1"/>
  <c r="N1209" i="2"/>
  <c r="M1214" i="2"/>
  <c r="P1214" i="2" s="1"/>
  <c r="N1221" i="2"/>
  <c r="M1226" i="2"/>
  <c r="P1226" i="2" s="1"/>
  <c r="N1233" i="2"/>
  <c r="M1238" i="2"/>
  <c r="P1238" i="2" s="1"/>
  <c r="N1245" i="2"/>
  <c r="M1250" i="2"/>
  <c r="P1250" i="2" s="1"/>
  <c r="N1257" i="2"/>
  <c r="M1262" i="2"/>
  <c r="P1262" i="2" s="1"/>
  <c r="M1274" i="2"/>
  <c r="P1274" i="2" s="1"/>
  <c r="M1286" i="2"/>
  <c r="P1286" i="2" s="1"/>
  <c r="M1298" i="2"/>
  <c r="P1298" i="2" s="1"/>
  <c r="M1310" i="2"/>
  <c r="P1310" i="2" s="1"/>
  <c r="M1322" i="2"/>
  <c r="P1322" i="2" s="1"/>
  <c r="M1334" i="2"/>
  <c r="P1334" i="2" s="1"/>
  <c r="M1346" i="2"/>
  <c r="P1346" i="2" s="1"/>
  <c r="M1358" i="2"/>
  <c r="P1358" i="2" s="1"/>
  <c r="M1370" i="2"/>
  <c r="P1370" i="2" s="1"/>
  <c r="M1382" i="2"/>
  <c r="P1382" i="2" s="1"/>
  <c r="M1394" i="2"/>
  <c r="P1394" i="2" s="1"/>
  <c r="M1406" i="2"/>
  <c r="P1406" i="2" s="1"/>
  <c r="M1418" i="2"/>
  <c r="P1418" i="2" s="1"/>
  <c r="M1430" i="2"/>
  <c r="P1430" i="2" s="1"/>
  <c r="M1442" i="2"/>
  <c r="P1442" i="2" s="1"/>
  <c r="M1440" i="2"/>
  <c r="P1440" i="2" s="1"/>
  <c r="N1442" i="2"/>
  <c r="M893" i="2"/>
  <c r="P893" i="2" s="1"/>
  <c r="M905" i="2"/>
  <c r="P905" i="2" s="1"/>
  <c r="M917" i="2"/>
  <c r="P917" i="2" s="1"/>
  <c r="M941" i="2"/>
  <c r="P941" i="2" s="1"/>
  <c r="M953" i="2"/>
  <c r="P953" i="2" s="1"/>
  <c r="M965" i="2"/>
  <c r="P965" i="2" s="1"/>
  <c r="M989" i="2"/>
  <c r="P989" i="2" s="1"/>
  <c r="M1001" i="2"/>
  <c r="P1001" i="2" s="1"/>
  <c r="M1013" i="2"/>
  <c r="P1013" i="2" s="1"/>
  <c r="M1037" i="2"/>
  <c r="P1037" i="2" s="1"/>
  <c r="M1049" i="2"/>
  <c r="P1049" i="2" s="1"/>
  <c r="M1085" i="2"/>
  <c r="P1085" i="2" s="1"/>
  <c r="M1097" i="2"/>
  <c r="P1097" i="2" s="1"/>
  <c r="M1109" i="2"/>
  <c r="P1109" i="2" s="1"/>
  <c r="M1121" i="2"/>
  <c r="P1121" i="2" s="1"/>
  <c r="M1133" i="2"/>
  <c r="P1133" i="2" s="1"/>
  <c r="M1145" i="2"/>
  <c r="P1145" i="2" s="1"/>
  <c r="M1157" i="2"/>
  <c r="P1157" i="2" s="1"/>
  <c r="M1169" i="2"/>
  <c r="P1169" i="2" s="1"/>
  <c r="M1181" i="2"/>
  <c r="P1181" i="2" s="1"/>
  <c r="M1193" i="2"/>
  <c r="P1193" i="2" s="1"/>
  <c r="M1205" i="2"/>
  <c r="P1205" i="2" s="1"/>
  <c r="M1217" i="2"/>
  <c r="P1217" i="2" s="1"/>
  <c r="M1229" i="2"/>
  <c r="P1229" i="2" s="1"/>
  <c r="M1241" i="2"/>
  <c r="P1241" i="2" s="1"/>
  <c r="N1320" i="2"/>
  <c r="M1325" i="2"/>
  <c r="P1325" i="2" s="1"/>
  <c r="N1332" i="2"/>
  <c r="M1337" i="2"/>
  <c r="P1337" i="2" s="1"/>
  <c r="N1344" i="2"/>
  <c r="M1349" i="2"/>
  <c r="P1349" i="2" s="1"/>
  <c r="N1356" i="2"/>
  <c r="M1361" i="2"/>
  <c r="P1361" i="2" s="1"/>
  <c r="M1373" i="2"/>
  <c r="P1373" i="2" s="1"/>
  <c r="M1385" i="2"/>
  <c r="P1385" i="2" s="1"/>
  <c r="M1397" i="2"/>
  <c r="P1397" i="2" s="1"/>
  <c r="M76" i="2"/>
  <c r="P76" i="2" s="1"/>
  <c r="N172" i="2"/>
  <c r="M11" i="2"/>
  <c r="M52" i="2"/>
  <c r="P52" i="2" s="1"/>
  <c r="M64" i="2"/>
  <c r="P64" i="2" s="1"/>
  <c r="M88" i="2"/>
  <c r="P88" i="2" s="1"/>
  <c r="M100" i="2"/>
  <c r="P100" i="2" s="1"/>
  <c r="M112" i="2"/>
  <c r="P112" i="2" s="1"/>
  <c r="M124" i="2"/>
  <c r="P124" i="2" s="1"/>
  <c r="M136" i="2"/>
  <c r="P136" i="2" s="1"/>
  <c r="M148" i="2"/>
  <c r="P148" i="2" s="1"/>
  <c r="M160" i="2"/>
  <c r="P160" i="2" s="1"/>
  <c r="M172" i="2"/>
  <c r="P172" i="2" s="1"/>
  <c r="M184" i="2"/>
  <c r="P184" i="2" s="1"/>
  <c r="M196" i="2"/>
  <c r="P196" i="2" s="1"/>
  <c r="M208" i="2"/>
  <c r="P208" i="2" s="1"/>
  <c r="M220" i="2"/>
  <c r="P220" i="2" s="1"/>
  <c r="M232" i="2"/>
  <c r="P232" i="2" s="1"/>
  <c r="M244" i="2"/>
  <c r="P244" i="2" s="1"/>
  <c r="M256" i="2"/>
  <c r="P256" i="2" s="1"/>
  <c r="M268" i="2"/>
  <c r="P268" i="2" s="1"/>
  <c r="M280" i="2"/>
  <c r="P280" i="2" s="1"/>
  <c r="M292" i="2"/>
  <c r="P292" i="2" s="1"/>
  <c r="M304" i="2"/>
  <c r="P304" i="2" s="1"/>
  <c r="M316" i="2"/>
  <c r="P316" i="2" s="1"/>
  <c r="M328" i="2"/>
  <c r="P328" i="2" s="1"/>
  <c r="M340" i="2"/>
  <c r="P340" i="2" s="1"/>
  <c r="M352" i="2"/>
  <c r="P352" i="2" s="1"/>
  <c r="M364" i="2"/>
  <c r="P364" i="2" s="1"/>
  <c r="M376" i="2"/>
  <c r="P376" i="2" s="1"/>
  <c r="M388" i="2"/>
  <c r="P388" i="2" s="1"/>
  <c r="M400" i="2"/>
  <c r="P400" i="2" s="1"/>
  <c r="M412" i="2"/>
  <c r="P412" i="2" s="1"/>
  <c r="M424" i="2"/>
  <c r="P424" i="2" s="1"/>
  <c r="M436" i="2"/>
  <c r="P436" i="2" s="1"/>
  <c r="M448" i="2"/>
  <c r="P448" i="2" s="1"/>
  <c r="M460" i="2"/>
  <c r="P460" i="2" s="1"/>
  <c r="M472" i="2"/>
  <c r="P472" i="2" s="1"/>
  <c r="M484" i="2"/>
  <c r="P484" i="2" s="1"/>
  <c r="M496" i="2"/>
  <c r="P496" i="2" s="1"/>
  <c r="M508" i="2"/>
  <c r="P508" i="2" s="1"/>
  <c r="M520" i="2"/>
  <c r="P520" i="2" s="1"/>
  <c r="M532" i="2"/>
  <c r="P532" i="2" s="1"/>
  <c r="M544" i="2"/>
  <c r="P544" i="2" s="1"/>
  <c r="M556" i="2"/>
  <c r="P556" i="2" s="1"/>
  <c r="M568" i="2"/>
  <c r="P568" i="2" s="1"/>
  <c r="M580" i="2"/>
  <c r="P580" i="2" s="1"/>
  <c r="M592" i="2"/>
  <c r="P592" i="2" s="1"/>
  <c r="M604" i="2"/>
  <c r="P604" i="2" s="1"/>
  <c r="M616" i="2"/>
  <c r="P616" i="2" s="1"/>
  <c r="M784" i="2"/>
  <c r="P784" i="2" s="1"/>
  <c r="M808" i="2"/>
  <c r="P808" i="2" s="1"/>
  <c r="M832" i="2"/>
  <c r="P832" i="2" s="1"/>
  <c r="M856" i="2"/>
  <c r="P856" i="2" s="1"/>
  <c r="M880" i="2"/>
  <c r="P880" i="2" s="1"/>
  <c r="M904" i="2"/>
  <c r="P904" i="2" s="1"/>
  <c r="M928" i="2"/>
  <c r="P928" i="2" s="1"/>
  <c r="M952" i="2"/>
  <c r="P952" i="2" s="1"/>
  <c r="M976" i="2"/>
  <c r="P976" i="2" s="1"/>
  <c r="M1000" i="2"/>
  <c r="P1000" i="2" s="1"/>
  <c r="M1024" i="2"/>
  <c r="P1024" i="2" s="1"/>
  <c r="M1048" i="2"/>
  <c r="P1048" i="2" s="1"/>
  <c r="N11" i="2"/>
  <c r="N52" i="2"/>
  <c r="N64" i="2"/>
  <c r="N124" i="2"/>
  <c r="N160" i="2"/>
  <c r="N208" i="2"/>
  <c r="N220" i="2"/>
  <c r="N268" i="2"/>
  <c r="N292" i="2"/>
  <c r="N316" i="2"/>
  <c r="N400" i="2"/>
  <c r="N412" i="2"/>
  <c r="N472" i="2"/>
  <c r="N496" i="2"/>
  <c r="N508" i="2"/>
  <c r="N544" i="2"/>
  <c r="N556" i="2"/>
  <c r="N568" i="2"/>
  <c r="N616" i="2"/>
  <c r="N628" i="2"/>
  <c r="N664" i="2"/>
  <c r="N676" i="2"/>
  <c r="N736" i="2"/>
  <c r="N748" i="2"/>
  <c r="N6" i="2"/>
  <c r="N44" i="2"/>
  <c r="M50" i="2"/>
  <c r="P50" i="2" s="1"/>
  <c r="N57" i="2"/>
  <c r="M62" i="2"/>
  <c r="P62" i="2" s="1"/>
  <c r="N69" i="2"/>
  <c r="M74" i="2"/>
  <c r="P74" i="2" s="1"/>
  <c r="N81" i="2"/>
  <c r="M86" i="2"/>
  <c r="P86" i="2" s="1"/>
  <c r="N93" i="2"/>
  <c r="Q93" i="2" s="1"/>
  <c r="V93" i="2" s="1"/>
  <c r="M98" i="2"/>
  <c r="P98" i="2" s="1"/>
  <c r="N105" i="2"/>
  <c r="M110" i="2"/>
  <c r="P110" i="2" s="1"/>
  <c r="N117" i="2"/>
  <c r="M122" i="2"/>
  <c r="P122" i="2" s="1"/>
  <c r="N129" i="2"/>
  <c r="M134" i="2"/>
  <c r="P134" i="2" s="1"/>
  <c r="N141" i="2"/>
  <c r="M146" i="2"/>
  <c r="P146" i="2" s="1"/>
  <c r="N153" i="2"/>
  <c r="M158" i="2"/>
  <c r="P158" i="2" s="1"/>
  <c r="N165" i="2"/>
  <c r="M170" i="2"/>
  <c r="P170" i="2" s="1"/>
  <c r="N177" i="2"/>
  <c r="M182" i="2"/>
  <c r="P182" i="2" s="1"/>
  <c r="N189" i="2"/>
  <c r="M194" i="2"/>
  <c r="P194" i="2" s="1"/>
  <c r="N201" i="2"/>
  <c r="M206" i="2"/>
  <c r="P206" i="2" s="1"/>
  <c r="N213" i="2"/>
  <c r="M218" i="2"/>
  <c r="P218" i="2" s="1"/>
  <c r="N225" i="2"/>
  <c r="M230" i="2"/>
  <c r="P230" i="2" s="1"/>
  <c r="N237" i="2"/>
  <c r="Q237" i="2" s="1"/>
  <c r="V237" i="2" s="1"/>
  <c r="M242" i="2"/>
  <c r="P242" i="2" s="1"/>
  <c r="N249" i="2"/>
  <c r="M254" i="2"/>
  <c r="P254" i="2" s="1"/>
  <c r="N261" i="2"/>
  <c r="M266" i="2"/>
  <c r="P266" i="2" s="1"/>
  <c r="N273" i="2"/>
  <c r="M278" i="2"/>
  <c r="P278" i="2" s="1"/>
  <c r="N285" i="2"/>
  <c r="M290" i="2"/>
  <c r="P290" i="2" s="1"/>
  <c r="N297" i="2"/>
  <c r="M302" i="2"/>
  <c r="P302" i="2" s="1"/>
  <c r="N309" i="2"/>
  <c r="M314" i="2"/>
  <c r="P314" i="2" s="1"/>
  <c r="N321" i="2"/>
  <c r="M326" i="2"/>
  <c r="P326" i="2" s="1"/>
  <c r="N333" i="2"/>
  <c r="M338" i="2"/>
  <c r="P338" i="2" s="1"/>
  <c r="N345" i="2"/>
  <c r="M350" i="2"/>
  <c r="P350" i="2" s="1"/>
  <c r="N357" i="2"/>
  <c r="M362" i="2"/>
  <c r="P362" i="2" s="1"/>
  <c r="N369" i="2"/>
  <c r="M374" i="2"/>
  <c r="P374" i="2" s="1"/>
  <c r="N381" i="2"/>
  <c r="Q381" i="2" s="1"/>
  <c r="V381" i="2" s="1"/>
  <c r="M386" i="2"/>
  <c r="P386" i="2" s="1"/>
  <c r="N393" i="2"/>
  <c r="M398" i="2"/>
  <c r="P398" i="2" s="1"/>
  <c r="N405" i="2"/>
  <c r="M410" i="2"/>
  <c r="P410" i="2" s="1"/>
  <c r="N417" i="2"/>
  <c r="M422" i="2"/>
  <c r="P422" i="2" s="1"/>
  <c r="N429" i="2"/>
  <c r="M434" i="2"/>
  <c r="P434" i="2" s="1"/>
  <c r="N441" i="2"/>
  <c r="M446" i="2"/>
  <c r="P446" i="2" s="1"/>
  <c r="N453" i="2"/>
  <c r="M458" i="2"/>
  <c r="P458" i="2" s="1"/>
  <c r="N465" i="2"/>
  <c r="M470" i="2"/>
  <c r="P470" i="2" s="1"/>
  <c r="N477" i="2"/>
  <c r="M482" i="2"/>
  <c r="P482" i="2" s="1"/>
  <c r="N489" i="2"/>
  <c r="M494" i="2"/>
  <c r="P494" i="2" s="1"/>
  <c r="N501" i="2"/>
  <c r="M506" i="2"/>
  <c r="P506" i="2" s="1"/>
  <c r="N513" i="2"/>
  <c r="M518" i="2"/>
  <c r="P518" i="2" s="1"/>
  <c r="N525" i="2"/>
  <c r="Q525" i="2" s="1"/>
  <c r="V525" i="2" s="1"/>
  <c r="M530" i="2"/>
  <c r="P530" i="2" s="1"/>
  <c r="N537" i="2"/>
  <c r="M542" i="2"/>
  <c r="P542" i="2" s="1"/>
  <c r="N549" i="2"/>
  <c r="M554" i="2"/>
  <c r="P554" i="2" s="1"/>
  <c r="N561" i="2"/>
  <c r="M566" i="2"/>
  <c r="P566" i="2" s="1"/>
  <c r="N573" i="2"/>
  <c r="M578" i="2"/>
  <c r="P578" i="2" s="1"/>
  <c r="N585" i="2"/>
  <c r="M590" i="2"/>
  <c r="P590" i="2" s="1"/>
  <c r="N597" i="2"/>
  <c r="M602" i="2"/>
  <c r="P602" i="2" s="1"/>
  <c r="N609" i="2"/>
  <c r="M614" i="2"/>
  <c r="P614" i="2" s="1"/>
  <c r="N136" i="2"/>
  <c r="N352" i="2"/>
  <c r="N376" i="2"/>
  <c r="N520" i="2"/>
  <c r="N50" i="2"/>
  <c r="N110" i="2"/>
  <c r="N122" i="2"/>
  <c r="N158" i="2"/>
  <c r="N266" i="2"/>
  <c r="N302" i="2"/>
  <c r="N350" i="2"/>
  <c r="N386" i="2"/>
  <c r="N398" i="2"/>
  <c r="N410" i="2"/>
  <c r="N422" i="2"/>
  <c r="N434" i="2"/>
  <c r="N446" i="2"/>
  <c r="N458" i="2"/>
  <c r="N470" i="2"/>
  <c r="N482" i="2"/>
  <c r="N494" i="2"/>
  <c r="N506" i="2"/>
  <c r="N518" i="2"/>
  <c r="N530" i="2"/>
  <c r="N542" i="2"/>
  <c r="N554" i="2"/>
  <c r="N566" i="2"/>
  <c r="N578" i="2"/>
  <c r="M583" i="2"/>
  <c r="P583" i="2" s="1"/>
  <c r="N590" i="2"/>
  <c r="M595" i="2"/>
  <c r="P595" i="2" s="1"/>
  <c r="N148" i="2"/>
  <c r="N196" i="2"/>
  <c r="N232" i="2"/>
  <c r="N304" i="2"/>
  <c r="N328" i="2"/>
  <c r="N340" i="2"/>
  <c r="N364" i="2"/>
  <c r="N436" i="2"/>
  <c r="N448" i="2"/>
  <c r="N484" i="2"/>
  <c r="N74" i="2"/>
  <c r="N98" i="2"/>
  <c r="N170" i="2"/>
  <c r="N182" i="2"/>
  <c r="N194" i="2"/>
  <c r="N218" i="2"/>
  <c r="N230" i="2"/>
  <c r="N242" i="2"/>
  <c r="N254" i="2"/>
  <c r="N290" i="2"/>
  <c r="N326" i="2"/>
  <c r="N338" i="2"/>
  <c r="N362" i="2"/>
  <c r="N374" i="2"/>
  <c r="N42" i="2"/>
  <c r="M48" i="2"/>
  <c r="P48" i="2" s="1"/>
  <c r="N55" i="2"/>
  <c r="M60" i="2"/>
  <c r="P60" i="2" s="1"/>
  <c r="N67" i="2"/>
  <c r="M72" i="2"/>
  <c r="P72" i="2" s="1"/>
  <c r="N79" i="2"/>
  <c r="M84" i="2"/>
  <c r="P84" i="2" s="1"/>
  <c r="N91" i="2"/>
  <c r="M96" i="2"/>
  <c r="P96" i="2" s="1"/>
  <c r="N103" i="2"/>
  <c r="M108" i="2"/>
  <c r="P108" i="2" s="1"/>
  <c r="N115" i="2"/>
  <c r="M120" i="2"/>
  <c r="P120" i="2" s="1"/>
  <c r="N127" i="2"/>
  <c r="M132" i="2"/>
  <c r="P132" i="2" s="1"/>
  <c r="N139" i="2"/>
  <c r="M144" i="2"/>
  <c r="P144" i="2" s="1"/>
  <c r="N151" i="2"/>
  <c r="M156" i="2"/>
  <c r="P156" i="2" s="1"/>
  <c r="N163" i="2"/>
  <c r="M168" i="2"/>
  <c r="P168" i="2" s="1"/>
  <c r="N175" i="2"/>
  <c r="M180" i="2"/>
  <c r="P180" i="2" s="1"/>
  <c r="N187" i="2"/>
  <c r="M192" i="2"/>
  <c r="P192" i="2" s="1"/>
  <c r="N199" i="2"/>
  <c r="M204" i="2"/>
  <c r="P204" i="2" s="1"/>
  <c r="N211" i="2"/>
  <c r="M216" i="2"/>
  <c r="P216" i="2" s="1"/>
  <c r="N223" i="2"/>
  <c r="M228" i="2"/>
  <c r="P228" i="2" s="1"/>
  <c r="N235" i="2"/>
  <c r="M240" i="2"/>
  <c r="P240" i="2" s="1"/>
  <c r="N247" i="2"/>
  <c r="M252" i="2"/>
  <c r="P252" i="2" s="1"/>
  <c r="N259" i="2"/>
  <c r="M264" i="2"/>
  <c r="P264" i="2" s="1"/>
  <c r="N271" i="2"/>
  <c r="M276" i="2"/>
  <c r="P276" i="2" s="1"/>
  <c r="N283" i="2"/>
  <c r="M288" i="2"/>
  <c r="P288" i="2" s="1"/>
  <c r="N295" i="2"/>
  <c r="M300" i="2"/>
  <c r="P300" i="2" s="1"/>
  <c r="N307" i="2"/>
  <c r="M312" i="2"/>
  <c r="P312" i="2" s="1"/>
  <c r="N319" i="2"/>
  <c r="M324" i="2"/>
  <c r="P324" i="2" s="1"/>
  <c r="N331" i="2"/>
  <c r="M336" i="2"/>
  <c r="P336" i="2" s="1"/>
  <c r="N343" i="2"/>
  <c r="M348" i="2"/>
  <c r="P348" i="2" s="1"/>
  <c r="N355" i="2"/>
  <c r="M360" i="2"/>
  <c r="P360" i="2" s="1"/>
  <c r="N367" i="2"/>
  <c r="M372" i="2"/>
  <c r="P372" i="2" s="1"/>
  <c r="N379" i="2"/>
  <c r="M384" i="2"/>
  <c r="P384" i="2" s="1"/>
  <c r="N391" i="2"/>
  <c r="M396" i="2"/>
  <c r="P396" i="2" s="1"/>
  <c r="N403" i="2"/>
  <c r="M408" i="2"/>
  <c r="P408" i="2" s="1"/>
  <c r="N415" i="2"/>
  <c r="M420" i="2"/>
  <c r="P420" i="2" s="1"/>
  <c r="N427" i="2"/>
  <c r="M432" i="2"/>
  <c r="P432" i="2" s="1"/>
  <c r="N439" i="2"/>
  <c r="M444" i="2"/>
  <c r="P444" i="2" s="1"/>
  <c r="N451" i="2"/>
  <c r="M456" i="2"/>
  <c r="P456" i="2" s="1"/>
  <c r="N463" i="2"/>
  <c r="M468" i="2"/>
  <c r="P468" i="2" s="1"/>
  <c r="N475" i="2"/>
  <c r="M480" i="2"/>
  <c r="P480" i="2" s="1"/>
  <c r="N487" i="2"/>
  <c r="M492" i="2"/>
  <c r="P492" i="2" s="1"/>
  <c r="N499" i="2"/>
  <c r="M504" i="2"/>
  <c r="P504" i="2" s="1"/>
  <c r="N511" i="2"/>
  <c r="M516" i="2"/>
  <c r="P516" i="2" s="1"/>
  <c r="N523" i="2"/>
  <c r="M528" i="2"/>
  <c r="P528" i="2" s="1"/>
  <c r="N535" i="2"/>
  <c r="M540" i="2"/>
  <c r="P540" i="2" s="1"/>
  <c r="N76" i="2"/>
  <c r="N88" i="2"/>
  <c r="N100" i="2"/>
  <c r="N256" i="2"/>
  <c r="N280" i="2"/>
  <c r="N388" i="2"/>
  <c r="N424" i="2"/>
  <c r="N532" i="2"/>
  <c r="N592" i="2"/>
  <c r="N62" i="2"/>
  <c r="N86" i="2"/>
  <c r="N134" i="2"/>
  <c r="N146" i="2"/>
  <c r="N206" i="2"/>
  <c r="N278" i="2"/>
  <c r="N314" i="2"/>
  <c r="N48" i="2"/>
  <c r="N60" i="2"/>
  <c r="N72" i="2"/>
  <c r="N84" i="2"/>
  <c r="N96" i="2"/>
  <c r="N108" i="2"/>
  <c r="N120" i="2"/>
  <c r="N132" i="2"/>
  <c r="N144" i="2"/>
  <c r="N156" i="2"/>
  <c r="N168" i="2"/>
  <c r="N180" i="2"/>
  <c r="N192" i="2"/>
  <c r="N204" i="2"/>
  <c r="N216" i="2"/>
  <c r="N228" i="2"/>
  <c r="N240" i="2"/>
  <c r="N252" i="2"/>
  <c r="N264" i="2"/>
  <c r="N276" i="2"/>
  <c r="N288" i="2"/>
  <c r="N300" i="2"/>
  <c r="N312" i="2"/>
  <c r="N324" i="2"/>
  <c r="N336" i="2"/>
  <c r="N348" i="2"/>
  <c r="N360" i="2"/>
  <c r="N372" i="2"/>
  <c r="N384" i="2"/>
  <c r="N396" i="2"/>
  <c r="N408" i="2"/>
  <c r="N420" i="2"/>
  <c r="N432" i="2"/>
  <c r="N444" i="2"/>
  <c r="N456" i="2"/>
  <c r="N468" i="2"/>
  <c r="N480" i="2"/>
  <c r="N492" i="2"/>
  <c r="N504" i="2"/>
  <c r="N516" i="2"/>
  <c r="N528" i="2"/>
  <c r="N540" i="2"/>
  <c r="N552" i="2"/>
  <c r="N564" i="2"/>
  <c r="N576" i="2"/>
  <c r="N588" i="2"/>
  <c r="N112" i="2"/>
  <c r="N184" i="2"/>
  <c r="N244" i="2"/>
  <c r="N10" i="2"/>
  <c r="M43" i="2"/>
  <c r="P43" i="2" s="1"/>
  <c r="N51" i="2"/>
  <c r="M56" i="2"/>
  <c r="P56" i="2" s="1"/>
  <c r="N63" i="2"/>
  <c r="M68" i="2"/>
  <c r="P68" i="2" s="1"/>
  <c r="N75" i="2"/>
  <c r="M80" i="2"/>
  <c r="P80" i="2" s="1"/>
  <c r="N87" i="2"/>
  <c r="M92" i="2"/>
  <c r="P92" i="2" s="1"/>
  <c r="N99" i="2"/>
  <c r="M104" i="2"/>
  <c r="P104" i="2" s="1"/>
  <c r="N111" i="2"/>
  <c r="M116" i="2"/>
  <c r="P116" i="2" s="1"/>
  <c r="N123" i="2"/>
  <c r="M128" i="2"/>
  <c r="P128" i="2" s="1"/>
  <c r="N135" i="2"/>
  <c r="M140" i="2"/>
  <c r="P140" i="2" s="1"/>
  <c r="N147" i="2"/>
  <c r="Q147" i="2" s="1"/>
  <c r="V147" i="2" s="1"/>
  <c r="M152" i="2"/>
  <c r="P152" i="2" s="1"/>
  <c r="N159" i="2"/>
  <c r="M164" i="2"/>
  <c r="P164" i="2" s="1"/>
  <c r="N171" i="2"/>
  <c r="M176" i="2"/>
  <c r="P176" i="2" s="1"/>
  <c r="N183" i="2"/>
  <c r="M188" i="2"/>
  <c r="P188" i="2" s="1"/>
  <c r="N195" i="2"/>
  <c r="M200" i="2"/>
  <c r="P200" i="2" s="1"/>
  <c r="N207" i="2"/>
  <c r="M212" i="2"/>
  <c r="P212" i="2" s="1"/>
  <c r="N219" i="2"/>
  <c r="M224" i="2"/>
  <c r="P224" i="2" s="1"/>
  <c r="N231" i="2"/>
  <c r="M236" i="2"/>
  <c r="P236" i="2" s="1"/>
  <c r="N243" i="2"/>
  <c r="M248" i="2"/>
  <c r="P248" i="2" s="1"/>
  <c r="N255" i="2"/>
  <c r="M260" i="2"/>
  <c r="P260" i="2" s="1"/>
  <c r="N267" i="2"/>
  <c r="M272" i="2"/>
  <c r="P272" i="2" s="1"/>
  <c r="N279" i="2"/>
  <c r="M284" i="2"/>
  <c r="P284" i="2" s="1"/>
  <c r="N291" i="2"/>
  <c r="M296" i="2"/>
  <c r="P296" i="2" s="1"/>
  <c r="N303" i="2"/>
  <c r="M308" i="2"/>
  <c r="P308" i="2" s="1"/>
  <c r="N315" i="2"/>
  <c r="M320" i="2"/>
  <c r="P320" i="2" s="1"/>
  <c r="N327" i="2"/>
  <c r="M332" i="2"/>
  <c r="P332" i="2" s="1"/>
  <c r="N339" i="2"/>
  <c r="M344" i="2"/>
  <c r="P344" i="2" s="1"/>
  <c r="N351" i="2"/>
  <c r="M356" i="2"/>
  <c r="P356" i="2" s="1"/>
  <c r="N363" i="2"/>
  <c r="M368" i="2"/>
  <c r="P368" i="2" s="1"/>
  <c r="N375" i="2"/>
  <c r="M380" i="2"/>
  <c r="P380" i="2" s="1"/>
  <c r="N387" i="2"/>
  <c r="M392" i="2"/>
  <c r="P392" i="2" s="1"/>
  <c r="N399" i="2"/>
  <c r="M404" i="2"/>
  <c r="P404" i="2" s="1"/>
  <c r="N411" i="2"/>
  <c r="M416" i="2"/>
  <c r="P416" i="2" s="1"/>
  <c r="N423" i="2"/>
  <c r="M428" i="2"/>
  <c r="P428" i="2" s="1"/>
  <c r="N435" i="2"/>
  <c r="Q435" i="2" s="1"/>
  <c r="V435" i="2" s="1"/>
  <c r="M440" i="2"/>
  <c r="P440" i="2" s="1"/>
  <c r="N447" i="2"/>
  <c r="M452" i="2"/>
  <c r="P452" i="2" s="1"/>
  <c r="N459" i="2"/>
  <c r="M464" i="2"/>
  <c r="P464" i="2" s="1"/>
  <c r="N471" i="2"/>
  <c r="M476" i="2"/>
  <c r="P476" i="2" s="1"/>
  <c r="N483" i="2"/>
  <c r="M488" i="2"/>
  <c r="P488" i="2" s="1"/>
  <c r="N495" i="2"/>
  <c r="M500" i="2"/>
  <c r="P500" i="2" s="1"/>
  <c r="N507" i="2"/>
  <c r="M512" i="2"/>
  <c r="P512" i="2" s="1"/>
  <c r="N519" i="2"/>
  <c r="M524" i="2"/>
  <c r="P524" i="2" s="1"/>
  <c r="N531" i="2"/>
  <c r="M536" i="2"/>
  <c r="P536" i="2" s="1"/>
  <c r="N543" i="2"/>
  <c r="M548" i="2"/>
  <c r="P548" i="2" s="1"/>
  <c r="N555" i="2"/>
  <c r="M560" i="2"/>
  <c r="P560" i="2" s="1"/>
  <c r="N567" i="2"/>
  <c r="M572" i="2"/>
  <c r="P572" i="2" s="1"/>
  <c r="N579" i="2"/>
  <c r="Q579" i="2" s="1"/>
  <c r="V579" i="2" s="1"/>
  <c r="M584" i="2"/>
  <c r="P584" i="2" s="1"/>
  <c r="N591" i="2"/>
  <c r="M596" i="2"/>
  <c r="P596" i="2" s="1"/>
  <c r="N603" i="2"/>
  <c r="M608" i="2"/>
  <c r="P608" i="2" s="1"/>
  <c r="N615" i="2"/>
  <c r="M620" i="2"/>
  <c r="P620" i="2" s="1"/>
  <c r="N627" i="2"/>
  <c r="M632" i="2"/>
  <c r="P632" i="2" s="1"/>
  <c r="N639" i="2"/>
  <c r="M644" i="2"/>
  <c r="P644" i="2" s="1"/>
  <c r="N651" i="2"/>
  <c r="M656" i="2"/>
  <c r="P656" i="2" s="1"/>
  <c r="N663" i="2"/>
  <c r="M668" i="2"/>
  <c r="P668" i="2" s="1"/>
  <c r="N675" i="2"/>
  <c r="M680" i="2"/>
  <c r="P680" i="2" s="1"/>
  <c r="N687" i="2"/>
  <c r="M692" i="2"/>
  <c r="P692" i="2" s="1"/>
  <c r="M704" i="2"/>
  <c r="P704" i="2" s="1"/>
  <c r="M716" i="2"/>
  <c r="P716" i="2" s="1"/>
  <c r="M728" i="2"/>
  <c r="P728" i="2" s="1"/>
  <c r="M740" i="2"/>
  <c r="P740" i="2" s="1"/>
  <c r="M752" i="2"/>
  <c r="P752" i="2" s="1"/>
  <c r="M764" i="2"/>
  <c r="P764" i="2" s="1"/>
  <c r="M776" i="2"/>
  <c r="P776" i="2" s="1"/>
  <c r="N56" i="2"/>
  <c r="N68" i="2"/>
  <c r="N80" i="2"/>
  <c r="N116" i="2"/>
  <c r="N128" i="2"/>
  <c r="N152" i="2"/>
  <c r="N164" i="2"/>
  <c r="N212" i="2"/>
  <c r="N224" i="2"/>
  <c r="N248" i="2"/>
  <c r="N260" i="2"/>
  <c r="N296" i="2"/>
  <c r="N320" i="2"/>
  <c r="N332" i="2"/>
  <c r="N344" i="2"/>
  <c r="N380" i="2"/>
  <c r="N404" i="2"/>
  <c r="N440" i="2"/>
  <c r="N452" i="2"/>
  <c r="N476" i="2"/>
  <c r="N524" i="2"/>
  <c r="N536" i="2"/>
  <c r="N548" i="2"/>
  <c r="N560" i="2"/>
  <c r="N656" i="2"/>
  <c r="N668" i="2"/>
  <c r="N680" i="2"/>
  <c r="N716" i="2"/>
  <c r="N728" i="2"/>
  <c r="N752" i="2"/>
  <c r="N764" i="2"/>
  <c r="N788" i="2"/>
  <c r="N800" i="2"/>
  <c r="N812" i="2"/>
  <c r="N824" i="2"/>
  <c r="N836" i="2"/>
  <c r="N848" i="2"/>
  <c r="N860" i="2"/>
  <c r="N872" i="2"/>
  <c r="N884" i="2"/>
  <c r="N896" i="2"/>
  <c r="N908" i="2"/>
  <c r="N920" i="2"/>
  <c r="N932" i="2"/>
  <c r="N944" i="2"/>
  <c r="N956" i="2"/>
  <c r="N968" i="2"/>
  <c r="N980" i="2"/>
  <c r="N992" i="2"/>
  <c r="N1004" i="2"/>
  <c r="N1016" i="2"/>
  <c r="N1028" i="2"/>
  <c r="N1040" i="2"/>
  <c r="N1052" i="2"/>
  <c r="N1064" i="2"/>
  <c r="N1076" i="2"/>
  <c r="N1088" i="2"/>
  <c r="N1100" i="2"/>
  <c r="N1112" i="2"/>
  <c r="N1124" i="2"/>
  <c r="N1136" i="2"/>
  <c r="N1148" i="2"/>
  <c r="N1160" i="2"/>
  <c r="N1172" i="2"/>
  <c r="N1184" i="2"/>
  <c r="N1196" i="2"/>
  <c r="N1208" i="2"/>
  <c r="N1220" i="2"/>
  <c r="N1232" i="2"/>
  <c r="N1244" i="2"/>
  <c r="N1256" i="2"/>
  <c r="N9" i="2"/>
  <c r="N43" i="2"/>
  <c r="N92" i="2"/>
  <c r="N104" i="2"/>
  <c r="N140" i="2"/>
  <c r="N176" i="2"/>
  <c r="N188" i="2"/>
  <c r="N200" i="2"/>
  <c r="N236" i="2"/>
  <c r="N272" i="2"/>
  <c r="N284" i="2"/>
  <c r="N308" i="2"/>
  <c r="N356" i="2"/>
  <c r="N368" i="2"/>
  <c r="N392" i="2"/>
  <c r="N428" i="2"/>
  <c r="N464" i="2"/>
  <c r="N488" i="2"/>
  <c r="N500" i="2"/>
  <c r="N512" i="2"/>
  <c r="N572" i="2"/>
  <c r="N584" i="2"/>
  <c r="N596" i="2"/>
  <c r="N608" i="2"/>
  <c r="N620" i="2"/>
  <c r="N632" i="2"/>
  <c r="N644" i="2"/>
  <c r="N692" i="2"/>
  <c r="N704" i="2"/>
  <c r="N740" i="2"/>
  <c r="N776" i="2"/>
  <c r="M8" i="2"/>
  <c r="M13" i="2"/>
  <c r="N49" i="2"/>
  <c r="M54" i="2"/>
  <c r="P54" i="2" s="1"/>
  <c r="N61" i="2"/>
  <c r="M66" i="2"/>
  <c r="P66" i="2" s="1"/>
  <c r="N73" i="2"/>
  <c r="M78" i="2"/>
  <c r="P78" i="2" s="1"/>
  <c r="N85" i="2"/>
  <c r="M90" i="2"/>
  <c r="P90" i="2" s="1"/>
  <c r="N97" i="2"/>
  <c r="M102" i="2"/>
  <c r="P102" i="2" s="1"/>
  <c r="N109" i="2"/>
  <c r="M114" i="2"/>
  <c r="P114" i="2" s="1"/>
  <c r="N121" i="2"/>
  <c r="M126" i="2"/>
  <c r="P126" i="2" s="1"/>
  <c r="N133" i="2"/>
  <c r="M138" i="2"/>
  <c r="P138" i="2" s="1"/>
  <c r="N145" i="2"/>
  <c r="M150" i="2"/>
  <c r="P150" i="2" s="1"/>
  <c r="N157" i="2"/>
  <c r="M162" i="2"/>
  <c r="P162" i="2" s="1"/>
  <c r="N169" i="2"/>
  <c r="M174" i="2"/>
  <c r="P174" i="2" s="1"/>
  <c r="N181" i="2"/>
  <c r="M186" i="2"/>
  <c r="P186" i="2" s="1"/>
  <c r="N193" i="2"/>
  <c r="M198" i="2"/>
  <c r="P198" i="2" s="1"/>
  <c r="N205" i="2"/>
  <c r="M210" i="2"/>
  <c r="P210" i="2" s="1"/>
  <c r="N217" i="2"/>
  <c r="M222" i="2"/>
  <c r="P222" i="2" s="1"/>
  <c r="N229" i="2"/>
  <c r="M234" i="2"/>
  <c r="P234" i="2" s="1"/>
  <c r="N241" i="2"/>
  <c r="M246" i="2"/>
  <c r="P246" i="2" s="1"/>
  <c r="N253" i="2"/>
  <c r="M258" i="2"/>
  <c r="P258" i="2" s="1"/>
  <c r="N265" i="2"/>
  <c r="M270" i="2"/>
  <c r="P270" i="2" s="1"/>
  <c r="N277" i="2"/>
  <c r="M282" i="2"/>
  <c r="P282" i="2" s="1"/>
  <c r="N289" i="2"/>
  <c r="M294" i="2"/>
  <c r="P294" i="2" s="1"/>
  <c r="N301" i="2"/>
  <c r="M306" i="2"/>
  <c r="P306" i="2" s="1"/>
  <c r="N313" i="2"/>
  <c r="M318" i="2"/>
  <c r="P318" i="2" s="1"/>
  <c r="N325" i="2"/>
  <c r="M330" i="2"/>
  <c r="P330" i="2" s="1"/>
  <c r="N337" i="2"/>
  <c r="M342" i="2"/>
  <c r="P342" i="2" s="1"/>
  <c r="N349" i="2"/>
  <c r="M354" i="2"/>
  <c r="P354" i="2" s="1"/>
  <c r="N361" i="2"/>
  <c r="M366" i="2"/>
  <c r="P366" i="2" s="1"/>
  <c r="N373" i="2"/>
  <c r="M378" i="2"/>
  <c r="P378" i="2" s="1"/>
  <c r="N385" i="2"/>
  <c r="M390" i="2"/>
  <c r="P390" i="2" s="1"/>
  <c r="N397" i="2"/>
  <c r="M402" i="2"/>
  <c r="P402" i="2" s="1"/>
  <c r="N409" i="2"/>
  <c r="M414" i="2"/>
  <c r="P414" i="2" s="1"/>
  <c r="N421" i="2"/>
  <c r="M426" i="2"/>
  <c r="P426" i="2" s="1"/>
  <c r="N433" i="2"/>
  <c r="M438" i="2"/>
  <c r="P438" i="2" s="1"/>
  <c r="N445" i="2"/>
  <c r="M450" i="2"/>
  <c r="P450" i="2" s="1"/>
  <c r="N457" i="2"/>
  <c r="M462" i="2"/>
  <c r="P462" i="2" s="1"/>
  <c r="N469" i="2"/>
  <c r="M474" i="2"/>
  <c r="P474" i="2" s="1"/>
  <c r="N481" i="2"/>
  <c r="M486" i="2"/>
  <c r="P486" i="2" s="1"/>
  <c r="N493" i="2"/>
  <c r="M498" i="2"/>
  <c r="P498" i="2" s="1"/>
  <c r="N505" i="2"/>
  <c r="M510" i="2"/>
  <c r="P510" i="2" s="1"/>
  <c r="N517" i="2"/>
  <c r="M522" i="2"/>
  <c r="P522" i="2" s="1"/>
  <c r="N529" i="2"/>
  <c r="M534" i="2"/>
  <c r="P534" i="2" s="1"/>
  <c r="N541" i="2"/>
  <c r="M546" i="2"/>
  <c r="P546" i="2" s="1"/>
  <c r="N553" i="2"/>
  <c r="M558" i="2"/>
  <c r="P558" i="2" s="1"/>
  <c r="N565" i="2"/>
  <c r="M570" i="2"/>
  <c r="P570" i="2" s="1"/>
  <c r="N577" i="2"/>
  <c r="M582" i="2"/>
  <c r="P582" i="2" s="1"/>
  <c r="N589" i="2"/>
  <c r="M594" i="2"/>
  <c r="P594" i="2" s="1"/>
  <c r="N601" i="2"/>
  <c r="M606" i="2"/>
  <c r="P606" i="2" s="1"/>
  <c r="N613" i="2"/>
  <c r="M618" i="2"/>
  <c r="P618" i="2" s="1"/>
  <c r="N625" i="2"/>
  <c r="M630" i="2"/>
  <c r="P630" i="2" s="1"/>
  <c r="M788" i="2"/>
  <c r="P788" i="2" s="1"/>
  <c r="M800" i="2"/>
  <c r="P800" i="2" s="1"/>
  <c r="M812" i="2"/>
  <c r="P812" i="2" s="1"/>
  <c r="M824" i="2"/>
  <c r="P824" i="2" s="1"/>
  <c r="M836" i="2"/>
  <c r="P836" i="2" s="1"/>
  <c r="M848" i="2"/>
  <c r="P848" i="2" s="1"/>
  <c r="M860" i="2"/>
  <c r="P860" i="2" s="1"/>
  <c r="M872" i="2"/>
  <c r="P872" i="2" s="1"/>
  <c r="M884" i="2"/>
  <c r="P884" i="2" s="1"/>
  <c r="M896" i="2"/>
  <c r="P896" i="2" s="1"/>
  <c r="M908" i="2"/>
  <c r="P908" i="2" s="1"/>
  <c r="M920" i="2"/>
  <c r="P920" i="2" s="1"/>
  <c r="M932" i="2"/>
  <c r="P932" i="2" s="1"/>
  <c r="M944" i="2"/>
  <c r="P944" i="2" s="1"/>
  <c r="M956" i="2"/>
  <c r="P956" i="2" s="1"/>
  <c r="M968" i="2"/>
  <c r="P968" i="2" s="1"/>
  <c r="M980" i="2"/>
  <c r="P980" i="2" s="1"/>
  <c r="M992" i="2"/>
  <c r="P992" i="2" s="1"/>
  <c r="M1004" i="2"/>
  <c r="P1004" i="2" s="1"/>
  <c r="M1016" i="2"/>
  <c r="P1016" i="2" s="1"/>
  <c r="M1028" i="2"/>
  <c r="P1028" i="2" s="1"/>
  <c r="M1040" i="2"/>
  <c r="P1040" i="2" s="1"/>
  <c r="M1052" i="2"/>
  <c r="P1052" i="2" s="1"/>
  <c r="M1064" i="2"/>
  <c r="P1064" i="2" s="1"/>
  <c r="M1076" i="2"/>
  <c r="P1076" i="2" s="1"/>
  <c r="M1088" i="2"/>
  <c r="P1088" i="2" s="1"/>
  <c r="M1100" i="2"/>
  <c r="P1100" i="2" s="1"/>
  <c r="M1112" i="2"/>
  <c r="P1112" i="2" s="1"/>
  <c r="M1124" i="2"/>
  <c r="P1124" i="2" s="1"/>
  <c r="M1136" i="2"/>
  <c r="P1136" i="2" s="1"/>
  <c r="M1148" i="2"/>
  <c r="P1148" i="2" s="1"/>
  <c r="M1160" i="2"/>
  <c r="P1160" i="2" s="1"/>
  <c r="M1172" i="2"/>
  <c r="P1172" i="2" s="1"/>
  <c r="M1184" i="2"/>
  <c r="P1184" i="2" s="1"/>
  <c r="M1196" i="2"/>
  <c r="P1196" i="2" s="1"/>
  <c r="M1208" i="2"/>
  <c r="P1208" i="2" s="1"/>
  <c r="M1220" i="2"/>
  <c r="P1220" i="2" s="1"/>
  <c r="M1232" i="2"/>
  <c r="P1232" i="2" s="1"/>
  <c r="M1244" i="2"/>
  <c r="P1244" i="2" s="1"/>
  <c r="M1256" i="2"/>
  <c r="P1256" i="2" s="1"/>
  <c r="M1268" i="2"/>
  <c r="P1268" i="2" s="1"/>
  <c r="M1280" i="2"/>
  <c r="P1280" i="2" s="1"/>
  <c r="M1292" i="2"/>
  <c r="P1292" i="2" s="1"/>
  <c r="M1304" i="2"/>
  <c r="P1304" i="2" s="1"/>
  <c r="M1316" i="2"/>
  <c r="P1316" i="2" s="1"/>
  <c r="M1328" i="2"/>
  <c r="P1328" i="2" s="1"/>
  <c r="M1340" i="2"/>
  <c r="P1340" i="2" s="1"/>
  <c r="M1352" i="2"/>
  <c r="P1352" i="2" s="1"/>
  <c r="M1364" i="2"/>
  <c r="P1364" i="2" s="1"/>
  <c r="M1376" i="2"/>
  <c r="P1376" i="2" s="1"/>
  <c r="M1388" i="2"/>
  <c r="P1388" i="2" s="1"/>
  <c r="M1400" i="2"/>
  <c r="P1400" i="2" s="1"/>
  <c r="M1412" i="2"/>
  <c r="P1412" i="2" s="1"/>
  <c r="N637" i="2"/>
  <c r="M642" i="2"/>
  <c r="P642" i="2" s="1"/>
  <c r="N649" i="2"/>
  <c r="M654" i="2"/>
  <c r="P654" i="2" s="1"/>
  <c r="N661" i="2"/>
  <c r="M666" i="2"/>
  <c r="P666" i="2" s="1"/>
  <c r="N673" i="2"/>
  <c r="M678" i="2"/>
  <c r="P678" i="2" s="1"/>
  <c r="N685" i="2"/>
  <c r="M690" i="2"/>
  <c r="P690" i="2" s="1"/>
  <c r="N697" i="2"/>
  <c r="M702" i="2"/>
  <c r="P702" i="2" s="1"/>
  <c r="N709" i="2"/>
  <c r="M714" i="2"/>
  <c r="P714" i="2" s="1"/>
  <c r="N721" i="2"/>
  <c r="M726" i="2"/>
  <c r="P726" i="2" s="1"/>
  <c r="N733" i="2"/>
  <c r="M738" i="2"/>
  <c r="P738" i="2" s="1"/>
  <c r="N745" i="2"/>
  <c r="M750" i="2"/>
  <c r="P750" i="2" s="1"/>
  <c r="N757" i="2"/>
  <c r="M762" i="2"/>
  <c r="P762" i="2" s="1"/>
  <c r="N769" i="2"/>
  <c r="M774" i="2"/>
  <c r="P774" i="2" s="1"/>
  <c r="N781" i="2"/>
  <c r="M786" i="2"/>
  <c r="P786" i="2" s="1"/>
  <c r="N793" i="2"/>
  <c r="M798" i="2"/>
  <c r="P798" i="2" s="1"/>
  <c r="N805" i="2"/>
  <c r="M810" i="2"/>
  <c r="P810" i="2" s="1"/>
  <c r="N817" i="2"/>
  <c r="M822" i="2"/>
  <c r="P822" i="2" s="1"/>
  <c r="N829" i="2"/>
  <c r="M834" i="2"/>
  <c r="P834" i="2" s="1"/>
  <c r="N841" i="2"/>
  <c r="M846" i="2"/>
  <c r="P846" i="2" s="1"/>
  <c r="N853" i="2"/>
  <c r="M858" i="2"/>
  <c r="P858" i="2" s="1"/>
  <c r="N865" i="2"/>
  <c r="M870" i="2"/>
  <c r="P870" i="2" s="1"/>
  <c r="N877" i="2"/>
  <c r="M882" i="2"/>
  <c r="P882" i="2" s="1"/>
  <c r="N889" i="2"/>
  <c r="M894" i="2"/>
  <c r="P894" i="2" s="1"/>
  <c r="N901" i="2"/>
  <c r="M906" i="2"/>
  <c r="P906" i="2" s="1"/>
  <c r="N913" i="2"/>
  <c r="M918" i="2"/>
  <c r="P918" i="2" s="1"/>
  <c r="N925" i="2"/>
  <c r="M930" i="2"/>
  <c r="P930" i="2" s="1"/>
  <c r="N937" i="2"/>
  <c r="M942" i="2"/>
  <c r="P942" i="2" s="1"/>
  <c r="N949" i="2"/>
  <c r="M954" i="2"/>
  <c r="P954" i="2" s="1"/>
  <c r="N961" i="2"/>
  <c r="M966" i="2"/>
  <c r="P966" i="2" s="1"/>
  <c r="N973" i="2"/>
  <c r="M978" i="2"/>
  <c r="P978" i="2" s="1"/>
  <c r="N985" i="2"/>
  <c r="M990" i="2"/>
  <c r="P990" i="2" s="1"/>
  <c r="N997" i="2"/>
  <c r="M1002" i="2"/>
  <c r="P1002" i="2" s="1"/>
  <c r="N1009" i="2"/>
  <c r="M1014" i="2"/>
  <c r="P1014" i="2" s="1"/>
  <c r="N1021" i="2"/>
  <c r="M1026" i="2"/>
  <c r="P1026" i="2" s="1"/>
  <c r="N1033" i="2"/>
  <c r="M1038" i="2"/>
  <c r="P1038" i="2" s="1"/>
  <c r="N1045" i="2"/>
  <c r="M1050" i="2"/>
  <c r="P1050" i="2" s="1"/>
  <c r="N1057" i="2"/>
  <c r="M1062" i="2"/>
  <c r="P1062" i="2" s="1"/>
  <c r="N1069" i="2"/>
  <c r="M1074" i="2"/>
  <c r="P1074" i="2" s="1"/>
  <c r="N1081" i="2"/>
  <c r="M1086" i="2"/>
  <c r="P1086" i="2" s="1"/>
  <c r="N1093" i="2"/>
  <c r="M1098" i="2"/>
  <c r="P1098" i="2" s="1"/>
  <c r="N1105" i="2"/>
  <c r="M1110" i="2"/>
  <c r="P1110" i="2" s="1"/>
  <c r="N1117" i="2"/>
  <c r="M1122" i="2"/>
  <c r="P1122" i="2" s="1"/>
  <c r="N1129" i="2"/>
  <c r="M1134" i="2"/>
  <c r="P1134" i="2" s="1"/>
  <c r="N1141" i="2"/>
  <c r="M1146" i="2"/>
  <c r="P1146" i="2" s="1"/>
  <c r="N1153" i="2"/>
  <c r="M1158" i="2"/>
  <c r="P1158" i="2" s="1"/>
  <c r="N1165" i="2"/>
  <c r="M1170" i="2"/>
  <c r="P1170" i="2" s="1"/>
  <c r="N1177" i="2"/>
  <c r="M1182" i="2"/>
  <c r="P1182" i="2" s="1"/>
  <c r="N1189" i="2"/>
  <c r="M1194" i="2"/>
  <c r="P1194" i="2" s="1"/>
  <c r="N1201" i="2"/>
  <c r="M1206" i="2"/>
  <c r="P1206" i="2" s="1"/>
  <c r="N1213" i="2"/>
  <c r="M1218" i="2"/>
  <c r="P1218" i="2" s="1"/>
  <c r="N1225" i="2"/>
  <c r="M1230" i="2"/>
  <c r="P1230" i="2" s="1"/>
  <c r="N1237" i="2"/>
  <c r="M1242" i="2"/>
  <c r="P1242" i="2" s="1"/>
  <c r="N1249" i="2"/>
  <c r="M1254" i="2"/>
  <c r="P1254" i="2" s="1"/>
  <c r="N1261" i="2"/>
  <c r="M1266" i="2"/>
  <c r="P1266" i="2" s="1"/>
  <c r="N1273" i="2"/>
  <c r="M1278" i="2"/>
  <c r="P1278" i="2" s="1"/>
  <c r="N1285" i="2"/>
  <c r="M1290" i="2"/>
  <c r="P1290" i="2" s="1"/>
  <c r="N1297" i="2"/>
  <c r="M1302" i="2"/>
  <c r="P1302" i="2" s="1"/>
  <c r="N1309" i="2"/>
  <c r="M1314" i="2"/>
  <c r="P1314" i="2" s="1"/>
  <c r="N1321" i="2"/>
  <c r="M1326" i="2"/>
  <c r="P1326" i="2" s="1"/>
  <c r="N1333" i="2"/>
  <c r="M1338" i="2"/>
  <c r="P1338" i="2" s="1"/>
  <c r="N1345" i="2"/>
  <c r="M1350" i="2"/>
  <c r="P1350" i="2" s="1"/>
  <c r="N1357" i="2"/>
  <c r="M1362" i="2"/>
  <c r="P1362" i="2" s="1"/>
  <c r="N1369" i="2"/>
  <c r="M1374" i="2"/>
  <c r="P1374" i="2" s="1"/>
  <c r="N1381" i="2"/>
  <c r="M1386" i="2"/>
  <c r="P1386" i="2" s="1"/>
  <c r="N1393" i="2"/>
  <c r="M1398" i="2"/>
  <c r="P1398" i="2" s="1"/>
  <c r="N1405" i="2"/>
  <c r="M1410" i="2"/>
  <c r="P1410" i="2" s="1"/>
  <c r="N1417" i="2"/>
  <c r="M1422" i="2"/>
  <c r="P1422" i="2" s="1"/>
  <c r="N1429" i="2"/>
  <c r="M1434" i="2"/>
  <c r="P1434" i="2" s="1"/>
  <c r="N1441" i="2"/>
  <c r="M628" i="2"/>
  <c r="P628" i="2" s="1"/>
  <c r="N635" i="2"/>
  <c r="M640" i="2"/>
  <c r="P640" i="2" s="1"/>
  <c r="N647" i="2"/>
  <c r="M652" i="2"/>
  <c r="P652" i="2" s="1"/>
  <c r="M664" i="2"/>
  <c r="P664" i="2" s="1"/>
  <c r="N671" i="2"/>
  <c r="M676" i="2"/>
  <c r="P676" i="2" s="1"/>
  <c r="N683" i="2"/>
  <c r="M688" i="2"/>
  <c r="P688" i="2" s="1"/>
  <c r="N695" i="2"/>
  <c r="M700" i="2"/>
  <c r="P700" i="2" s="1"/>
  <c r="N707" i="2"/>
  <c r="M712" i="2"/>
  <c r="P712" i="2" s="1"/>
  <c r="N719" i="2"/>
  <c r="M724" i="2"/>
  <c r="P724" i="2" s="1"/>
  <c r="N731" i="2"/>
  <c r="M736" i="2"/>
  <c r="P736" i="2" s="1"/>
  <c r="N743" i="2"/>
  <c r="M748" i="2"/>
  <c r="P748" i="2" s="1"/>
  <c r="N755" i="2"/>
  <c r="M760" i="2"/>
  <c r="P760" i="2" s="1"/>
  <c r="N767" i="2"/>
  <c r="M772" i="2"/>
  <c r="P772" i="2" s="1"/>
  <c r="N779" i="2"/>
  <c r="M796" i="2"/>
  <c r="P796" i="2" s="1"/>
  <c r="N803" i="2"/>
  <c r="M820" i="2"/>
  <c r="P820" i="2" s="1"/>
  <c r="N827" i="2"/>
  <c r="M844" i="2"/>
  <c r="P844" i="2" s="1"/>
  <c r="N851" i="2"/>
  <c r="M868" i="2"/>
  <c r="P868" i="2" s="1"/>
  <c r="N875" i="2"/>
  <c r="Q875" i="2" s="1"/>
  <c r="V875" i="2" s="1"/>
  <c r="M892" i="2"/>
  <c r="P892" i="2" s="1"/>
  <c r="N899" i="2"/>
  <c r="M916" i="2"/>
  <c r="P916" i="2" s="1"/>
  <c r="N923" i="2"/>
  <c r="M940" i="2"/>
  <c r="P940" i="2" s="1"/>
  <c r="N947" i="2"/>
  <c r="M964" i="2"/>
  <c r="P964" i="2" s="1"/>
  <c r="N971" i="2"/>
  <c r="M988" i="2"/>
  <c r="P988" i="2" s="1"/>
  <c r="N995" i="2"/>
  <c r="M1012" i="2"/>
  <c r="P1012" i="2" s="1"/>
  <c r="N1019" i="2"/>
  <c r="M1036" i="2"/>
  <c r="P1036" i="2" s="1"/>
  <c r="N1043" i="2"/>
  <c r="N1055" i="2"/>
  <c r="M1060" i="2"/>
  <c r="P1060" i="2" s="1"/>
  <c r="M1072" i="2"/>
  <c r="P1072" i="2" s="1"/>
  <c r="M1084" i="2"/>
  <c r="P1084" i="2" s="1"/>
  <c r="M1096" i="2"/>
  <c r="P1096" i="2" s="1"/>
  <c r="M1108" i="2"/>
  <c r="P1108" i="2" s="1"/>
  <c r="M1120" i="2"/>
  <c r="P1120" i="2" s="1"/>
  <c r="M1132" i="2"/>
  <c r="P1132" i="2" s="1"/>
  <c r="M1144" i="2"/>
  <c r="P1144" i="2" s="1"/>
  <c r="M1156" i="2"/>
  <c r="P1156" i="2" s="1"/>
  <c r="M1168" i="2"/>
  <c r="P1168" i="2" s="1"/>
  <c r="M1180" i="2"/>
  <c r="P1180" i="2" s="1"/>
  <c r="M1192" i="2"/>
  <c r="P1192" i="2" s="1"/>
  <c r="M1204" i="2"/>
  <c r="P1204" i="2" s="1"/>
  <c r="M1216" i="2"/>
  <c r="P1216" i="2" s="1"/>
  <c r="M1228" i="2"/>
  <c r="P1228" i="2" s="1"/>
  <c r="M1240" i="2"/>
  <c r="P1240" i="2" s="1"/>
  <c r="M1252" i="2"/>
  <c r="P1252" i="2" s="1"/>
  <c r="M1264" i="2"/>
  <c r="P1264" i="2" s="1"/>
  <c r="M1276" i="2"/>
  <c r="P1276" i="2" s="1"/>
  <c r="M1288" i="2"/>
  <c r="P1288" i="2" s="1"/>
  <c r="M1300" i="2"/>
  <c r="P1300" i="2" s="1"/>
  <c r="M1312" i="2"/>
  <c r="P1312" i="2" s="1"/>
  <c r="M1324" i="2"/>
  <c r="P1324" i="2" s="1"/>
  <c r="M1336" i="2"/>
  <c r="P1336" i="2" s="1"/>
  <c r="M1348" i="2"/>
  <c r="P1348" i="2" s="1"/>
  <c r="M1360" i="2"/>
  <c r="P1360" i="2" s="1"/>
  <c r="M1372" i="2"/>
  <c r="P1372" i="2" s="1"/>
  <c r="M1384" i="2"/>
  <c r="P1384" i="2" s="1"/>
  <c r="M1396" i="2"/>
  <c r="P1396" i="2" s="1"/>
  <c r="M1408" i="2"/>
  <c r="P1408" i="2" s="1"/>
  <c r="M1420" i="2"/>
  <c r="P1420" i="2" s="1"/>
  <c r="M633" i="2"/>
  <c r="P633" i="2" s="1"/>
  <c r="N640" i="2"/>
  <c r="M645" i="2"/>
  <c r="P645" i="2" s="1"/>
  <c r="N652" i="2"/>
  <c r="M657" i="2"/>
  <c r="P657" i="2" s="1"/>
  <c r="M669" i="2"/>
  <c r="P669" i="2" s="1"/>
  <c r="M681" i="2"/>
  <c r="P681" i="2" s="1"/>
  <c r="N688" i="2"/>
  <c r="M693" i="2"/>
  <c r="P693" i="2" s="1"/>
  <c r="N700" i="2"/>
  <c r="M705" i="2"/>
  <c r="P705" i="2" s="1"/>
  <c r="N712" i="2"/>
  <c r="M717" i="2"/>
  <c r="P717" i="2" s="1"/>
  <c r="N724" i="2"/>
  <c r="M729" i="2"/>
  <c r="P729" i="2" s="1"/>
  <c r="M741" i="2"/>
  <c r="P741" i="2" s="1"/>
  <c r="M753" i="2"/>
  <c r="P753" i="2" s="1"/>
  <c r="N760" i="2"/>
  <c r="M765" i="2"/>
  <c r="P765" i="2" s="1"/>
  <c r="N772" i="2"/>
  <c r="N784" i="2"/>
  <c r="N796" i="2"/>
  <c r="N808" i="2"/>
  <c r="N820" i="2"/>
  <c r="N832" i="2"/>
  <c r="N844" i="2"/>
  <c r="N856" i="2"/>
  <c r="N868" i="2"/>
  <c r="N880" i="2"/>
  <c r="N892" i="2"/>
  <c r="N904" i="2"/>
  <c r="N916" i="2"/>
  <c r="N928" i="2"/>
  <c r="M933" i="2"/>
  <c r="P933" i="2" s="1"/>
  <c r="N940" i="2"/>
  <c r="M945" i="2"/>
  <c r="P945" i="2" s="1"/>
  <c r="N952" i="2"/>
  <c r="M957" i="2"/>
  <c r="P957" i="2" s="1"/>
  <c r="N964" i="2"/>
  <c r="M969" i="2"/>
  <c r="P969" i="2" s="1"/>
  <c r="N976" i="2"/>
  <c r="M981" i="2"/>
  <c r="P981" i="2" s="1"/>
  <c r="N988" i="2"/>
  <c r="M993" i="2"/>
  <c r="P993" i="2" s="1"/>
  <c r="N1000" i="2"/>
  <c r="M1005" i="2"/>
  <c r="P1005" i="2" s="1"/>
  <c r="N1012" i="2"/>
  <c r="M1017" i="2"/>
  <c r="P1017" i="2" s="1"/>
  <c r="N1024" i="2"/>
  <c r="M1029" i="2"/>
  <c r="P1029" i="2" s="1"/>
  <c r="N1036" i="2"/>
  <c r="Q1036" i="2" s="1"/>
  <c r="V1036" i="2" s="1"/>
  <c r="M1041" i="2"/>
  <c r="P1041" i="2" s="1"/>
  <c r="N1048" i="2"/>
  <c r="M1053" i="2"/>
  <c r="P1053" i="2" s="1"/>
  <c r="N1060" i="2"/>
  <c r="M1065" i="2"/>
  <c r="P1065" i="2" s="1"/>
  <c r="N1072" i="2"/>
  <c r="M1077" i="2"/>
  <c r="P1077" i="2" s="1"/>
  <c r="N1084" i="2"/>
  <c r="M1089" i="2"/>
  <c r="P1089" i="2" s="1"/>
  <c r="N1096" i="2"/>
  <c r="M1101" i="2"/>
  <c r="P1101" i="2" s="1"/>
  <c r="N1108" i="2"/>
  <c r="M1113" i="2"/>
  <c r="P1113" i="2" s="1"/>
  <c r="N1120" i="2"/>
  <c r="M1125" i="2"/>
  <c r="P1125" i="2" s="1"/>
  <c r="N1132" i="2"/>
  <c r="M1137" i="2"/>
  <c r="P1137" i="2" s="1"/>
  <c r="N1144" i="2"/>
  <c r="M1149" i="2"/>
  <c r="P1149" i="2" s="1"/>
  <c r="N1156" i="2"/>
  <c r="M1161" i="2"/>
  <c r="P1161" i="2" s="1"/>
  <c r="N1168" i="2"/>
  <c r="M1173" i="2"/>
  <c r="P1173" i="2" s="1"/>
  <c r="N1180" i="2"/>
  <c r="M1185" i="2"/>
  <c r="P1185" i="2" s="1"/>
  <c r="N1192" i="2"/>
  <c r="Q1192" i="2" s="1"/>
  <c r="V1192" i="2" s="1"/>
  <c r="M1197" i="2"/>
  <c r="P1197" i="2" s="1"/>
  <c r="M1209" i="2"/>
  <c r="P1209" i="2" s="1"/>
  <c r="M1221" i="2"/>
  <c r="P1221" i="2" s="1"/>
  <c r="M1233" i="2"/>
  <c r="P1233" i="2" s="1"/>
  <c r="M1245" i="2"/>
  <c r="P1245" i="2" s="1"/>
  <c r="M1257" i="2"/>
  <c r="P1257" i="2" s="1"/>
  <c r="M1269" i="2"/>
  <c r="P1269" i="2" s="1"/>
  <c r="M1281" i="2"/>
  <c r="P1281" i="2" s="1"/>
  <c r="M1293" i="2"/>
  <c r="P1293" i="2" s="1"/>
  <c r="M1305" i="2"/>
  <c r="P1305" i="2" s="1"/>
  <c r="M1317" i="2"/>
  <c r="P1317" i="2" s="1"/>
  <c r="M1329" i="2"/>
  <c r="P1329" i="2" s="1"/>
  <c r="M1341" i="2"/>
  <c r="P1341" i="2" s="1"/>
  <c r="M1353" i="2"/>
  <c r="P1353" i="2" s="1"/>
  <c r="M1365" i="2"/>
  <c r="P1365" i="2" s="1"/>
  <c r="M1377" i="2"/>
  <c r="P1377" i="2" s="1"/>
  <c r="M1389" i="2"/>
  <c r="P1389" i="2" s="1"/>
  <c r="M1401" i="2"/>
  <c r="P1401" i="2" s="1"/>
  <c r="M1413" i="2"/>
  <c r="P1413" i="2" s="1"/>
  <c r="M1425" i="2"/>
  <c r="P1425" i="2" s="1"/>
  <c r="M1437" i="2"/>
  <c r="P1437" i="2" s="1"/>
  <c r="N1269" i="2"/>
  <c r="N1281" i="2"/>
  <c r="N1293" i="2"/>
  <c r="N1305" i="2"/>
  <c r="N1317" i="2"/>
  <c r="N1329" i="2"/>
  <c r="N1341" i="2"/>
  <c r="N1353" i="2"/>
  <c r="N1365" i="2"/>
  <c r="N1377" i="2"/>
  <c r="N1389" i="2"/>
  <c r="N1401" i="2"/>
  <c r="N1413" i="2"/>
  <c r="N1425" i="2"/>
  <c r="N1437" i="2"/>
  <c r="N602" i="2"/>
  <c r="M607" i="2"/>
  <c r="P607" i="2" s="1"/>
  <c r="N614" i="2"/>
  <c r="M619" i="2"/>
  <c r="P619" i="2" s="1"/>
  <c r="N626" i="2"/>
  <c r="M631" i="2"/>
  <c r="P631" i="2" s="1"/>
  <c r="N638" i="2"/>
  <c r="M643" i="2"/>
  <c r="P643" i="2" s="1"/>
  <c r="N650" i="2"/>
  <c r="M655" i="2"/>
  <c r="P655" i="2" s="1"/>
  <c r="N662" i="2"/>
  <c r="M667" i="2"/>
  <c r="P667" i="2" s="1"/>
  <c r="N674" i="2"/>
  <c r="M679" i="2"/>
  <c r="P679" i="2" s="1"/>
  <c r="N686" i="2"/>
  <c r="M691" i="2"/>
  <c r="P691" i="2" s="1"/>
  <c r="N698" i="2"/>
  <c r="M703" i="2"/>
  <c r="P703" i="2" s="1"/>
  <c r="N710" i="2"/>
  <c r="M715" i="2"/>
  <c r="P715" i="2" s="1"/>
  <c r="N722" i="2"/>
  <c r="M727" i="2"/>
  <c r="P727" i="2" s="1"/>
  <c r="N734" i="2"/>
  <c r="M739" i="2"/>
  <c r="P739" i="2" s="1"/>
  <c r="N746" i="2"/>
  <c r="M751" i="2"/>
  <c r="P751" i="2" s="1"/>
  <c r="N758" i="2"/>
  <c r="M763" i="2"/>
  <c r="P763" i="2" s="1"/>
  <c r="N770" i="2"/>
  <c r="M775" i="2"/>
  <c r="P775" i="2" s="1"/>
  <c r="N782" i="2"/>
  <c r="M787" i="2"/>
  <c r="P787" i="2" s="1"/>
  <c r="N794" i="2"/>
  <c r="M799" i="2"/>
  <c r="P799" i="2" s="1"/>
  <c r="N806" i="2"/>
  <c r="M811" i="2"/>
  <c r="P811" i="2" s="1"/>
  <c r="N818" i="2"/>
  <c r="M823" i="2"/>
  <c r="P823" i="2" s="1"/>
  <c r="N830" i="2"/>
  <c r="M835" i="2"/>
  <c r="P835" i="2" s="1"/>
  <c r="N842" i="2"/>
  <c r="M847" i="2"/>
  <c r="P847" i="2" s="1"/>
  <c r="N854" i="2"/>
  <c r="M859" i="2"/>
  <c r="P859" i="2" s="1"/>
  <c r="N866" i="2"/>
  <c r="M871" i="2"/>
  <c r="P871" i="2" s="1"/>
  <c r="N878" i="2"/>
  <c r="M883" i="2"/>
  <c r="P883" i="2" s="1"/>
  <c r="N890" i="2"/>
  <c r="M895" i="2"/>
  <c r="P895" i="2" s="1"/>
  <c r="N902" i="2"/>
  <c r="M907" i="2"/>
  <c r="P907" i="2" s="1"/>
  <c r="N914" i="2"/>
  <c r="M919" i="2"/>
  <c r="P919" i="2" s="1"/>
  <c r="N926" i="2"/>
  <c r="M931" i="2"/>
  <c r="P931" i="2" s="1"/>
  <c r="N938" i="2"/>
  <c r="M943" i="2"/>
  <c r="P943" i="2" s="1"/>
  <c r="N950" i="2"/>
  <c r="M955" i="2"/>
  <c r="P955" i="2" s="1"/>
  <c r="N962" i="2"/>
  <c r="M967" i="2"/>
  <c r="P967" i="2" s="1"/>
  <c r="N974" i="2"/>
  <c r="M979" i="2"/>
  <c r="P979" i="2" s="1"/>
  <c r="N986" i="2"/>
  <c r="M991" i="2"/>
  <c r="P991" i="2" s="1"/>
  <c r="N998" i="2"/>
  <c r="M1003" i="2"/>
  <c r="P1003" i="2" s="1"/>
  <c r="N1010" i="2"/>
  <c r="M1015" i="2"/>
  <c r="P1015" i="2" s="1"/>
  <c r="N1022" i="2"/>
  <c r="M1027" i="2"/>
  <c r="P1027" i="2" s="1"/>
  <c r="N1034" i="2"/>
  <c r="M1039" i="2"/>
  <c r="P1039" i="2" s="1"/>
  <c r="N1046" i="2"/>
  <c r="M1051" i="2"/>
  <c r="P1051" i="2" s="1"/>
  <c r="N1058" i="2"/>
  <c r="M1063" i="2"/>
  <c r="P1063" i="2" s="1"/>
  <c r="N1070" i="2"/>
  <c r="M1075" i="2"/>
  <c r="P1075" i="2" s="1"/>
  <c r="N1082" i="2"/>
  <c r="M1087" i="2"/>
  <c r="P1087" i="2" s="1"/>
  <c r="N1094" i="2"/>
  <c r="M1099" i="2"/>
  <c r="P1099" i="2" s="1"/>
  <c r="N1106" i="2"/>
  <c r="M1111" i="2"/>
  <c r="P1111" i="2" s="1"/>
  <c r="N1118" i="2"/>
  <c r="M1123" i="2"/>
  <c r="P1123" i="2" s="1"/>
  <c r="N1130" i="2"/>
  <c r="M1135" i="2"/>
  <c r="P1135" i="2" s="1"/>
  <c r="N1142" i="2"/>
  <c r="M1147" i="2"/>
  <c r="P1147" i="2" s="1"/>
  <c r="N1154" i="2"/>
  <c r="M1159" i="2"/>
  <c r="P1159" i="2" s="1"/>
  <c r="N1166" i="2"/>
  <c r="M1171" i="2"/>
  <c r="P1171" i="2" s="1"/>
  <c r="N1178" i="2"/>
  <c r="M1183" i="2"/>
  <c r="P1183" i="2" s="1"/>
  <c r="N1190" i="2"/>
  <c r="M1195" i="2"/>
  <c r="P1195" i="2" s="1"/>
  <c r="N1202" i="2"/>
  <c r="M1207" i="2"/>
  <c r="P1207" i="2" s="1"/>
  <c r="N1214" i="2"/>
  <c r="M1219" i="2"/>
  <c r="P1219" i="2" s="1"/>
  <c r="N1226" i="2"/>
  <c r="M1231" i="2"/>
  <c r="P1231" i="2" s="1"/>
  <c r="N1238" i="2"/>
  <c r="M1243" i="2"/>
  <c r="P1243" i="2" s="1"/>
  <c r="N1250" i="2"/>
  <c r="M1255" i="2"/>
  <c r="P1255" i="2" s="1"/>
  <c r="N1262" i="2"/>
  <c r="M1267" i="2"/>
  <c r="P1267" i="2" s="1"/>
  <c r="N1274" i="2"/>
  <c r="M1279" i="2"/>
  <c r="P1279" i="2" s="1"/>
  <c r="N1286" i="2"/>
  <c r="M1291" i="2"/>
  <c r="P1291" i="2" s="1"/>
  <c r="N1298" i="2"/>
  <c r="M1303" i="2"/>
  <c r="P1303" i="2" s="1"/>
  <c r="N1310" i="2"/>
  <c r="M1315" i="2"/>
  <c r="P1315" i="2" s="1"/>
  <c r="N1322" i="2"/>
  <c r="M1327" i="2"/>
  <c r="P1327" i="2" s="1"/>
  <c r="N1334" i="2"/>
  <c r="M1339" i="2"/>
  <c r="P1339" i="2" s="1"/>
  <c r="N1346" i="2"/>
  <c r="M1351" i="2"/>
  <c r="P1351" i="2" s="1"/>
  <c r="N1358" i="2"/>
  <c r="M1363" i="2"/>
  <c r="P1363" i="2" s="1"/>
  <c r="N1370" i="2"/>
  <c r="M1375" i="2"/>
  <c r="P1375" i="2" s="1"/>
  <c r="N1382" i="2"/>
  <c r="M1387" i="2"/>
  <c r="P1387" i="2" s="1"/>
  <c r="N1394" i="2"/>
  <c r="M1399" i="2"/>
  <c r="P1399" i="2" s="1"/>
  <c r="N1406" i="2"/>
  <c r="M1411" i="2"/>
  <c r="P1411" i="2" s="1"/>
  <c r="N547" i="2"/>
  <c r="M552" i="2"/>
  <c r="P552" i="2" s="1"/>
  <c r="N559" i="2"/>
  <c r="M564" i="2"/>
  <c r="P564" i="2" s="1"/>
  <c r="N571" i="2"/>
  <c r="M576" i="2"/>
  <c r="P576" i="2" s="1"/>
  <c r="N583" i="2"/>
  <c r="M588" i="2"/>
  <c r="P588" i="2" s="1"/>
  <c r="N595" i="2"/>
  <c r="M600" i="2"/>
  <c r="P600" i="2" s="1"/>
  <c r="N607" i="2"/>
  <c r="M612" i="2"/>
  <c r="P612" i="2" s="1"/>
  <c r="N619" i="2"/>
  <c r="M624" i="2"/>
  <c r="P624" i="2" s="1"/>
  <c r="N631" i="2"/>
  <c r="M636" i="2"/>
  <c r="P636" i="2" s="1"/>
  <c r="N643" i="2"/>
  <c r="M648" i="2"/>
  <c r="P648" i="2" s="1"/>
  <c r="N655" i="2"/>
  <c r="M660" i="2"/>
  <c r="P660" i="2" s="1"/>
  <c r="N667" i="2"/>
  <c r="M672" i="2"/>
  <c r="P672" i="2" s="1"/>
  <c r="N679" i="2"/>
  <c r="M684" i="2"/>
  <c r="P684" i="2" s="1"/>
  <c r="N691" i="2"/>
  <c r="M696" i="2"/>
  <c r="P696" i="2" s="1"/>
  <c r="N703" i="2"/>
  <c r="M708" i="2"/>
  <c r="P708" i="2" s="1"/>
  <c r="N715" i="2"/>
  <c r="M720" i="2"/>
  <c r="P720" i="2" s="1"/>
  <c r="N727" i="2"/>
  <c r="M732" i="2"/>
  <c r="P732" i="2" s="1"/>
  <c r="N739" i="2"/>
  <c r="M744" i="2"/>
  <c r="P744" i="2" s="1"/>
  <c r="N751" i="2"/>
  <c r="M756" i="2"/>
  <c r="P756" i="2" s="1"/>
  <c r="N763" i="2"/>
  <c r="M768" i="2"/>
  <c r="P768" i="2" s="1"/>
  <c r="N775" i="2"/>
  <c r="M780" i="2"/>
  <c r="P780" i="2" s="1"/>
  <c r="N787" i="2"/>
  <c r="M792" i="2"/>
  <c r="P792" i="2" s="1"/>
  <c r="N799" i="2"/>
  <c r="M804" i="2"/>
  <c r="P804" i="2" s="1"/>
  <c r="N811" i="2"/>
  <c r="M816" i="2"/>
  <c r="P816" i="2" s="1"/>
  <c r="N823" i="2"/>
  <c r="M828" i="2"/>
  <c r="P828" i="2" s="1"/>
  <c r="N835" i="2"/>
  <c r="M840" i="2"/>
  <c r="P840" i="2" s="1"/>
  <c r="N847" i="2"/>
  <c r="M852" i="2"/>
  <c r="P852" i="2" s="1"/>
  <c r="N859" i="2"/>
  <c r="M864" i="2"/>
  <c r="P864" i="2" s="1"/>
  <c r="N871" i="2"/>
  <c r="M876" i="2"/>
  <c r="P876" i="2" s="1"/>
  <c r="N883" i="2"/>
  <c r="M888" i="2"/>
  <c r="P888" i="2" s="1"/>
  <c r="N895" i="2"/>
  <c r="M900" i="2"/>
  <c r="P900" i="2" s="1"/>
  <c r="N907" i="2"/>
  <c r="M912" i="2"/>
  <c r="P912" i="2" s="1"/>
  <c r="N919" i="2"/>
  <c r="M924" i="2"/>
  <c r="P924" i="2" s="1"/>
  <c r="N931" i="2"/>
  <c r="M936" i="2"/>
  <c r="P936" i="2" s="1"/>
  <c r="N943" i="2"/>
  <c r="M948" i="2"/>
  <c r="P948" i="2" s="1"/>
  <c r="N955" i="2"/>
  <c r="M960" i="2"/>
  <c r="P960" i="2" s="1"/>
  <c r="N967" i="2"/>
  <c r="M972" i="2"/>
  <c r="P972" i="2" s="1"/>
  <c r="N979" i="2"/>
  <c r="M984" i="2"/>
  <c r="P984" i="2" s="1"/>
  <c r="N991" i="2"/>
  <c r="M996" i="2"/>
  <c r="P996" i="2" s="1"/>
  <c r="N1003" i="2"/>
  <c r="M1008" i="2"/>
  <c r="P1008" i="2" s="1"/>
  <c r="N1015" i="2"/>
  <c r="M1020" i="2"/>
  <c r="P1020" i="2" s="1"/>
  <c r="N1027" i="2"/>
  <c r="M1032" i="2"/>
  <c r="P1032" i="2" s="1"/>
  <c r="N1039" i="2"/>
  <c r="M1044" i="2"/>
  <c r="P1044" i="2" s="1"/>
  <c r="N1051" i="2"/>
  <c r="N1063" i="2"/>
  <c r="M1068" i="2"/>
  <c r="P1068" i="2" s="1"/>
  <c r="N1075" i="2"/>
  <c r="M1080" i="2"/>
  <c r="P1080" i="2" s="1"/>
  <c r="N1087" i="2"/>
  <c r="M1092" i="2"/>
  <c r="P1092" i="2" s="1"/>
  <c r="N1099" i="2"/>
  <c r="M1104" i="2"/>
  <c r="P1104" i="2" s="1"/>
  <c r="N1111" i="2"/>
  <c r="M1116" i="2"/>
  <c r="P1116" i="2" s="1"/>
  <c r="N1123" i="2"/>
  <c r="M1128" i="2"/>
  <c r="P1128" i="2" s="1"/>
  <c r="N1135" i="2"/>
  <c r="M1140" i="2"/>
  <c r="P1140" i="2" s="1"/>
  <c r="N1147" i="2"/>
  <c r="M1152" i="2"/>
  <c r="P1152" i="2" s="1"/>
  <c r="N1159" i="2"/>
  <c r="M1164" i="2"/>
  <c r="P1164" i="2" s="1"/>
  <c r="N1171" i="2"/>
  <c r="M1176" i="2"/>
  <c r="P1176" i="2" s="1"/>
  <c r="N1183" i="2"/>
  <c r="M1188" i="2"/>
  <c r="P1188" i="2" s="1"/>
  <c r="N1195" i="2"/>
  <c r="M1200" i="2"/>
  <c r="P1200" i="2" s="1"/>
  <c r="N1207" i="2"/>
  <c r="M1212" i="2"/>
  <c r="P1212" i="2" s="1"/>
  <c r="N1219" i="2"/>
  <c r="M1224" i="2"/>
  <c r="P1224" i="2" s="1"/>
  <c r="N1231" i="2"/>
  <c r="M1236" i="2"/>
  <c r="P1236" i="2" s="1"/>
  <c r="N1243" i="2"/>
  <c r="M1248" i="2"/>
  <c r="P1248" i="2" s="1"/>
  <c r="N1255" i="2"/>
  <c r="M1260" i="2"/>
  <c r="P1260" i="2" s="1"/>
  <c r="N1267" i="2"/>
  <c r="M1272" i="2"/>
  <c r="P1272" i="2" s="1"/>
  <c r="N1279" i="2"/>
  <c r="M1284" i="2"/>
  <c r="P1284" i="2" s="1"/>
  <c r="N1291" i="2"/>
  <c r="M1296" i="2"/>
  <c r="P1296" i="2" s="1"/>
  <c r="N1303" i="2"/>
  <c r="M1308" i="2"/>
  <c r="P1308" i="2" s="1"/>
  <c r="N1315" i="2"/>
  <c r="M1320" i="2"/>
  <c r="P1320" i="2" s="1"/>
  <c r="N1327" i="2"/>
  <c r="M1332" i="2"/>
  <c r="P1332" i="2" s="1"/>
  <c r="N1339" i="2"/>
  <c r="M1344" i="2"/>
  <c r="P1344" i="2" s="1"/>
  <c r="N1351" i="2"/>
  <c r="M1356" i="2"/>
  <c r="P1356" i="2" s="1"/>
  <c r="N1363" i="2"/>
  <c r="M1368" i="2"/>
  <c r="P1368" i="2" s="1"/>
  <c r="N1375" i="2"/>
  <c r="M1380" i="2"/>
  <c r="P1380" i="2" s="1"/>
  <c r="N1387" i="2"/>
  <c r="M1392" i="2"/>
  <c r="P1392" i="2" s="1"/>
  <c r="N1399" i="2"/>
  <c r="N1411" i="2"/>
  <c r="N1404" i="2"/>
  <c r="N696" i="2"/>
  <c r="N708" i="2"/>
  <c r="N720" i="2"/>
  <c r="N732" i="2"/>
  <c r="N744" i="2"/>
  <c r="N756" i="2"/>
  <c r="N768" i="2"/>
  <c r="N780" i="2"/>
  <c r="N792" i="2"/>
  <c r="N804" i="2"/>
  <c r="N816" i="2"/>
  <c r="N828" i="2"/>
  <c r="N840" i="2"/>
  <c r="N852" i="2"/>
  <c r="N864" i="2"/>
  <c r="N876" i="2"/>
  <c r="N888" i="2"/>
  <c r="N900" i="2"/>
  <c r="N912" i="2"/>
  <c r="N924" i="2"/>
  <c r="N936" i="2"/>
  <c r="N948" i="2"/>
  <c r="N960" i="2"/>
  <c r="N972" i="2"/>
  <c r="N984" i="2"/>
  <c r="N996" i="2"/>
  <c r="N1008" i="2"/>
  <c r="N1020" i="2"/>
  <c r="N1032" i="2"/>
  <c r="N1044" i="2"/>
  <c r="N1056" i="2"/>
  <c r="P23" i="5"/>
  <c r="P25" i="5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3" i="5"/>
  <c r="Q2" i="1"/>
  <c r="P2" i="1"/>
  <c r="B21" i="5"/>
  <c r="B22" i="5"/>
  <c r="C5" i="5"/>
  <c r="D5" i="5"/>
  <c r="E5" i="5"/>
  <c r="C16" i="5"/>
  <c r="D16" i="5"/>
  <c r="E16" i="5"/>
  <c r="F16" i="5"/>
  <c r="G16" i="5"/>
  <c r="B16" i="5"/>
  <c r="C10" i="5"/>
  <c r="C23" i="5" s="1"/>
  <c r="F11" i="5"/>
  <c r="F12" i="5"/>
  <c r="F13" i="5"/>
  <c r="F14" i="5"/>
  <c r="O15" i="1"/>
  <c r="B5" i="5"/>
  <c r="B10" i="5"/>
  <c r="M8" i="1"/>
  <c r="G6" i="5"/>
  <c r="G7" i="5"/>
  <c r="G8" i="5"/>
  <c r="G9" i="5"/>
  <c r="F7" i="5"/>
  <c r="F8" i="5"/>
  <c r="F9" i="5"/>
  <c r="F6" i="5"/>
  <c r="F5" i="5" s="1"/>
  <c r="G15" i="5"/>
  <c r="G10" i="5" s="1"/>
  <c r="F15" i="5"/>
  <c r="F10" i="5" s="1"/>
  <c r="E15" i="5"/>
  <c r="E10" i="5" s="1"/>
  <c r="D15" i="5"/>
  <c r="D10" i="5" s="1"/>
  <c r="G22" i="5"/>
  <c r="G21" i="5"/>
  <c r="F22" i="5"/>
  <c r="F21" i="5"/>
  <c r="E22" i="5"/>
  <c r="E21" i="5"/>
  <c r="D22" i="5"/>
  <c r="D21" i="5"/>
  <c r="F26" i="1"/>
  <c r="M26" i="1"/>
  <c r="H30" i="1"/>
  <c r="I30" i="1"/>
  <c r="G30" i="1"/>
  <c r="J14" i="1"/>
  <c r="J21" i="1"/>
  <c r="J29" i="1"/>
  <c r="B100" i="3"/>
  <c r="G100" i="3" s="1"/>
  <c r="H100" i="3" s="1"/>
  <c r="B99" i="3"/>
  <c r="G99" i="3" s="1"/>
  <c r="H99" i="3" s="1"/>
  <c r="B98" i="3"/>
  <c r="G98" i="3" s="1"/>
  <c r="H98" i="3" s="1"/>
  <c r="B97" i="3"/>
  <c r="G97" i="3" s="1"/>
  <c r="H97" i="3" s="1"/>
  <c r="B96" i="3"/>
  <c r="G96" i="3" s="1"/>
  <c r="H96" i="3" s="1"/>
  <c r="B95" i="3"/>
  <c r="G95" i="3" s="1"/>
  <c r="H95" i="3" s="1"/>
  <c r="B94" i="3"/>
  <c r="G94" i="3" s="1"/>
  <c r="H94" i="3" s="1"/>
  <c r="B93" i="3"/>
  <c r="G93" i="3" s="1"/>
  <c r="H93" i="3" s="1"/>
  <c r="B92" i="3"/>
  <c r="G92" i="3" s="1"/>
  <c r="H92" i="3" s="1"/>
  <c r="B91" i="3"/>
  <c r="G91" i="3" s="1"/>
  <c r="H91" i="3" s="1"/>
  <c r="B90" i="3"/>
  <c r="G90" i="3" s="1"/>
  <c r="H90" i="3" s="1"/>
  <c r="B89" i="3"/>
  <c r="G89" i="3" s="1"/>
  <c r="H89" i="3" s="1"/>
  <c r="B88" i="3"/>
  <c r="G88" i="3" s="1"/>
  <c r="H88" i="3" s="1"/>
  <c r="B87" i="3"/>
  <c r="G87" i="3" s="1"/>
  <c r="H87" i="3" s="1"/>
  <c r="B86" i="3"/>
  <c r="G86" i="3" s="1"/>
  <c r="H86" i="3" s="1"/>
  <c r="B85" i="3"/>
  <c r="G85" i="3" s="1"/>
  <c r="H85" i="3" s="1"/>
  <c r="B84" i="3"/>
  <c r="G84" i="3" s="1"/>
  <c r="H84" i="3" s="1"/>
  <c r="B83" i="3"/>
  <c r="G83" i="3" s="1"/>
  <c r="H83" i="3" s="1"/>
  <c r="B82" i="3"/>
  <c r="G82" i="3" s="1"/>
  <c r="H82" i="3" s="1"/>
  <c r="B81" i="3"/>
  <c r="G81" i="3" s="1"/>
  <c r="H81" i="3" s="1"/>
  <c r="B80" i="3"/>
  <c r="G80" i="3" s="1"/>
  <c r="H80" i="3" s="1"/>
  <c r="B79" i="3"/>
  <c r="G79" i="3" s="1"/>
  <c r="H79" i="3" s="1"/>
  <c r="B78" i="3"/>
  <c r="G78" i="3" s="1"/>
  <c r="H78" i="3" s="1"/>
  <c r="B77" i="3"/>
  <c r="G77" i="3" s="1"/>
  <c r="H77" i="3" s="1"/>
  <c r="B76" i="3"/>
  <c r="G76" i="3" s="1"/>
  <c r="H76" i="3" s="1"/>
  <c r="B75" i="3"/>
  <c r="G75" i="3" s="1"/>
  <c r="H75" i="3" s="1"/>
  <c r="B74" i="3"/>
  <c r="G74" i="3" s="1"/>
  <c r="H74" i="3" s="1"/>
  <c r="B73" i="3"/>
  <c r="G73" i="3" s="1"/>
  <c r="H73" i="3" s="1"/>
  <c r="B72" i="3"/>
  <c r="G72" i="3" s="1"/>
  <c r="H72" i="3" s="1"/>
  <c r="B71" i="3"/>
  <c r="G71" i="3" s="1"/>
  <c r="H71" i="3" s="1"/>
  <c r="B70" i="3"/>
  <c r="G70" i="3" s="1"/>
  <c r="H70" i="3" s="1"/>
  <c r="B69" i="3"/>
  <c r="G69" i="3" s="1"/>
  <c r="H69" i="3" s="1"/>
  <c r="B68" i="3"/>
  <c r="G68" i="3" s="1"/>
  <c r="H68" i="3" s="1"/>
  <c r="B67" i="3"/>
  <c r="G67" i="3" s="1"/>
  <c r="H67" i="3" s="1"/>
  <c r="B66" i="3"/>
  <c r="G66" i="3" s="1"/>
  <c r="H66" i="3" s="1"/>
  <c r="B65" i="3"/>
  <c r="G65" i="3" s="1"/>
  <c r="H65" i="3" s="1"/>
  <c r="B64" i="3"/>
  <c r="G64" i="3" s="1"/>
  <c r="H64" i="3" s="1"/>
  <c r="B63" i="3"/>
  <c r="G63" i="3" s="1"/>
  <c r="H63" i="3" s="1"/>
  <c r="B62" i="3"/>
  <c r="G62" i="3" s="1"/>
  <c r="H62" i="3" s="1"/>
  <c r="B61" i="3"/>
  <c r="G61" i="3" s="1"/>
  <c r="H61" i="3" s="1"/>
  <c r="B60" i="3"/>
  <c r="G60" i="3" s="1"/>
  <c r="H60" i="3" s="1"/>
  <c r="B59" i="3"/>
  <c r="G59" i="3" s="1"/>
  <c r="H59" i="3" s="1"/>
  <c r="B58" i="3"/>
  <c r="G58" i="3" s="1"/>
  <c r="H58" i="3" s="1"/>
  <c r="B57" i="3"/>
  <c r="G57" i="3" s="1"/>
  <c r="H57" i="3" s="1"/>
  <c r="B56" i="3"/>
  <c r="G56" i="3" s="1"/>
  <c r="H56" i="3" s="1"/>
  <c r="B55" i="3"/>
  <c r="G55" i="3" s="1"/>
  <c r="H55" i="3" s="1"/>
  <c r="B54" i="3"/>
  <c r="G54" i="3" s="1"/>
  <c r="H54" i="3" s="1"/>
  <c r="B53" i="3"/>
  <c r="G53" i="3" s="1"/>
  <c r="H53" i="3" s="1"/>
  <c r="B52" i="3"/>
  <c r="G52" i="3" s="1"/>
  <c r="H52" i="3" s="1"/>
  <c r="B51" i="3"/>
  <c r="G51" i="3" s="1"/>
  <c r="H51" i="3" s="1"/>
  <c r="B50" i="3"/>
  <c r="G50" i="3" s="1"/>
  <c r="H50" i="3" s="1"/>
  <c r="B49" i="3"/>
  <c r="G49" i="3" s="1"/>
  <c r="H49" i="3" s="1"/>
  <c r="B48" i="3"/>
  <c r="G48" i="3" s="1"/>
  <c r="H48" i="3" s="1"/>
  <c r="B47" i="3"/>
  <c r="G47" i="3" s="1"/>
  <c r="H47" i="3" s="1"/>
  <c r="B46" i="3"/>
  <c r="G46" i="3" s="1"/>
  <c r="H46" i="3" s="1"/>
  <c r="B45" i="3"/>
  <c r="G45" i="3" s="1"/>
  <c r="H45" i="3" s="1"/>
  <c r="B44" i="3"/>
  <c r="G44" i="3" s="1"/>
  <c r="H44" i="3" s="1"/>
  <c r="B43" i="3"/>
  <c r="G43" i="3" s="1"/>
  <c r="H43" i="3" s="1"/>
  <c r="B42" i="3"/>
  <c r="G42" i="3" s="1"/>
  <c r="H42" i="3" s="1"/>
  <c r="B41" i="3"/>
  <c r="G41" i="3" s="1"/>
  <c r="H41" i="3" s="1"/>
  <c r="B40" i="3"/>
  <c r="G40" i="3" s="1"/>
  <c r="H40" i="3" s="1"/>
  <c r="B39" i="3"/>
  <c r="G39" i="3" s="1"/>
  <c r="H39" i="3" s="1"/>
  <c r="B38" i="3"/>
  <c r="G38" i="3" s="1"/>
  <c r="H38" i="3" s="1"/>
  <c r="B37" i="3"/>
  <c r="G37" i="3" s="1"/>
  <c r="H37" i="3" s="1"/>
  <c r="B36" i="3"/>
  <c r="G36" i="3" s="1"/>
  <c r="H36" i="3" s="1"/>
  <c r="B35" i="3"/>
  <c r="G35" i="3" s="1"/>
  <c r="H35" i="3" s="1"/>
  <c r="B34" i="3"/>
  <c r="G34" i="3" s="1"/>
  <c r="H34" i="3" s="1"/>
  <c r="B33" i="3"/>
  <c r="G33" i="3" s="1"/>
  <c r="H33" i="3" s="1"/>
  <c r="B32" i="3"/>
  <c r="G32" i="3" s="1"/>
  <c r="H32" i="3" s="1"/>
  <c r="B31" i="3"/>
  <c r="G31" i="3" s="1"/>
  <c r="H31" i="3" s="1"/>
  <c r="B30" i="3"/>
  <c r="G30" i="3" s="1"/>
  <c r="H30" i="3" s="1"/>
  <c r="B29" i="3"/>
  <c r="G29" i="3" s="1"/>
  <c r="H29" i="3" s="1"/>
  <c r="B28" i="3"/>
  <c r="G28" i="3" s="1"/>
  <c r="H28" i="3" s="1"/>
  <c r="B27" i="3"/>
  <c r="G27" i="3" s="1"/>
  <c r="H27" i="3" s="1"/>
  <c r="B26" i="3"/>
  <c r="G26" i="3" s="1"/>
  <c r="H26" i="3" s="1"/>
  <c r="B25" i="3"/>
  <c r="G25" i="3" s="1"/>
  <c r="H25" i="3" s="1"/>
  <c r="B24" i="3"/>
  <c r="G24" i="3" s="1"/>
  <c r="H24" i="3" s="1"/>
  <c r="B23" i="3"/>
  <c r="G23" i="3" s="1"/>
  <c r="H23" i="3" s="1"/>
  <c r="B22" i="3"/>
  <c r="G22" i="3" s="1"/>
  <c r="H22" i="3" s="1"/>
  <c r="B21" i="3"/>
  <c r="G21" i="3" s="1"/>
  <c r="H21" i="3" s="1"/>
  <c r="B20" i="3"/>
  <c r="G20" i="3" s="1"/>
  <c r="H20" i="3" s="1"/>
  <c r="B19" i="3"/>
  <c r="G19" i="3" s="1"/>
  <c r="H19" i="3" s="1"/>
  <c r="B18" i="3"/>
  <c r="G18" i="3" s="1"/>
  <c r="H18" i="3" s="1"/>
  <c r="B17" i="3"/>
  <c r="G17" i="3" s="1"/>
  <c r="H17" i="3" s="1"/>
  <c r="B16" i="3"/>
  <c r="G16" i="3" s="1"/>
  <c r="H16" i="3" s="1"/>
  <c r="B15" i="3"/>
  <c r="G15" i="3" s="1"/>
  <c r="H15" i="3" s="1"/>
  <c r="B14" i="3"/>
  <c r="G14" i="3" s="1"/>
  <c r="H14" i="3" s="1"/>
  <c r="B13" i="3"/>
  <c r="G13" i="3" s="1"/>
  <c r="H13" i="3" s="1"/>
  <c r="B12" i="3"/>
  <c r="G12" i="3" s="1"/>
  <c r="H12" i="3" s="1"/>
  <c r="B11" i="3"/>
  <c r="G11" i="3" s="1"/>
  <c r="H11" i="3" s="1"/>
  <c r="B10" i="3"/>
  <c r="G10" i="3" s="1"/>
  <c r="H10" i="3" s="1"/>
  <c r="B9" i="3"/>
  <c r="G9" i="3" s="1"/>
  <c r="H9" i="3" s="1"/>
  <c r="B8" i="3"/>
  <c r="G8" i="3" s="1"/>
  <c r="H8" i="3" s="1"/>
  <c r="B7" i="3"/>
  <c r="G7" i="3" s="1"/>
  <c r="H7" i="3" s="1"/>
  <c r="B6" i="3"/>
  <c r="G6" i="3" s="1"/>
  <c r="H6" i="3" s="1"/>
  <c r="B5" i="3"/>
  <c r="G5" i="3" s="1"/>
  <c r="H5" i="3" s="1"/>
  <c r="B4" i="3"/>
  <c r="G4" i="3" s="1"/>
  <c r="H4" i="3" s="1"/>
  <c r="B3" i="3"/>
  <c r="G3" i="3" s="1"/>
  <c r="H3" i="3" s="1"/>
  <c r="B2" i="3"/>
  <c r="G2" i="3" s="1"/>
  <c r="H2" i="3" s="1"/>
  <c r="B1" i="3"/>
  <c r="G1" i="3" s="1"/>
  <c r="H1" i="3" s="1"/>
  <c r="F30" i="1"/>
  <c r="M27" i="1"/>
  <c r="L27" i="1"/>
  <c r="K27" i="1"/>
  <c r="F13" i="1"/>
  <c r="K13" i="1" s="1"/>
  <c r="F28" i="1"/>
  <c r="L28" i="1" s="1"/>
  <c r="F23" i="1"/>
  <c r="L23" i="1" s="1"/>
  <c r="F24" i="1"/>
  <c r="M24" i="1" s="1"/>
  <c r="F25" i="1"/>
  <c r="M25" i="1" s="1"/>
  <c r="F20" i="1"/>
  <c r="M20" i="1" s="1"/>
  <c r="F17" i="1"/>
  <c r="L17" i="1" s="1"/>
  <c r="F18" i="1"/>
  <c r="M18" i="1" s="1"/>
  <c r="F19" i="1"/>
  <c r="M19" i="1" s="1"/>
  <c r="F16" i="1"/>
  <c r="M16" i="1" s="1"/>
  <c r="F10" i="1"/>
  <c r="K10" i="1" s="1"/>
  <c r="F11" i="1"/>
  <c r="K11" i="1" s="1"/>
  <c r="F12" i="1"/>
  <c r="L12" i="1" s="1"/>
  <c r="F9" i="1"/>
  <c r="M9" i="1" s="1"/>
  <c r="Q622" i="2" l="1"/>
  <c r="V622" i="2" s="1"/>
  <c r="Q478" i="2"/>
  <c r="V478" i="2" s="1"/>
  <c r="Q406" i="2"/>
  <c r="V406" i="2" s="1"/>
  <c r="Q262" i="2"/>
  <c r="V262" i="2" s="1"/>
  <c r="Q555" i="2"/>
  <c r="V555" i="2" s="1"/>
  <c r="R29" i="2"/>
  <c r="S29" i="2" s="1"/>
  <c r="T29" i="2" s="1"/>
  <c r="U20" i="2"/>
  <c r="Q307" i="2"/>
  <c r="V307" i="2" s="1"/>
  <c r="Q163" i="2"/>
  <c r="V163" i="2" s="1"/>
  <c r="Q1265" i="2"/>
  <c r="V1265" i="2" s="1"/>
  <c r="Q863" i="2"/>
  <c r="V863" i="2" s="1"/>
  <c r="Q1019" i="2"/>
  <c r="V1019" i="2" s="1"/>
  <c r="Q346" i="2"/>
  <c r="V346" i="2" s="1"/>
  <c r="Q202" i="2"/>
  <c r="V202" i="2" s="1"/>
  <c r="Q513" i="2"/>
  <c r="V513" i="2" s="1"/>
  <c r="Q369" i="2"/>
  <c r="V369" i="2" s="1"/>
  <c r="Q225" i="2"/>
  <c r="V225" i="2" s="1"/>
  <c r="Q81" i="2"/>
  <c r="V81" i="2" s="1"/>
  <c r="Q610" i="2"/>
  <c r="V610" i="2" s="1"/>
  <c r="Q466" i="2"/>
  <c r="V466" i="2" s="1"/>
  <c r="Q85" i="2"/>
  <c r="V85" i="2" s="1"/>
  <c r="Q567" i="2"/>
  <c r="V567" i="2" s="1"/>
  <c r="Q423" i="2"/>
  <c r="V423" i="2" s="1"/>
  <c r="Q279" i="2"/>
  <c r="V279" i="2" s="1"/>
  <c r="Q135" i="2"/>
  <c r="V135" i="2" s="1"/>
  <c r="Q8" i="2"/>
  <c r="V8" i="2" s="1"/>
  <c r="Q671" i="2"/>
  <c r="V671" i="2" s="1"/>
  <c r="U39" i="2"/>
  <c r="U31" i="2"/>
  <c r="U35" i="2"/>
  <c r="U23" i="2"/>
  <c r="U37" i="2"/>
  <c r="U24" i="2"/>
  <c r="U36" i="2"/>
  <c r="U21" i="2"/>
  <c r="U41" i="2"/>
  <c r="U34" i="2"/>
  <c r="U22" i="2"/>
  <c r="U40" i="2"/>
  <c r="U25" i="2"/>
  <c r="U29" i="2"/>
  <c r="U28" i="2"/>
  <c r="U30" i="2"/>
  <c r="R20" i="2"/>
  <c r="S20" i="2" s="1"/>
  <c r="T20" i="2" s="1"/>
  <c r="R41" i="2"/>
  <c r="S41" i="2" s="1"/>
  <c r="T41" i="2" s="1"/>
  <c r="R22" i="2"/>
  <c r="S22" i="2" s="1"/>
  <c r="T22" i="2" s="1"/>
  <c r="R37" i="2"/>
  <c r="S37" i="2" s="1"/>
  <c r="T37" i="2" s="1"/>
  <c r="R39" i="2"/>
  <c r="S39" i="2" s="1"/>
  <c r="T39" i="2" s="1"/>
  <c r="R21" i="2"/>
  <c r="S21" i="2" s="1"/>
  <c r="T21" i="2" s="1"/>
  <c r="Q1031" i="2"/>
  <c r="V1031" i="2" s="1"/>
  <c r="R31" i="2"/>
  <c r="S31" i="2" s="1"/>
  <c r="T31" i="2" s="1"/>
  <c r="R23" i="2"/>
  <c r="S23" i="2" s="1"/>
  <c r="T23" i="2" s="1"/>
  <c r="R30" i="2"/>
  <c r="S30" i="2" s="1"/>
  <c r="T30" i="2" s="1"/>
  <c r="R24" i="2"/>
  <c r="S24" i="2" s="1"/>
  <c r="T24" i="2" s="1"/>
  <c r="Q1201" i="2"/>
  <c r="V1201" i="2" s="1"/>
  <c r="R25" i="2"/>
  <c r="S25" i="2" s="1"/>
  <c r="T25" i="2" s="1"/>
  <c r="Q1307" i="2"/>
  <c r="V1307" i="2" s="1"/>
  <c r="Q1163" i="2"/>
  <c r="V1163" i="2" s="1"/>
  <c r="Q1432" i="2"/>
  <c r="V1432" i="2" s="1"/>
  <c r="R34" i="2"/>
  <c r="S34" i="2" s="1"/>
  <c r="T34" i="2" s="1"/>
  <c r="R28" i="2"/>
  <c r="S28" i="2" s="1"/>
  <c r="T28" i="2" s="1"/>
  <c r="Q683" i="2"/>
  <c r="V683" i="2" s="1"/>
  <c r="Q589" i="2"/>
  <c r="V589" i="2" s="1"/>
  <c r="Q445" i="2"/>
  <c r="V445" i="2" s="1"/>
  <c r="R35" i="2"/>
  <c r="S35" i="2" s="1"/>
  <c r="T35" i="2" s="1"/>
  <c r="Q75" i="2"/>
  <c r="V75" i="2" s="1"/>
  <c r="Q867" i="2"/>
  <c r="V867" i="2" s="1"/>
  <c r="U33" i="2"/>
  <c r="R33" i="2"/>
  <c r="S33" i="2" s="1"/>
  <c r="T33" i="2" s="1"/>
  <c r="R36" i="2"/>
  <c r="S36" i="2" s="1"/>
  <c r="T36" i="2" s="1"/>
  <c r="Q1444" i="2"/>
  <c r="V1444" i="2" s="1"/>
  <c r="U32" i="2"/>
  <c r="R32" i="2"/>
  <c r="S32" i="2" s="1"/>
  <c r="T32" i="2" s="1"/>
  <c r="Q1055" i="2"/>
  <c r="V1055" i="2" s="1"/>
  <c r="Q899" i="2"/>
  <c r="V899" i="2" s="1"/>
  <c r="Q44" i="2"/>
  <c r="V44" i="2" s="1"/>
  <c r="Q427" i="2"/>
  <c r="V427" i="2" s="1"/>
  <c r="Q238" i="2"/>
  <c r="V238" i="2" s="1"/>
  <c r="Q1319" i="2"/>
  <c r="V1319" i="2" s="1"/>
  <c r="Q1175" i="2"/>
  <c r="V1175" i="2" s="1"/>
  <c r="Q1301" i="2"/>
  <c r="V1301" i="2" s="1"/>
  <c r="Q784" i="2"/>
  <c r="V784" i="2" s="1"/>
  <c r="Q382" i="2"/>
  <c r="V382" i="2" s="1"/>
  <c r="Q1289" i="2"/>
  <c r="V1289" i="2" s="1"/>
  <c r="Q806" i="2"/>
  <c r="V806" i="2" s="1"/>
  <c r="Q734" i="2"/>
  <c r="V734" i="2" s="1"/>
  <c r="Q662" i="2"/>
  <c r="V662" i="2" s="1"/>
  <c r="Q1043" i="2"/>
  <c r="V1043" i="2" s="1"/>
  <c r="Q1210" i="2"/>
  <c r="V1210" i="2" s="1"/>
  <c r="Q439" i="2"/>
  <c r="V439" i="2" s="1"/>
  <c r="Q1066" i="2"/>
  <c r="V1066" i="2" s="1"/>
  <c r="Q634" i="2"/>
  <c r="V634" i="2" s="1"/>
  <c r="Q490" i="2"/>
  <c r="V490" i="2" s="1"/>
  <c r="U27" i="2"/>
  <c r="R27" i="2"/>
  <c r="S27" i="2" s="1"/>
  <c r="T27" i="2" s="1"/>
  <c r="U38" i="2"/>
  <c r="R38" i="2"/>
  <c r="S38" i="2" s="1"/>
  <c r="T38" i="2" s="1"/>
  <c r="Q537" i="2"/>
  <c r="V537" i="2" s="1"/>
  <c r="Q393" i="2"/>
  <c r="V393" i="2" s="1"/>
  <c r="Q249" i="2"/>
  <c r="V249" i="2" s="1"/>
  <c r="Q105" i="2"/>
  <c r="V105" i="2" s="1"/>
  <c r="Q370" i="2"/>
  <c r="V370" i="2" s="1"/>
  <c r="U19" i="2"/>
  <c r="Q226" i="2"/>
  <c r="V226" i="2" s="1"/>
  <c r="Q159" i="2"/>
  <c r="V159" i="2" s="1"/>
  <c r="Q850" i="2"/>
  <c r="V850" i="2" s="1"/>
  <c r="Q983" i="2"/>
  <c r="V983" i="2" s="1"/>
  <c r="Q585" i="2"/>
  <c r="V585" i="2" s="1"/>
  <c r="Q769" i="2"/>
  <c r="V769" i="2" s="1"/>
  <c r="Q742" i="2"/>
  <c r="V742" i="2" s="1"/>
  <c r="Q598" i="2"/>
  <c r="V598" i="2" s="1"/>
  <c r="Q442" i="2"/>
  <c r="V442" i="2" s="1"/>
  <c r="Q221" i="2"/>
  <c r="V221" i="2" s="1"/>
  <c r="Q757" i="2"/>
  <c r="V757" i="2" s="1"/>
  <c r="Q586" i="2"/>
  <c r="V586" i="2" s="1"/>
  <c r="Q349" i="2"/>
  <c r="V349" i="2" s="1"/>
  <c r="Q205" i="2"/>
  <c r="V205" i="2" s="1"/>
  <c r="Q61" i="2"/>
  <c r="V61" i="2" s="1"/>
  <c r="Q1007" i="2"/>
  <c r="V1007" i="2" s="1"/>
  <c r="Q961" i="2"/>
  <c r="V961" i="2" s="1"/>
  <c r="Q625" i="2"/>
  <c r="V625" i="2" s="1"/>
  <c r="Q481" i="2"/>
  <c r="V481" i="2" s="1"/>
  <c r="Q337" i="2"/>
  <c r="V337" i="2" s="1"/>
  <c r="Q193" i="2"/>
  <c r="V193" i="2" s="1"/>
  <c r="Q49" i="2"/>
  <c r="V49" i="2" s="1"/>
  <c r="Q1395" i="2"/>
  <c r="V1395" i="2" s="1"/>
  <c r="Q1250" i="2"/>
  <c r="V1250" i="2" s="1"/>
  <c r="Q1178" i="2"/>
  <c r="V1178" i="2" s="1"/>
  <c r="Q1106" i="2"/>
  <c r="V1106" i="2" s="1"/>
  <c r="Q1034" i="2"/>
  <c r="V1034" i="2" s="1"/>
  <c r="Q1402" i="2"/>
  <c r="V1402" i="2" s="1"/>
  <c r="Q613" i="2"/>
  <c r="V613" i="2" s="1"/>
  <c r="Q469" i="2"/>
  <c r="V469" i="2" s="1"/>
  <c r="Q334" i="2"/>
  <c r="V334" i="2" s="1"/>
  <c r="Q851" i="2"/>
  <c r="V851" i="2" s="1"/>
  <c r="Q1382" i="2"/>
  <c r="V1382" i="2" s="1"/>
  <c r="Q950" i="2"/>
  <c r="V950" i="2" s="1"/>
  <c r="Q1225" i="2"/>
  <c r="V1225" i="2" s="1"/>
  <c r="Q489" i="2"/>
  <c r="V489" i="2" s="1"/>
  <c r="Q345" i="2"/>
  <c r="V345" i="2" s="1"/>
  <c r="Q201" i="2"/>
  <c r="V201" i="2" s="1"/>
  <c r="Q57" i="2"/>
  <c r="V57" i="2" s="1"/>
  <c r="Q1105" i="2"/>
  <c r="V1105" i="2" s="1"/>
  <c r="Q295" i="2"/>
  <c r="V295" i="2" s="1"/>
  <c r="Q151" i="2"/>
  <c r="V151" i="2" s="1"/>
  <c r="Q866" i="2"/>
  <c r="V866" i="2" s="1"/>
  <c r="Q1366" i="2"/>
  <c r="V1366" i="2" s="1"/>
  <c r="Q929" i="2"/>
  <c r="V929" i="2" s="1"/>
  <c r="Q394" i="2"/>
  <c r="V394" i="2" s="1"/>
  <c r="Q1078" i="2"/>
  <c r="V1078" i="2" s="1"/>
  <c r="Q597" i="2"/>
  <c r="V597" i="2" s="1"/>
  <c r="Q233" i="2"/>
  <c r="V233" i="2" s="1"/>
  <c r="Q881" i="2"/>
  <c r="V881" i="2" s="1"/>
  <c r="Q250" i="2"/>
  <c r="V250" i="2" s="1"/>
  <c r="Q962" i="2"/>
  <c r="V962" i="2" s="1"/>
  <c r="Q207" i="2"/>
  <c r="V207" i="2" s="1"/>
  <c r="Q1438" i="2"/>
  <c r="V1438" i="2" s="1"/>
  <c r="Q1294" i="2"/>
  <c r="V1294" i="2" s="1"/>
  <c r="Q1006" i="2"/>
  <c r="V1006" i="2" s="1"/>
  <c r="Q814" i="2"/>
  <c r="V814" i="2" s="1"/>
  <c r="Q1083" i="2"/>
  <c r="V1083" i="2" s="1"/>
  <c r="Q602" i="2"/>
  <c r="V602" i="2" s="1"/>
  <c r="Q58" i="2"/>
  <c r="V58" i="2" s="1"/>
  <c r="Q1435" i="2"/>
  <c r="V1435" i="2" s="1"/>
  <c r="Q453" i="2"/>
  <c r="V453" i="2" s="1"/>
  <c r="Q309" i="2"/>
  <c r="V309" i="2" s="1"/>
  <c r="Q165" i="2"/>
  <c r="V165" i="2" s="1"/>
  <c r="Q815" i="2"/>
  <c r="V815" i="2" s="1"/>
  <c r="Q298" i="2"/>
  <c r="V298" i="2" s="1"/>
  <c r="Q418" i="2"/>
  <c r="V418" i="2" s="1"/>
  <c r="Q1010" i="2"/>
  <c r="V1010" i="2" s="1"/>
  <c r="Q367" i="2"/>
  <c r="V367" i="2" s="1"/>
  <c r="Q223" i="2"/>
  <c r="V223" i="2" s="1"/>
  <c r="Q79" i="2"/>
  <c r="V79" i="2" s="1"/>
  <c r="Q1115" i="2"/>
  <c r="V1115" i="2" s="1"/>
  <c r="Q519" i="2"/>
  <c r="V519" i="2" s="1"/>
  <c r="Q639" i="2"/>
  <c r="V639" i="2" s="1"/>
  <c r="Q1433" i="2"/>
  <c r="V1433" i="2" s="1"/>
  <c r="Q499" i="2"/>
  <c r="V499" i="2" s="1"/>
  <c r="Q1404" i="2"/>
  <c r="V1404" i="2" s="1"/>
  <c r="Q614" i="2"/>
  <c r="V614" i="2" s="1"/>
  <c r="Q953" i="2"/>
  <c r="V953" i="2" s="1"/>
  <c r="Q651" i="2"/>
  <c r="V651" i="2" s="1"/>
  <c r="Q507" i="2"/>
  <c r="V507" i="2" s="1"/>
  <c r="Q454" i="2"/>
  <c r="V454" i="2" s="1"/>
  <c r="Q915" i="2"/>
  <c r="V915" i="2" s="1"/>
  <c r="Q694" i="2"/>
  <c r="V694" i="2" s="1"/>
  <c r="Q550" i="2"/>
  <c r="V550" i="2" s="1"/>
  <c r="Q627" i="2"/>
  <c r="V627" i="2" s="1"/>
  <c r="Q1390" i="2"/>
  <c r="V1390" i="2" s="1"/>
  <c r="Q1246" i="2"/>
  <c r="V1246" i="2" s="1"/>
  <c r="Q1102" i="2"/>
  <c r="V1102" i="2" s="1"/>
  <c r="Q891" i="2"/>
  <c r="V891" i="2" s="1"/>
  <c r="Q475" i="2"/>
  <c r="V475" i="2" s="1"/>
  <c r="Q624" i="2"/>
  <c r="V624" i="2" s="1"/>
  <c r="Q874" i="2"/>
  <c r="V874" i="2" s="1"/>
  <c r="Q771" i="2"/>
  <c r="V771" i="2" s="1"/>
  <c r="Q487" i="2"/>
  <c r="V487" i="2" s="1"/>
  <c r="Q343" i="2"/>
  <c r="V343" i="2" s="1"/>
  <c r="Q199" i="2"/>
  <c r="V199" i="2" s="1"/>
  <c r="Q55" i="2"/>
  <c r="V55" i="2" s="1"/>
  <c r="Q425" i="2"/>
  <c r="V425" i="2" s="1"/>
  <c r="Q709" i="2"/>
  <c r="V709" i="2" s="1"/>
  <c r="Q797" i="2"/>
  <c r="V797" i="2" s="1"/>
  <c r="Q952" i="2"/>
  <c r="V952" i="2" s="1"/>
  <c r="Q682" i="2"/>
  <c r="V682" i="2" s="1"/>
  <c r="Q785" i="2"/>
  <c r="V785" i="2" s="1"/>
  <c r="Q286" i="2"/>
  <c r="V286" i="2" s="1"/>
  <c r="Q935" i="2"/>
  <c r="V935" i="2" s="1"/>
  <c r="Q663" i="2"/>
  <c r="V663" i="2" s="1"/>
  <c r="Q231" i="2"/>
  <c r="V231" i="2" s="1"/>
  <c r="Q538" i="2"/>
  <c r="V538" i="2" s="1"/>
  <c r="Q1073" i="2"/>
  <c r="V1073" i="2" s="1"/>
  <c r="Q958" i="2"/>
  <c r="V958" i="2" s="1"/>
  <c r="Q670" i="2"/>
  <c r="V670" i="2" s="1"/>
  <c r="Q526" i="2"/>
  <c r="V526" i="2" s="1"/>
  <c r="Q281" i="2"/>
  <c r="V281" i="2" s="1"/>
  <c r="Q291" i="2"/>
  <c r="V291" i="2" s="1"/>
  <c r="Q219" i="2"/>
  <c r="V219" i="2" s="1"/>
  <c r="Q441" i="2"/>
  <c r="V441" i="2" s="1"/>
  <c r="Q297" i="2"/>
  <c r="V297" i="2" s="1"/>
  <c r="Q153" i="2"/>
  <c r="V153" i="2" s="1"/>
  <c r="Q274" i="2"/>
  <c r="V274" i="2" s="1"/>
  <c r="Q1421" i="2"/>
  <c r="V1421" i="2" s="1"/>
  <c r="Q808" i="2"/>
  <c r="V808" i="2" s="1"/>
  <c r="Q947" i="2"/>
  <c r="V947" i="2" s="1"/>
  <c r="Q289" i="2"/>
  <c r="V289" i="2" s="1"/>
  <c r="Q145" i="2"/>
  <c r="V145" i="2" s="1"/>
  <c r="Q1103" i="2"/>
  <c r="V1103" i="2" s="1"/>
  <c r="Q653" i="2"/>
  <c r="V653" i="2" s="1"/>
  <c r="Q1056" i="2"/>
  <c r="V1056" i="2" s="1"/>
  <c r="Q355" i="2"/>
  <c r="V355" i="2" s="1"/>
  <c r="Q211" i="2"/>
  <c r="V211" i="2" s="1"/>
  <c r="Q67" i="2"/>
  <c r="V67" i="2" s="1"/>
  <c r="Q573" i="2"/>
  <c r="V573" i="2" s="1"/>
  <c r="Q429" i="2"/>
  <c r="V429" i="2" s="1"/>
  <c r="Q285" i="2"/>
  <c r="V285" i="2" s="1"/>
  <c r="Q141" i="2"/>
  <c r="V141" i="2" s="1"/>
  <c r="Q1091" i="2"/>
  <c r="V1091" i="2" s="1"/>
  <c r="Q1263" i="2"/>
  <c r="V1263" i="2" s="1"/>
  <c r="Q1409" i="2"/>
  <c r="V1409" i="2" s="1"/>
  <c r="Q1335" i="2"/>
  <c r="V1335" i="2" s="1"/>
  <c r="Q565" i="2"/>
  <c r="V565" i="2" s="1"/>
  <c r="Q421" i="2"/>
  <c r="V421" i="2" s="1"/>
  <c r="Q963" i="2"/>
  <c r="V963" i="2" s="1"/>
  <c r="Q1330" i="2"/>
  <c r="V1330" i="2" s="1"/>
  <c r="Q1186" i="2"/>
  <c r="V1186" i="2" s="1"/>
  <c r="Q1042" i="2"/>
  <c r="V1042" i="2" s="1"/>
  <c r="Q970" i="2"/>
  <c r="V970" i="2" s="1"/>
  <c r="Q465" i="2"/>
  <c r="V465" i="2" s="1"/>
  <c r="Q321" i="2"/>
  <c r="V321" i="2" s="1"/>
  <c r="Q177" i="2"/>
  <c r="V177" i="2" s="1"/>
  <c r="Q927" i="2"/>
  <c r="V927" i="2" s="1"/>
  <c r="Q994" i="2"/>
  <c r="V994" i="2" s="1"/>
  <c r="Q706" i="2"/>
  <c r="V706" i="2" s="1"/>
  <c r="Q562" i="2"/>
  <c r="V562" i="2" s="1"/>
  <c r="Q959" i="2"/>
  <c r="V959" i="2" s="1"/>
  <c r="Q335" i="2"/>
  <c r="V335" i="2" s="1"/>
  <c r="Q1258" i="2"/>
  <c r="V1258" i="2" s="1"/>
  <c r="Q310" i="2"/>
  <c r="V310" i="2" s="1"/>
  <c r="Q1445" i="2"/>
  <c r="V1445" i="2" s="1"/>
  <c r="Q1439" i="2"/>
  <c r="V1439" i="2" s="1"/>
  <c r="Q1295" i="2"/>
  <c r="V1295" i="2" s="1"/>
  <c r="Q1151" i="2"/>
  <c r="V1151" i="2" s="1"/>
  <c r="Q971" i="2"/>
  <c r="V971" i="2" s="1"/>
  <c r="Q827" i="2"/>
  <c r="V827" i="2" s="1"/>
  <c r="Q235" i="2"/>
  <c r="V235" i="2" s="1"/>
  <c r="Q91" i="2"/>
  <c r="V91" i="2" s="1"/>
  <c r="Q170" i="2"/>
  <c r="V170" i="2" s="1"/>
  <c r="Q511" i="2"/>
  <c r="V511" i="2" s="1"/>
  <c r="Q1127" i="2"/>
  <c r="V1127" i="2" s="1"/>
  <c r="Q807" i="2"/>
  <c r="V807" i="2" s="1"/>
  <c r="Q351" i="2"/>
  <c r="V351" i="2" s="1"/>
  <c r="Q1114" i="2"/>
  <c r="V1114" i="2" s="1"/>
  <c r="Q1061" i="2"/>
  <c r="V1061" i="2" s="1"/>
  <c r="Q1251" i="2"/>
  <c r="V1251" i="2" s="1"/>
  <c r="Q1095" i="2"/>
  <c r="V1095" i="2" s="1"/>
  <c r="Q939" i="2"/>
  <c r="V939" i="2" s="1"/>
  <c r="Q191" i="2"/>
  <c r="V191" i="2" s="1"/>
  <c r="Q819" i="2"/>
  <c r="V819" i="2" s="1"/>
  <c r="Q532" i="2"/>
  <c r="V532" i="2" s="1"/>
  <c r="Q1414" i="2"/>
  <c r="V1414" i="2" s="1"/>
  <c r="Q1270" i="2"/>
  <c r="V1270" i="2" s="1"/>
  <c r="Q1126" i="2"/>
  <c r="V1126" i="2" s="1"/>
  <c r="Q982" i="2"/>
  <c r="V982" i="2" s="1"/>
  <c r="Q407" i="2"/>
  <c r="V407" i="2" s="1"/>
  <c r="Q802" i="2"/>
  <c r="V802" i="2" s="1"/>
  <c r="Q677" i="2"/>
  <c r="V677" i="2" s="1"/>
  <c r="Q1403" i="2"/>
  <c r="V1403" i="2" s="1"/>
  <c r="Q1259" i="2"/>
  <c r="V1259" i="2" s="1"/>
  <c r="Q533" i="2"/>
  <c r="V533" i="2" s="1"/>
  <c r="Q1391" i="2"/>
  <c r="V1391" i="2" s="1"/>
  <c r="Q1247" i="2"/>
  <c r="V1247" i="2" s="1"/>
  <c r="Q1239" i="2"/>
  <c r="V1239" i="2" s="1"/>
  <c r="Q575" i="2"/>
  <c r="V575" i="2" s="1"/>
  <c r="Q431" i="2"/>
  <c r="V431" i="2" s="1"/>
  <c r="Q322" i="2"/>
  <c r="V322" i="2" s="1"/>
  <c r="Q287" i="2"/>
  <c r="V287" i="2" s="1"/>
  <c r="Q1423" i="2"/>
  <c r="V1423" i="2" s="1"/>
  <c r="Q995" i="2"/>
  <c r="V995" i="2" s="1"/>
  <c r="Q839" i="2"/>
  <c r="V839" i="2" s="1"/>
  <c r="Q143" i="2"/>
  <c r="V143" i="2" s="1"/>
  <c r="Q1427" i="2"/>
  <c r="V1427" i="2" s="1"/>
  <c r="Q1283" i="2"/>
  <c r="V1283" i="2" s="1"/>
  <c r="Q1139" i="2"/>
  <c r="V1139" i="2" s="1"/>
  <c r="Q385" i="2"/>
  <c r="V385" i="2" s="1"/>
  <c r="Q241" i="2"/>
  <c r="V241" i="2" s="1"/>
  <c r="Q97" i="2"/>
  <c r="V97" i="2" s="1"/>
  <c r="Q447" i="2"/>
  <c r="V447" i="2" s="1"/>
  <c r="Q1415" i="2"/>
  <c r="V1415" i="2" s="1"/>
  <c r="Q1271" i="2"/>
  <c r="V1271" i="2" s="1"/>
  <c r="Q719" i="2"/>
  <c r="V719" i="2" s="1"/>
  <c r="Q621" i="2"/>
  <c r="V621" i="2" s="1"/>
  <c r="Q833" i="2"/>
  <c r="V833" i="2" s="1"/>
  <c r="Q1282" i="2"/>
  <c r="V1282" i="2" s="1"/>
  <c r="Q1138" i="2"/>
  <c r="V1138" i="2" s="1"/>
  <c r="Q1322" i="2"/>
  <c r="V1322" i="2" s="1"/>
  <c r="Q733" i="2"/>
  <c r="V733" i="2" s="1"/>
  <c r="Q88" i="2"/>
  <c r="V88" i="2" s="1"/>
  <c r="Q376" i="2"/>
  <c r="V376" i="2" s="1"/>
  <c r="Q998" i="2"/>
  <c r="V998" i="2" s="1"/>
  <c r="Q1354" i="2"/>
  <c r="V1354" i="2" s="1"/>
  <c r="Q1150" i="2"/>
  <c r="V1150" i="2" s="1"/>
  <c r="Q914" i="2"/>
  <c r="V914" i="2" s="1"/>
  <c r="Q1333" i="2"/>
  <c r="V1333" i="2" s="1"/>
  <c r="Q1045" i="2"/>
  <c r="V1045" i="2" s="1"/>
  <c r="Q901" i="2"/>
  <c r="V901" i="2" s="1"/>
  <c r="Q647" i="2"/>
  <c r="V647" i="2" s="1"/>
  <c r="Q313" i="2"/>
  <c r="V313" i="2" s="1"/>
  <c r="Q169" i="2"/>
  <c r="V169" i="2" s="1"/>
  <c r="Q244" i="2"/>
  <c r="V244" i="2" s="1"/>
  <c r="Q1323" i="2"/>
  <c r="V1323" i="2" s="1"/>
  <c r="Q735" i="2"/>
  <c r="V735" i="2" s="1"/>
  <c r="Q590" i="2"/>
  <c r="V590" i="2" s="1"/>
  <c r="Q1107" i="2"/>
  <c r="V1107" i="2" s="1"/>
  <c r="Q1057" i="2"/>
  <c r="V1057" i="2" s="1"/>
  <c r="Q913" i="2"/>
  <c r="V913" i="2" s="1"/>
  <c r="Q1407" i="2"/>
  <c r="V1407" i="2" s="1"/>
  <c r="Q411" i="2"/>
  <c r="V411" i="2" s="1"/>
  <c r="Q855" i="2"/>
  <c r="V855" i="2" s="1"/>
  <c r="Q269" i="2"/>
  <c r="V269" i="2" s="1"/>
  <c r="Q843" i="2"/>
  <c r="V843" i="2" s="1"/>
  <c r="Q821" i="2"/>
  <c r="V821" i="2" s="1"/>
  <c r="Q861" i="2"/>
  <c r="V861" i="2" s="1"/>
  <c r="Q886" i="2"/>
  <c r="V886" i="2" s="1"/>
  <c r="Q232" i="2"/>
  <c r="V232" i="2" s="1"/>
  <c r="Q1393" i="2"/>
  <c r="V1393" i="2" s="1"/>
  <c r="Q1033" i="2"/>
  <c r="V1033" i="2" s="1"/>
  <c r="Q889" i="2"/>
  <c r="V889" i="2" s="1"/>
  <c r="Q338" i="2"/>
  <c r="V338" i="2" s="1"/>
  <c r="Q1165" i="2"/>
  <c r="V1165" i="2" s="1"/>
  <c r="Q1371" i="2"/>
  <c r="V1371" i="2" s="1"/>
  <c r="Q1310" i="2"/>
  <c r="V1310" i="2" s="1"/>
  <c r="Q536" i="2"/>
  <c r="V536" i="2" s="1"/>
  <c r="Q248" i="2"/>
  <c r="V248" i="2" s="1"/>
  <c r="Q328" i="2"/>
  <c r="V328" i="2" s="1"/>
  <c r="Q1191" i="2"/>
  <c r="V1191" i="2" s="1"/>
  <c r="Q303" i="2"/>
  <c r="V303" i="2" s="1"/>
  <c r="Q544" i="2"/>
  <c r="V544" i="2" s="1"/>
  <c r="Q1214" i="2"/>
  <c r="V1214" i="2" s="1"/>
  <c r="Q1142" i="2"/>
  <c r="V1142" i="2" s="1"/>
  <c r="Q1070" i="2"/>
  <c r="V1070" i="2" s="1"/>
  <c r="Q1273" i="2"/>
  <c r="V1273" i="2" s="1"/>
  <c r="Q188" i="2"/>
  <c r="V188" i="2" s="1"/>
  <c r="Q182" i="2"/>
  <c r="V182" i="2" s="1"/>
  <c r="Q1440" i="2"/>
  <c r="V1440" i="2" s="1"/>
  <c r="Q623" i="2"/>
  <c r="V623" i="2" s="1"/>
  <c r="Q470" i="2"/>
  <c r="V470" i="2" s="1"/>
  <c r="Q723" i="2"/>
  <c r="V723" i="2" s="1"/>
  <c r="Q495" i="2"/>
  <c r="V495" i="2" s="1"/>
  <c r="Q479" i="2"/>
  <c r="V479" i="2" s="1"/>
  <c r="Q591" i="2"/>
  <c r="V591" i="2" s="1"/>
  <c r="Q951" i="2"/>
  <c r="V951" i="2" s="1"/>
  <c r="Q277" i="2"/>
  <c r="V277" i="2" s="1"/>
  <c r="Q133" i="2"/>
  <c r="V133" i="2" s="1"/>
  <c r="Q98" i="2"/>
  <c r="V98" i="2" s="1"/>
  <c r="Q975" i="2"/>
  <c r="V975" i="2" s="1"/>
  <c r="Q755" i="2"/>
  <c r="V755" i="2" s="1"/>
  <c r="Q997" i="2"/>
  <c r="V997" i="2" s="1"/>
  <c r="Q853" i="2"/>
  <c r="V853" i="2" s="1"/>
  <c r="Q553" i="2"/>
  <c r="V553" i="2" s="1"/>
  <c r="Q409" i="2"/>
  <c r="V409" i="2" s="1"/>
  <c r="Q265" i="2"/>
  <c r="V265" i="2" s="1"/>
  <c r="Q121" i="2"/>
  <c r="V121" i="2" s="1"/>
  <c r="Q314" i="2"/>
  <c r="V314" i="2" s="1"/>
  <c r="Q377" i="2"/>
  <c r="V377" i="2" s="1"/>
  <c r="Q699" i="2"/>
  <c r="V699" i="2" s="1"/>
  <c r="Q599" i="2"/>
  <c r="V599" i="2" s="1"/>
  <c r="Q455" i="2"/>
  <c r="V455" i="2" s="1"/>
  <c r="Q311" i="2"/>
  <c r="V311" i="2" s="1"/>
  <c r="Q167" i="2"/>
  <c r="V167" i="2" s="1"/>
  <c r="Q743" i="2"/>
  <c r="V743" i="2" s="1"/>
  <c r="Q697" i="2"/>
  <c r="V697" i="2" s="1"/>
  <c r="Q541" i="2"/>
  <c r="V541" i="2" s="1"/>
  <c r="Q520" i="2"/>
  <c r="V520" i="2" s="1"/>
  <c r="Q922" i="2"/>
  <c r="V922" i="2" s="1"/>
  <c r="Q778" i="2"/>
  <c r="V778" i="2" s="1"/>
  <c r="Q548" i="2"/>
  <c r="V548" i="2" s="1"/>
  <c r="Q260" i="2"/>
  <c r="V260" i="2" s="1"/>
  <c r="Q254" i="2"/>
  <c r="V254" i="2" s="1"/>
  <c r="Q911" i="2"/>
  <c r="V911" i="2" s="1"/>
  <c r="Q999" i="2"/>
  <c r="V999" i="2" s="1"/>
  <c r="Q749" i="2"/>
  <c r="V749" i="2" s="1"/>
  <c r="Q125" i="2"/>
  <c r="V125" i="2" s="1"/>
  <c r="Q842" i="2"/>
  <c r="V842" i="2" s="1"/>
  <c r="Q770" i="2"/>
  <c r="V770" i="2" s="1"/>
  <c r="Q698" i="2"/>
  <c r="V698" i="2" s="1"/>
  <c r="Q626" i="2"/>
  <c r="V626" i="2" s="1"/>
  <c r="Q685" i="2"/>
  <c r="V685" i="2" s="1"/>
  <c r="Q1179" i="2"/>
  <c r="V1179" i="2" s="1"/>
  <c r="Q242" i="2"/>
  <c r="V242" i="2" s="1"/>
  <c r="Q542" i="2"/>
  <c r="V542" i="2" s="1"/>
  <c r="Q398" i="2"/>
  <c r="V398" i="2" s="1"/>
  <c r="Q561" i="2"/>
  <c r="V561" i="2" s="1"/>
  <c r="Q417" i="2"/>
  <c r="V417" i="2" s="1"/>
  <c r="Q273" i="2"/>
  <c r="V273" i="2" s="1"/>
  <c r="Q129" i="2"/>
  <c r="V129" i="2" s="1"/>
  <c r="Q1067" i="2"/>
  <c r="V1067" i="2" s="1"/>
  <c r="Q747" i="2"/>
  <c r="V747" i="2" s="1"/>
  <c r="Q106" i="2"/>
  <c r="V106" i="2" s="1"/>
  <c r="Q1343" i="2"/>
  <c r="V1343" i="2" s="1"/>
  <c r="Q912" i="2"/>
  <c r="V912" i="2" s="1"/>
  <c r="Q768" i="2"/>
  <c r="V768" i="2" s="1"/>
  <c r="Q1079" i="2"/>
  <c r="V1079" i="2" s="1"/>
  <c r="Q902" i="2"/>
  <c r="V902" i="2" s="1"/>
  <c r="Q408" i="2"/>
  <c r="V408" i="2" s="1"/>
  <c r="Q264" i="2"/>
  <c r="V264" i="2" s="1"/>
  <c r="Q120" i="2"/>
  <c r="V120" i="2" s="1"/>
  <c r="Q554" i="2"/>
  <c r="V554" i="2" s="1"/>
  <c r="Q410" i="2"/>
  <c r="V410" i="2" s="1"/>
  <c r="Q1306" i="2"/>
  <c r="V1306" i="2" s="1"/>
  <c r="Q1313" i="2"/>
  <c r="V1313" i="2" s="1"/>
  <c r="Q401" i="2"/>
  <c r="V401" i="2" s="1"/>
  <c r="Q923" i="2"/>
  <c r="V923" i="2" s="1"/>
  <c r="Q1021" i="2"/>
  <c r="V1021" i="2" s="1"/>
  <c r="Q877" i="2"/>
  <c r="V877" i="2" s="1"/>
  <c r="Q331" i="2"/>
  <c r="V331" i="2" s="1"/>
  <c r="Q187" i="2"/>
  <c r="V187" i="2" s="1"/>
  <c r="Q42" i="2"/>
  <c r="V42" i="2" s="1"/>
  <c r="Q616" i="2"/>
  <c r="V616" i="2" s="1"/>
  <c r="Q1018" i="2"/>
  <c r="V1018" i="2" s="1"/>
  <c r="Q571" i="2"/>
  <c r="V571" i="2" s="1"/>
  <c r="Q695" i="2"/>
  <c r="V695" i="2" s="1"/>
  <c r="Q1441" i="2"/>
  <c r="V1441" i="2" s="1"/>
  <c r="Q1153" i="2"/>
  <c r="V1153" i="2" s="1"/>
  <c r="Q463" i="2"/>
  <c r="V463" i="2" s="1"/>
  <c r="Q862" i="2"/>
  <c r="V862" i="2" s="1"/>
  <c r="Q773" i="2"/>
  <c r="V773" i="2" s="1"/>
  <c r="Q130" i="2"/>
  <c r="V130" i="2" s="1"/>
  <c r="Q413" i="2"/>
  <c r="V413" i="2" s="1"/>
  <c r="Q176" i="2"/>
  <c r="V176" i="2" s="1"/>
  <c r="Q263" i="2"/>
  <c r="V263" i="2" s="1"/>
  <c r="Q873" i="2"/>
  <c r="V873" i="2" s="1"/>
  <c r="Q1378" i="2"/>
  <c r="V1378" i="2" s="1"/>
  <c r="Q1234" i="2"/>
  <c r="V1234" i="2" s="1"/>
  <c r="Q1090" i="2"/>
  <c r="V1090" i="2" s="1"/>
  <c r="Q946" i="2"/>
  <c r="V946" i="2" s="1"/>
  <c r="Q658" i="2"/>
  <c r="V658" i="2" s="1"/>
  <c r="Q514" i="2"/>
  <c r="V514" i="2" s="1"/>
  <c r="Q1025" i="2"/>
  <c r="V1025" i="2" s="1"/>
  <c r="Q1298" i="2"/>
  <c r="V1298" i="2" s="1"/>
  <c r="Q464" i="2"/>
  <c r="V464" i="2" s="1"/>
  <c r="Q64" i="2"/>
  <c r="V64" i="2" s="1"/>
  <c r="Q539" i="2"/>
  <c r="V539" i="2" s="1"/>
  <c r="Q395" i="2"/>
  <c r="V395" i="2" s="1"/>
  <c r="Q251" i="2"/>
  <c r="V251" i="2" s="1"/>
  <c r="Q107" i="2"/>
  <c r="V107" i="2" s="1"/>
  <c r="Q934" i="2"/>
  <c r="V934" i="2" s="1"/>
  <c r="Q790" i="2"/>
  <c r="V790" i="2" s="1"/>
  <c r="Q257" i="2"/>
  <c r="V257" i="2" s="1"/>
  <c r="Q104" i="2"/>
  <c r="V104" i="2" s="1"/>
  <c r="Q122" i="2"/>
  <c r="V122" i="2" s="1"/>
  <c r="Q52" i="2"/>
  <c r="V52" i="2" s="1"/>
  <c r="Q1162" i="2"/>
  <c r="V1162" i="2" s="1"/>
  <c r="Q1379" i="2"/>
  <c r="V1379" i="2" s="1"/>
  <c r="Q1235" i="2"/>
  <c r="V1235" i="2" s="1"/>
  <c r="Q392" i="2"/>
  <c r="V392" i="2" s="1"/>
  <c r="Q680" i="2"/>
  <c r="V680" i="2" s="1"/>
  <c r="Q110" i="2"/>
  <c r="V110" i="2" s="1"/>
  <c r="Q1342" i="2"/>
  <c r="V1342" i="2" s="1"/>
  <c r="Q1198" i="2"/>
  <c r="V1198" i="2" s="1"/>
  <c r="Q1054" i="2"/>
  <c r="V1054" i="2" s="1"/>
  <c r="Q641" i="2"/>
  <c r="V641" i="2" s="1"/>
  <c r="Q1367" i="2"/>
  <c r="V1367" i="2" s="1"/>
  <c r="Q1223" i="2"/>
  <c r="V1223" i="2" s="1"/>
  <c r="Q551" i="2"/>
  <c r="V551" i="2" s="1"/>
  <c r="Q119" i="2"/>
  <c r="V119" i="2" s="1"/>
  <c r="Q718" i="2"/>
  <c r="V718" i="2" s="1"/>
  <c r="Q629" i="2"/>
  <c r="V629" i="2" s="1"/>
  <c r="Q1355" i="2"/>
  <c r="V1355" i="2" s="1"/>
  <c r="Q1211" i="2"/>
  <c r="V1211" i="2" s="1"/>
  <c r="Q1442" i="2"/>
  <c r="V1442" i="2" s="1"/>
  <c r="Q986" i="2"/>
  <c r="V986" i="2" s="1"/>
  <c r="Q320" i="2"/>
  <c r="V320" i="2" s="1"/>
  <c r="Q483" i="2"/>
  <c r="V483" i="2" s="1"/>
  <c r="Q195" i="2"/>
  <c r="V195" i="2" s="1"/>
  <c r="Q400" i="2"/>
  <c r="V400" i="2" s="1"/>
  <c r="Q1318" i="2"/>
  <c r="V1318" i="2" s="1"/>
  <c r="Q1174" i="2"/>
  <c r="V1174" i="2" s="1"/>
  <c r="Q1030" i="2"/>
  <c r="V1030" i="2" s="1"/>
  <c r="Q485" i="2"/>
  <c r="V485" i="2" s="1"/>
  <c r="Q1199" i="2"/>
  <c r="V1199" i="2" s="1"/>
  <c r="Q928" i="2"/>
  <c r="V928" i="2" s="1"/>
  <c r="Q608" i="2"/>
  <c r="V608" i="2" s="1"/>
  <c r="Q1331" i="2"/>
  <c r="V1331" i="2" s="1"/>
  <c r="Q1187" i="2"/>
  <c r="V1187" i="2" s="1"/>
  <c r="Q977" i="2"/>
  <c r="V977" i="2" s="1"/>
  <c r="Q707" i="2"/>
  <c r="V707" i="2" s="1"/>
  <c r="Q1381" i="2"/>
  <c r="V1381" i="2" s="1"/>
  <c r="Q1309" i="2"/>
  <c r="V1309" i="2" s="1"/>
  <c r="Q155" i="2"/>
  <c r="V155" i="2" s="1"/>
  <c r="Q1197" i="2"/>
  <c r="V1197" i="2" s="1"/>
  <c r="Q1053" i="2"/>
  <c r="V1053" i="2" s="1"/>
  <c r="Q711" i="2"/>
  <c r="V711" i="2" s="1"/>
  <c r="Q1009" i="2"/>
  <c r="V1009" i="2" s="1"/>
  <c r="Q865" i="2"/>
  <c r="V865" i="2" s="1"/>
  <c r="Q793" i="2"/>
  <c r="V793" i="2" s="1"/>
  <c r="Q649" i="2"/>
  <c r="V649" i="2" s="1"/>
  <c r="Q339" i="2"/>
  <c r="V339" i="2" s="1"/>
  <c r="Q267" i="2"/>
  <c r="V267" i="2" s="1"/>
  <c r="Q51" i="2"/>
  <c r="V51" i="2" s="1"/>
  <c r="Q256" i="2"/>
  <c r="V256" i="2" s="1"/>
  <c r="Q448" i="2"/>
  <c r="V448" i="2" s="1"/>
  <c r="Q443" i="2"/>
  <c r="V443" i="2" s="1"/>
  <c r="Q795" i="2"/>
  <c r="V795" i="2" s="1"/>
  <c r="Q94" i="2"/>
  <c r="V94" i="2" s="1"/>
  <c r="Q1047" i="2"/>
  <c r="V1047" i="2" s="1"/>
  <c r="Q741" i="2"/>
  <c r="V741" i="2" s="1"/>
  <c r="Q1180" i="2"/>
  <c r="V1180" i="2" s="1"/>
  <c r="Q1119" i="2"/>
  <c r="V1119" i="2" s="1"/>
  <c r="Q1035" i="2"/>
  <c r="V1035" i="2" s="1"/>
  <c r="Q397" i="2"/>
  <c r="V397" i="2" s="1"/>
  <c r="Q253" i="2"/>
  <c r="V253" i="2" s="1"/>
  <c r="Q109" i="2"/>
  <c r="V109" i="2" s="1"/>
  <c r="Q566" i="2"/>
  <c r="V566" i="2" s="1"/>
  <c r="Q422" i="2"/>
  <c r="V422" i="2" s="1"/>
  <c r="Q1222" i="2"/>
  <c r="V1222" i="2" s="1"/>
  <c r="Q646" i="2"/>
  <c r="V646" i="2" s="1"/>
  <c r="Q502" i="2"/>
  <c r="V502" i="2" s="1"/>
  <c r="Q761" i="2"/>
  <c r="V761" i="2" s="1"/>
  <c r="Q665" i="2"/>
  <c r="V665" i="2" s="1"/>
  <c r="Q245" i="2"/>
  <c r="V245" i="2" s="1"/>
  <c r="Q1429" i="2"/>
  <c r="V1429" i="2" s="1"/>
  <c r="Q1141" i="2"/>
  <c r="V1141" i="2" s="1"/>
  <c r="Q364" i="2"/>
  <c r="V364" i="2" s="1"/>
  <c r="Q1286" i="2"/>
  <c r="V1286" i="2" s="1"/>
  <c r="Q529" i="2"/>
  <c r="V529" i="2" s="1"/>
  <c r="Q563" i="2"/>
  <c r="V563" i="2" s="1"/>
  <c r="Q419" i="2"/>
  <c r="V419" i="2" s="1"/>
  <c r="Q275" i="2"/>
  <c r="V275" i="2" s="1"/>
  <c r="Q131" i="2"/>
  <c r="V131" i="2" s="1"/>
  <c r="Q1049" i="2"/>
  <c r="V1049" i="2" s="1"/>
  <c r="Q82" i="2"/>
  <c r="V82" i="2" s="1"/>
  <c r="Q1129" i="2"/>
  <c r="V1129" i="2" s="1"/>
  <c r="Q985" i="2"/>
  <c r="V985" i="2" s="1"/>
  <c r="Q1287" i="2"/>
  <c r="V1287" i="2" s="1"/>
  <c r="Q1430" i="2"/>
  <c r="V1430" i="2" s="1"/>
  <c r="Q1202" i="2"/>
  <c r="V1202" i="2" s="1"/>
  <c r="Q1130" i="2"/>
  <c r="V1130" i="2" s="1"/>
  <c r="Q1058" i="2"/>
  <c r="V1058" i="2" s="1"/>
  <c r="Q373" i="2"/>
  <c r="V373" i="2" s="1"/>
  <c r="Q229" i="2"/>
  <c r="V229" i="2" s="1"/>
  <c r="Q549" i="2"/>
  <c r="V549" i="2" s="1"/>
  <c r="Q405" i="2"/>
  <c r="V405" i="2" s="1"/>
  <c r="Q261" i="2"/>
  <c r="V261" i="2" s="1"/>
  <c r="Q117" i="2"/>
  <c r="V117" i="2" s="1"/>
  <c r="Q299" i="2"/>
  <c r="V299" i="2" s="1"/>
  <c r="Q879" i="2"/>
  <c r="V879" i="2" s="1"/>
  <c r="Q737" i="2"/>
  <c r="V737" i="2" s="1"/>
  <c r="Q617" i="2"/>
  <c r="V617" i="2" s="1"/>
  <c r="Q731" i="2"/>
  <c r="V731" i="2" s="1"/>
  <c r="Q1261" i="2"/>
  <c r="V1261" i="2" s="1"/>
  <c r="Q319" i="2"/>
  <c r="V319" i="2" s="1"/>
  <c r="Q175" i="2"/>
  <c r="V175" i="2" s="1"/>
  <c r="Q194" i="2"/>
  <c r="V194" i="2" s="1"/>
  <c r="Q160" i="2"/>
  <c r="V160" i="2" s="1"/>
  <c r="Q777" i="2"/>
  <c r="V777" i="2" s="1"/>
  <c r="Q389" i="2"/>
  <c r="V389" i="2" s="1"/>
  <c r="Q1406" i="2"/>
  <c r="V1406" i="2" s="1"/>
  <c r="Q1262" i="2"/>
  <c r="V1262" i="2" s="1"/>
  <c r="Q1190" i="2"/>
  <c r="V1190" i="2" s="1"/>
  <c r="Q1118" i="2"/>
  <c r="V1118" i="2" s="1"/>
  <c r="Q1046" i="2"/>
  <c r="V1046" i="2" s="1"/>
  <c r="Q505" i="2"/>
  <c r="V505" i="2" s="1"/>
  <c r="Q752" i="2"/>
  <c r="V752" i="2" s="1"/>
  <c r="Q609" i="2"/>
  <c r="V609" i="2" s="1"/>
  <c r="Q587" i="2"/>
  <c r="V587" i="2" s="1"/>
  <c r="Q515" i="2"/>
  <c r="V515" i="2" s="1"/>
  <c r="Q841" i="2"/>
  <c r="V841" i="2" s="1"/>
  <c r="Q1317" i="2"/>
  <c r="V1317" i="2" s="1"/>
  <c r="Q1321" i="2"/>
  <c r="V1321" i="2" s="1"/>
  <c r="Q1249" i="2"/>
  <c r="V1249" i="2" s="1"/>
  <c r="Q817" i="2"/>
  <c r="V817" i="2" s="1"/>
  <c r="Q673" i="2"/>
  <c r="V673" i="2" s="1"/>
  <c r="Q704" i="2"/>
  <c r="V704" i="2" s="1"/>
  <c r="Q451" i="2"/>
  <c r="V451" i="2" s="1"/>
  <c r="Q148" i="2"/>
  <c r="V148" i="2" s="1"/>
  <c r="Q482" i="2"/>
  <c r="V482" i="2" s="1"/>
  <c r="Q595" i="2"/>
  <c r="V595" i="2" s="1"/>
  <c r="Q1418" i="2"/>
  <c r="V1418" i="2" s="1"/>
  <c r="Q1274" i="2"/>
  <c r="V1274" i="2" s="1"/>
  <c r="Q783" i="2"/>
  <c r="V783" i="2" s="1"/>
  <c r="Q128" i="2"/>
  <c r="V128" i="2" s="1"/>
  <c r="Q363" i="2"/>
  <c r="V363" i="2" s="1"/>
  <c r="Q523" i="2"/>
  <c r="V523" i="2" s="1"/>
  <c r="Q379" i="2"/>
  <c r="V379" i="2" s="1"/>
  <c r="Q508" i="2"/>
  <c r="V508" i="2" s="1"/>
  <c r="Q545" i="2"/>
  <c r="V545" i="2" s="1"/>
  <c r="Q118" i="2"/>
  <c r="V118" i="2" s="1"/>
  <c r="Q149" i="2"/>
  <c r="V149" i="2" s="1"/>
  <c r="Q161" i="2"/>
  <c r="V161" i="2" s="1"/>
  <c r="Q672" i="2"/>
  <c r="V672" i="2" s="1"/>
  <c r="Q974" i="2"/>
  <c r="V974" i="2" s="1"/>
  <c r="Q632" i="2"/>
  <c r="V632" i="2" s="1"/>
  <c r="Q344" i="2"/>
  <c r="V344" i="2" s="1"/>
  <c r="Q80" i="2"/>
  <c r="V80" i="2" s="1"/>
  <c r="Q388" i="2"/>
  <c r="V388" i="2" s="1"/>
  <c r="Q458" i="2"/>
  <c r="V458" i="2" s="1"/>
  <c r="Q472" i="2"/>
  <c r="V472" i="2" s="1"/>
  <c r="Q527" i="2"/>
  <c r="V527" i="2" s="1"/>
  <c r="Q383" i="2"/>
  <c r="V383" i="2" s="1"/>
  <c r="Q239" i="2"/>
  <c r="V239" i="2" s="1"/>
  <c r="Q95" i="2"/>
  <c r="V95" i="2" s="1"/>
  <c r="Q444" i="2"/>
  <c r="V444" i="2" s="1"/>
  <c r="Q430" i="2"/>
  <c r="V430" i="2" s="1"/>
  <c r="Q1253" i="2"/>
  <c r="V1253" i="2" s="1"/>
  <c r="Q1227" i="2"/>
  <c r="V1227" i="2" s="1"/>
  <c r="Q816" i="2"/>
  <c r="V816" i="2" s="1"/>
  <c r="Q1117" i="2"/>
  <c r="V1117" i="2" s="1"/>
  <c r="Q829" i="2"/>
  <c r="V829" i="2" s="1"/>
  <c r="Q948" i="2"/>
  <c r="V948" i="2" s="1"/>
  <c r="Q804" i="2"/>
  <c r="V804" i="2" s="1"/>
  <c r="Q648" i="2"/>
  <c r="V648" i="2" s="1"/>
  <c r="Q1394" i="2"/>
  <c r="V1394" i="2" s="1"/>
  <c r="Q890" i="2"/>
  <c r="V890" i="2" s="1"/>
  <c r="Q1136" i="2"/>
  <c r="V1136" i="2" s="1"/>
  <c r="Q992" i="2"/>
  <c r="V992" i="2" s="1"/>
  <c r="Q848" i="2"/>
  <c r="V848" i="2" s="1"/>
  <c r="Q123" i="2"/>
  <c r="V123" i="2" s="1"/>
  <c r="Q432" i="2"/>
  <c r="V432" i="2" s="1"/>
  <c r="Q288" i="2"/>
  <c r="V288" i="2" s="1"/>
  <c r="Q144" i="2"/>
  <c r="V144" i="2" s="1"/>
  <c r="Q326" i="2"/>
  <c r="V326" i="2" s="1"/>
  <c r="Q467" i="2"/>
  <c r="V467" i="2" s="1"/>
  <c r="Q179" i="2"/>
  <c r="V179" i="2" s="1"/>
  <c r="Q1408" i="2"/>
  <c r="V1408" i="2" s="1"/>
  <c r="Q1412" i="2"/>
  <c r="V1412" i="2" s="1"/>
  <c r="Q1299" i="2"/>
  <c r="V1299" i="2" s="1"/>
  <c r="Q1155" i="2"/>
  <c r="V1155" i="2" s="1"/>
  <c r="Q1011" i="2"/>
  <c r="V1011" i="2" s="1"/>
  <c r="Q837" i="2"/>
  <c r="V837" i="2" s="1"/>
  <c r="Q461" i="2"/>
  <c r="V461" i="2" s="1"/>
  <c r="Q1428" i="2"/>
  <c r="V1428" i="2" s="1"/>
  <c r="Q936" i="2"/>
  <c r="V936" i="2" s="1"/>
  <c r="Q792" i="2"/>
  <c r="V792" i="2" s="1"/>
  <c r="Q1383" i="2"/>
  <c r="V1383" i="2" s="1"/>
  <c r="Q1292" i="2"/>
  <c r="V1292" i="2" s="1"/>
  <c r="Q560" i="2"/>
  <c r="V560" i="2" s="1"/>
  <c r="Q100" i="2"/>
  <c r="V100" i="2" s="1"/>
  <c r="Q501" i="2"/>
  <c r="V501" i="2" s="1"/>
  <c r="Q357" i="2"/>
  <c r="V357" i="2" s="1"/>
  <c r="Q213" i="2"/>
  <c r="V213" i="2" s="1"/>
  <c r="Q69" i="2"/>
  <c r="V69" i="2" s="1"/>
  <c r="Q316" i="2"/>
  <c r="V316" i="2" s="1"/>
  <c r="Q1143" i="2"/>
  <c r="V1143" i="2" s="1"/>
  <c r="Q574" i="2"/>
  <c r="V574" i="2" s="1"/>
  <c r="Q166" i="2"/>
  <c r="V166" i="2" s="1"/>
  <c r="Q660" i="2"/>
  <c r="V660" i="2" s="1"/>
  <c r="Q156" i="2"/>
  <c r="V156" i="2" s="1"/>
  <c r="Q991" i="2"/>
  <c r="V991" i="2" s="1"/>
  <c r="Q919" i="2"/>
  <c r="V919" i="2" s="1"/>
  <c r="Q847" i="2"/>
  <c r="V847" i="2" s="1"/>
  <c r="Q775" i="2"/>
  <c r="V775" i="2" s="1"/>
  <c r="Q703" i="2"/>
  <c r="V703" i="2" s="1"/>
  <c r="Q631" i="2"/>
  <c r="V631" i="2" s="1"/>
  <c r="Q878" i="2"/>
  <c r="V878" i="2" s="1"/>
  <c r="Q988" i="2"/>
  <c r="V988" i="2" s="1"/>
  <c r="Q584" i="2"/>
  <c r="V584" i="2" s="1"/>
  <c r="Q272" i="2"/>
  <c r="V272" i="2" s="1"/>
  <c r="Q271" i="2"/>
  <c r="V271" i="2" s="1"/>
  <c r="Q127" i="2"/>
  <c r="V127" i="2" s="1"/>
  <c r="Q292" i="2"/>
  <c r="V292" i="2" s="1"/>
  <c r="Q1005" i="2"/>
  <c r="V1005" i="2" s="1"/>
  <c r="Q1280" i="2"/>
  <c r="V1280" i="2" s="1"/>
  <c r="Q47" i="2"/>
  <c r="V47" i="2" s="1"/>
  <c r="Q1416" i="2"/>
  <c r="V1416" i="2" s="1"/>
  <c r="Q300" i="2"/>
  <c r="V300" i="2" s="1"/>
  <c r="Q1351" i="2"/>
  <c r="V1351" i="2" s="1"/>
  <c r="Q1279" i="2"/>
  <c r="V1279" i="2" s="1"/>
  <c r="Q1207" i="2"/>
  <c r="V1207" i="2" s="1"/>
  <c r="Q1135" i="2"/>
  <c r="V1135" i="2" s="1"/>
  <c r="Q1063" i="2"/>
  <c r="V1063" i="2" s="1"/>
  <c r="Q1237" i="2"/>
  <c r="V1237" i="2" s="1"/>
  <c r="Q317" i="2"/>
  <c r="V317" i="2" s="1"/>
  <c r="Q437" i="2"/>
  <c r="V437" i="2" s="1"/>
  <c r="Q960" i="2"/>
  <c r="V960" i="2" s="1"/>
  <c r="Q1051" i="2"/>
  <c r="V1051" i="2" s="1"/>
  <c r="Q979" i="2"/>
  <c r="V979" i="2" s="1"/>
  <c r="Q907" i="2"/>
  <c r="V907" i="2" s="1"/>
  <c r="Q835" i="2"/>
  <c r="V835" i="2" s="1"/>
  <c r="Q763" i="2"/>
  <c r="V763" i="2" s="1"/>
  <c r="Q691" i="2"/>
  <c r="V691" i="2" s="1"/>
  <c r="Q619" i="2"/>
  <c r="V619" i="2" s="1"/>
  <c r="Q547" i="2"/>
  <c r="V547" i="2" s="1"/>
  <c r="Q1370" i="2"/>
  <c r="V1370" i="2" s="1"/>
  <c r="Q794" i="2"/>
  <c r="V794" i="2" s="1"/>
  <c r="Q722" i="2"/>
  <c r="V722" i="2" s="1"/>
  <c r="Q650" i="2"/>
  <c r="V650" i="2" s="1"/>
  <c r="Q1120" i="2"/>
  <c r="V1120" i="2" s="1"/>
  <c r="Q200" i="2"/>
  <c r="V200" i="2" s="1"/>
  <c r="Q528" i="2"/>
  <c r="V528" i="2" s="1"/>
  <c r="Q384" i="2"/>
  <c r="V384" i="2" s="1"/>
  <c r="Q240" i="2"/>
  <c r="V240" i="2" s="1"/>
  <c r="Q96" i="2"/>
  <c r="V96" i="2" s="1"/>
  <c r="Q403" i="2"/>
  <c r="V403" i="2" s="1"/>
  <c r="Q530" i="2"/>
  <c r="V530" i="2" s="1"/>
  <c r="Q386" i="2"/>
  <c r="V386" i="2" s="1"/>
  <c r="Q220" i="2"/>
  <c r="V220" i="2" s="1"/>
  <c r="Q142" i="2"/>
  <c r="V142" i="2" s="1"/>
  <c r="Q293" i="2"/>
  <c r="V293" i="2" s="1"/>
  <c r="Q857" i="2"/>
  <c r="V857" i="2" s="1"/>
  <c r="Q973" i="2"/>
  <c r="V973" i="2" s="1"/>
  <c r="Q1032" i="2"/>
  <c r="V1032" i="2" s="1"/>
  <c r="Q888" i="2"/>
  <c r="V888" i="2" s="1"/>
  <c r="Q744" i="2"/>
  <c r="V744" i="2" s="1"/>
  <c r="Q1339" i="2"/>
  <c r="V1339" i="2" s="1"/>
  <c r="Q1267" i="2"/>
  <c r="V1267" i="2" s="1"/>
  <c r="Q1195" i="2"/>
  <c r="V1195" i="2" s="1"/>
  <c r="Q1123" i="2"/>
  <c r="V1123" i="2" s="1"/>
  <c r="Q1369" i="2"/>
  <c r="V1369" i="2" s="1"/>
  <c r="Q776" i="2"/>
  <c r="V776" i="2" s="1"/>
  <c r="Q516" i="2"/>
  <c r="V516" i="2" s="1"/>
  <c r="Q372" i="2"/>
  <c r="V372" i="2" s="1"/>
  <c r="Q228" i="2"/>
  <c r="V228" i="2" s="1"/>
  <c r="Q84" i="2"/>
  <c r="V84" i="2" s="1"/>
  <c r="Q304" i="2"/>
  <c r="V304" i="2" s="1"/>
  <c r="Q477" i="2"/>
  <c r="V477" i="2" s="1"/>
  <c r="Q333" i="2"/>
  <c r="V333" i="2" s="1"/>
  <c r="Q189" i="2"/>
  <c r="V189" i="2" s="1"/>
  <c r="Q611" i="2"/>
  <c r="V611" i="2" s="1"/>
  <c r="Q689" i="2"/>
  <c r="V689" i="2" s="1"/>
  <c r="Q1001" i="2"/>
  <c r="V1001" i="2" s="1"/>
  <c r="Q1020" i="2"/>
  <c r="V1020" i="2" s="1"/>
  <c r="Q876" i="2"/>
  <c r="V876" i="2" s="1"/>
  <c r="Q732" i="2"/>
  <c r="V732" i="2" s="1"/>
  <c r="Q1411" i="2"/>
  <c r="V1411" i="2" s="1"/>
  <c r="Q854" i="2"/>
  <c r="V854" i="2" s="1"/>
  <c r="Q782" i="2"/>
  <c r="V782" i="2" s="1"/>
  <c r="Q710" i="2"/>
  <c r="V710" i="2" s="1"/>
  <c r="Q638" i="2"/>
  <c r="V638" i="2" s="1"/>
  <c r="Q488" i="2"/>
  <c r="V488" i="2" s="1"/>
  <c r="Q375" i="2"/>
  <c r="V375" i="2" s="1"/>
  <c r="Q504" i="2"/>
  <c r="V504" i="2" s="1"/>
  <c r="Q360" i="2"/>
  <c r="V360" i="2" s="1"/>
  <c r="Q216" i="2"/>
  <c r="V216" i="2" s="1"/>
  <c r="Q72" i="2"/>
  <c r="V72" i="2" s="1"/>
  <c r="Q247" i="2"/>
  <c r="V247" i="2" s="1"/>
  <c r="Q103" i="2"/>
  <c r="V103" i="2" s="1"/>
  <c r="Q323" i="2"/>
  <c r="V323" i="2" s="1"/>
  <c r="Q45" i="2"/>
  <c r="V45" i="2" s="1"/>
  <c r="Q1044" i="2"/>
  <c r="V1044" i="2" s="1"/>
  <c r="Q900" i="2"/>
  <c r="V900" i="2" s="1"/>
  <c r="Q756" i="2"/>
  <c r="V756" i="2" s="1"/>
  <c r="Q559" i="2"/>
  <c r="V559" i="2" s="1"/>
  <c r="Q1238" i="2"/>
  <c r="V1238" i="2" s="1"/>
  <c r="Q1166" i="2"/>
  <c r="V1166" i="2" s="1"/>
  <c r="Q1094" i="2"/>
  <c r="V1094" i="2" s="1"/>
  <c r="Q1022" i="2"/>
  <c r="V1022" i="2" s="1"/>
  <c r="Q1084" i="2"/>
  <c r="V1084" i="2" s="1"/>
  <c r="Q301" i="2"/>
  <c r="V301" i="2" s="1"/>
  <c r="Q157" i="2"/>
  <c r="V157" i="2" s="1"/>
  <c r="Q446" i="2"/>
  <c r="V446" i="2" s="1"/>
  <c r="Q347" i="2"/>
  <c r="V347" i="2" s="1"/>
  <c r="Q1320" i="2"/>
  <c r="V1320" i="2" s="1"/>
  <c r="Q1161" i="2"/>
  <c r="V1161" i="2" s="1"/>
  <c r="Q1089" i="2"/>
  <c r="V1089" i="2" s="1"/>
  <c r="Q898" i="2"/>
  <c r="V898" i="2" s="1"/>
  <c r="Q826" i="2"/>
  <c r="V826" i="2" s="1"/>
  <c r="Q754" i="2"/>
  <c r="V754" i="2" s="1"/>
  <c r="Q178" i="2"/>
  <c r="V178" i="2" s="1"/>
  <c r="Q329" i="2"/>
  <c r="V329" i="2" s="1"/>
  <c r="Q1226" i="2"/>
  <c r="V1226" i="2" s="1"/>
  <c r="Q1154" i="2"/>
  <c r="V1154" i="2" s="1"/>
  <c r="Q1082" i="2"/>
  <c r="V1082" i="2" s="1"/>
  <c r="Q938" i="2"/>
  <c r="V938" i="2" s="1"/>
  <c r="Q1221" i="2"/>
  <c r="V1221" i="2" s="1"/>
  <c r="Q1000" i="2"/>
  <c r="V1000" i="2" s="1"/>
  <c r="Q577" i="2"/>
  <c r="V577" i="2" s="1"/>
  <c r="Q433" i="2"/>
  <c r="V433" i="2" s="1"/>
  <c r="Q436" i="2"/>
  <c r="V436" i="2" s="1"/>
  <c r="Q491" i="2"/>
  <c r="V491" i="2" s="1"/>
  <c r="Q521" i="2"/>
  <c r="V521" i="2" s="1"/>
  <c r="Q137" i="2"/>
  <c r="V137" i="2" s="1"/>
  <c r="Q803" i="2"/>
  <c r="V803" i="2" s="1"/>
  <c r="Q1177" i="2"/>
  <c r="V1177" i="2" s="1"/>
  <c r="Q745" i="2"/>
  <c r="V745" i="2" s="1"/>
  <c r="Q687" i="2"/>
  <c r="V687" i="2" s="1"/>
  <c r="Q615" i="2"/>
  <c r="V615" i="2" s="1"/>
  <c r="Q543" i="2"/>
  <c r="V543" i="2" s="1"/>
  <c r="Q471" i="2"/>
  <c r="V471" i="2" s="1"/>
  <c r="Q399" i="2"/>
  <c r="V399" i="2" s="1"/>
  <c r="Q327" i="2"/>
  <c r="V327" i="2" s="1"/>
  <c r="Q255" i="2"/>
  <c r="V255" i="2" s="1"/>
  <c r="Q183" i="2"/>
  <c r="V183" i="2" s="1"/>
  <c r="Q111" i="2"/>
  <c r="V111" i="2" s="1"/>
  <c r="Q415" i="2"/>
  <c r="V415" i="2" s="1"/>
  <c r="Q114" i="2"/>
  <c r="V114" i="2" s="1"/>
  <c r="Q1426" i="2"/>
  <c r="V1426" i="2" s="1"/>
  <c r="Q509" i="2"/>
  <c r="V509" i="2" s="1"/>
  <c r="Q473" i="2"/>
  <c r="V473" i="2" s="1"/>
  <c r="Q996" i="2"/>
  <c r="V996" i="2" s="1"/>
  <c r="Q852" i="2"/>
  <c r="V852" i="2" s="1"/>
  <c r="Q708" i="2"/>
  <c r="V708" i="2" s="1"/>
  <c r="Q1358" i="2"/>
  <c r="V1358" i="2" s="1"/>
  <c r="Q926" i="2"/>
  <c r="V926" i="2" s="1"/>
  <c r="Q1185" i="2"/>
  <c r="V1185" i="2" s="1"/>
  <c r="Q1132" i="2"/>
  <c r="V1132" i="2" s="1"/>
  <c r="Q1060" i="2"/>
  <c r="V1060" i="2" s="1"/>
  <c r="Q635" i="2"/>
  <c r="V635" i="2" s="1"/>
  <c r="Q692" i="2"/>
  <c r="V692" i="2" s="1"/>
  <c r="Q476" i="2"/>
  <c r="V476" i="2" s="1"/>
  <c r="Q759" i="2"/>
  <c r="V759" i="2" s="1"/>
  <c r="Q134" i="2"/>
  <c r="V134" i="2" s="1"/>
  <c r="Q791" i="2"/>
  <c r="V791" i="2" s="1"/>
  <c r="Q503" i="2"/>
  <c r="V503" i="2" s="1"/>
  <c r="Q359" i="2"/>
  <c r="V359" i="2" s="1"/>
  <c r="Q215" i="2"/>
  <c r="V215" i="2" s="1"/>
  <c r="Q71" i="2"/>
  <c r="V71" i="2" s="1"/>
  <c r="Q154" i="2"/>
  <c r="V154" i="2" s="1"/>
  <c r="Q1241" i="2"/>
  <c r="V1241" i="2" s="1"/>
  <c r="Q984" i="2"/>
  <c r="V984" i="2" s="1"/>
  <c r="Q840" i="2"/>
  <c r="V840" i="2" s="1"/>
  <c r="Q696" i="2"/>
  <c r="V696" i="2" s="1"/>
  <c r="Q1365" i="2"/>
  <c r="V1365" i="2" s="1"/>
  <c r="Q779" i="2"/>
  <c r="V779" i="2" s="1"/>
  <c r="Q764" i="2"/>
  <c r="V764" i="2" s="1"/>
  <c r="Q675" i="2"/>
  <c r="V675" i="2" s="1"/>
  <c r="Q603" i="2"/>
  <c r="V603" i="2" s="1"/>
  <c r="Q531" i="2"/>
  <c r="V531" i="2" s="1"/>
  <c r="Q459" i="2"/>
  <c r="V459" i="2" s="1"/>
  <c r="Q387" i="2"/>
  <c r="V387" i="2" s="1"/>
  <c r="Q315" i="2"/>
  <c r="V315" i="2" s="1"/>
  <c r="Q243" i="2"/>
  <c r="V243" i="2" s="1"/>
  <c r="Q171" i="2"/>
  <c r="V171" i="2" s="1"/>
  <c r="Q99" i="2"/>
  <c r="V99" i="2" s="1"/>
  <c r="Q86" i="2"/>
  <c r="V86" i="2" s="1"/>
  <c r="Q259" i="2"/>
  <c r="V259" i="2" s="1"/>
  <c r="Q115" i="2"/>
  <c r="V115" i="2" s="1"/>
  <c r="Q230" i="2"/>
  <c r="V230" i="2" s="1"/>
  <c r="Q659" i="2"/>
  <c r="V659" i="2" s="1"/>
  <c r="Q83" i="2"/>
  <c r="V83" i="2" s="1"/>
  <c r="Q65" i="2"/>
  <c r="V65" i="2" s="1"/>
  <c r="Q825" i="2"/>
  <c r="V825" i="2" s="1"/>
  <c r="Q497" i="2"/>
  <c r="V497" i="2" s="1"/>
  <c r="Q605" i="2"/>
  <c r="V605" i="2" s="1"/>
  <c r="Q972" i="2"/>
  <c r="V972" i="2" s="1"/>
  <c r="Q828" i="2"/>
  <c r="V828" i="2" s="1"/>
  <c r="Q684" i="2"/>
  <c r="V684" i="2" s="1"/>
  <c r="Q1027" i="2"/>
  <c r="V1027" i="2" s="1"/>
  <c r="Q955" i="2"/>
  <c r="V955" i="2" s="1"/>
  <c r="Q883" i="2"/>
  <c r="V883" i="2" s="1"/>
  <c r="Q811" i="2"/>
  <c r="V811" i="2" s="1"/>
  <c r="Q739" i="2"/>
  <c r="V739" i="2" s="1"/>
  <c r="Q667" i="2"/>
  <c r="V667" i="2" s="1"/>
  <c r="Q976" i="2"/>
  <c r="V976" i="2" s="1"/>
  <c r="Q518" i="2"/>
  <c r="V518" i="2" s="1"/>
  <c r="Q70" i="2"/>
  <c r="V70" i="2" s="1"/>
  <c r="Q869" i="2"/>
  <c r="V869" i="2" s="1"/>
  <c r="Q725" i="2"/>
  <c r="V725" i="2" s="1"/>
  <c r="Q449" i="2"/>
  <c r="V449" i="2" s="1"/>
  <c r="Q185" i="2"/>
  <c r="V185" i="2" s="1"/>
  <c r="Q593" i="2"/>
  <c r="V593" i="2" s="1"/>
  <c r="Q283" i="2"/>
  <c r="V283" i="2" s="1"/>
  <c r="Q139" i="2"/>
  <c r="V139" i="2" s="1"/>
  <c r="Q1387" i="2"/>
  <c r="V1387" i="2" s="1"/>
  <c r="Q1315" i="2"/>
  <c r="V1315" i="2" s="1"/>
  <c r="Q1243" i="2"/>
  <c r="V1243" i="2" s="1"/>
  <c r="Q1171" i="2"/>
  <c r="V1171" i="2" s="1"/>
  <c r="Q1099" i="2"/>
  <c r="V1099" i="2" s="1"/>
  <c r="Q652" i="2"/>
  <c r="V652" i="2" s="1"/>
  <c r="Q1081" i="2"/>
  <c r="V1081" i="2" s="1"/>
  <c r="Q937" i="2"/>
  <c r="V937" i="2" s="1"/>
  <c r="Q721" i="2"/>
  <c r="V721" i="2" s="1"/>
  <c r="Q620" i="2"/>
  <c r="V620" i="2" s="1"/>
  <c r="Q728" i="2"/>
  <c r="V728" i="2" s="1"/>
  <c r="Q404" i="2"/>
  <c r="V404" i="2" s="1"/>
  <c r="Q535" i="2"/>
  <c r="V535" i="2" s="1"/>
  <c r="Q391" i="2"/>
  <c r="V391" i="2" s="1"/>
  <c r="Q302" i="2"/>
  <c r="V302" i="2" s="1"/>
  <c r="Q227" i="2"/>
  <c r="V227" i="2" s="1"/>
  <c r="Q59" i="2"/>
  <c r="V59" i="2" s="1"/>
  <c r="Q341" i="2"/>
  <c r="V341" i="2" s="1"/>
  <c r="Q197" i="2"/>
  <c r="V197" i="2" s="1"/>
  <c r="Q173" i="2"/>
  <c r="V173" i="2" s="1"/>
  <c r="Q365" i="2"/>
  <c r="V365" i="2" s="1"/>
  <c r="Q581" i="2"/>
  <c r="V581" i="2" s="1"/>
  <c r="Q1015" i="2"/>
  <c r="V1015" i="2" s="1"/>
  <c r="Q943" i="2"/>
  <c r="V943" i="2" s="1"/>
  <c r="Q871" i="2"/>
  <c r="V871" i="2" s="1"/>
  <c r="Q799" i="2"/>
  <c r="V799" i="2" s="1"/>
  <c r="Q727" i="2"/>
  <c r="V727" i="2" s="1"/>
  <c r="Q655" i="2"/>
  <c r="V655" i="2" s="1"/>
  <c r="Q1334" i="2"/>
  <c r="V1334" i="2" s="1"/>
  <c r="Q1108" i="2"/>
  <c r="V1108" i="2" s="1"/>
  <c r="Q856" i="2"/>
  <c r="V856" i="2" s="1"/>
  <c r="Q325" i="2"/>
  <c r="V325" i="2" s="1"/>
  <c r="Q181" i="2"/>
  <c r="V181" i="2" s="1"/>
  <c r="Q378" i="2"/>
  <c r="V378" i="2" s="1"/>
  <c r="Q116" i="2"/>
  <c r="V116" i="2" s="1"/>
  <c r="Q592" i="2"/>
  <c r="V592" i="2" s="1"/>
  <c r="Q1349" i="2"/>
  <c r="V1349" i="2" s="1"/>
  <c r="Q713" i="2"/>
  <c r="V713" i="2" s="1"/>
  <c r="Q305" i="2"/>
  <c r="V305" i="2" s="1"/>
  <c r="Q569" i="2"/>
  <c r="V569" i="2" s="1"/>
  <c r="Q849" i="2"/>
  <c r="V849" i="2" s="1"/>
  <c r="Q1375" i="2"/>
  <c r="V1375" i="2" s="1"/>
  <c r="Q1303" i="2"/>
  <c r="V1303" i="2" s="1"/>
  <c r="Q1231" i="2"/>
  <c r="V1231" i="2" s="1"/>
  <c r="Q1159" i="2"/>
  <c r="V1159" i="2" s="1"/>
  <c r="Q1087" i="2"/>
  <c r="V1087" i="2" s="1"/>
  <c r="Q640" i="2"/>
  <c r="V640" i="2" s="1"/>
  <c r="Q903" i="2"/>
  <c r="V903" i="2" s="1"/>
  <c r="Q831" i="2"/>
  <c r="V831" i="2" s="1"/>
  <c r="Q184" i="2"/>
  <c r="V184" i="2" s="1"/>
  <c r="Q158" i="2"/>
  <c r="V158" i="2" s="1"/>
  <c r="Q371" i="2"/>
  <c r="V371" i="2" s="1"/>
  <c r="Q701" i="2"/>
  <c r="V701" i="2" s="1"/>
  <c r="Q353" i="2"/>
  <c r="V353" i="2" s="1"/>
  <c r="Q557" i="2"/>
  <c r="V557" i="2" s="1"/>
  <c r="Q924" i="2"/>
  <c r="V924" i="2" s="1"/>
  <c r="Q780" i="2"/>
  <c r="V780" i="2" s="1"/>
  <c r="Q636" i="2"/>
  <c r="V636" i="2" s="1"/>
  <c r="Q1003" i="2"/>
  <c r="V1003" i="2" s="1"/>
  <c r="Q931" i="2"/>
  <c r="V931" i="2" s="1"/>
  <c r="Q859" i="2"/>
  <c r="V859" i="2" s="1"/>
  <c r="Q787" i="2"/>
  <c r="V787" i="2" s="1"/>
  <c r="Q715" i="2"/>
  <c r="V715" i="2" s="1"/>
  <c r="Q643" i="2"/>
  <c r="V643" i="2" s="1"/>
  <c r="Q832" i="2"/>
  <c r="V832" i="2" s="1"/>
  <c r="Q601" i="2"/>
  <c r="V601" i="2" s="1"/>
  <c r="Q457" i="2"/>
  <c r="V457" i="2" s="1"/>
  <c r="Q1148" i="2"/>
  <c r="V1148" i="2" s="1"/>
  <c r="Q1004" i="2"/>
  <c r="V1004" i="2" s="1"/>
  <c r="Q860" i="2"/>
  <c r="V860" i="2" s="1"/>
  <c r="Q332" i="2"/>
  <c r="V332" i="2" s="1"/>
  <c r="Q112" i="2"/>
  <c r="V112" i="2" s="1"/>
  <c r="Q374" i="2"/>
  <c r="V374" i="2" s="1"/>
  <c r="Q203" i="2"/>
  <c r="V203" i="2" s="1"/>
  <c r="Q1173" i="2"/>
  <c r="V1173" i="2" s="1"/>
  <c r="Q1029" i="2"/>
  <c r="V1029" i="2" s="1"/>
  <c r="Q1311" i="2"/>
  <c r="V1311" i="2" s="1"/>
  <c r="Q1167" i="2"/>
  <c r="V1167" i="2" s="1"/>
  <c r="Q1023" i="2"/>
  <c r="V1023" i="2" s="1"/>
  <c r="Q1361" i="2"/>
  <c r="V1361" i="2" s="1"/>
  <c r="Q910" i="2"/>
  <c r="V910" i="2" s="1"/>
  <c r="Q838" i="2"/>
  <c r="V838" i="2" s="1"/>
  <c r="Q766" i="2"/>
  <c r="V766" i="2" s="1"/>
  <c r="Q190" i="2"/>
  <c r="V190" i="2" s="1"/>
  <c r="Q845" i="2"/>
  <c r="V845" i="2" s="1"/>
  <c r="Q209" i="2"/>
  <c r="V209" i="2" s="1"/>
  <c r="Q1413" i="2"/>
  <c r="V1413" i="2" s="1"/>
  <c r="Q1269" i="2"/>
  <c r="V1269" i="2" s="1"/>
  <c r="Q981" i="2"/>
  <c r="V981" i="2" s="1"/>
  <c r="Q916" i="2"/>
  <c r="V916" i="2" s="1"/>
  <c r="Q772" i="2"/>
  <c r="V772" i="2" s="1"/>
  <c r="Q284" i="2"/>
  <c r="V284" i="2" s="1"/>
  <c r="Q716" i="2"/>
  <c r="V716" i="2" s="1"/>
  <c r="Q87" i="2"/>
  <c r="V87" i="2" s="1"/>
  <c r="Q540" i="2"/>
  <c r="V540" i="2" s="1"/>
  <c r="Q396" i="2"/>
  <c r="V396" i="2" s="1"/>
  <c r="Q252" i="2"/>
  <c r="V252" i="2" s="1"/>
  <c r="Q108" i="2"/>
  <c r="V108" i="2" s="1"/>
  <c r="Q76" i="2"/>
  <c r="V76" i="2" s="1"/>
  <c r="Q270" i="2"/>
  <c r="V270" i="2" s="1"/>
  <c r="Q753" i="2"/>
  <c r="V753" i="2" s="1"/>
  <c r="Q1093" i="2"/>
  <c r="V1093" i="2" s="1"/>
  <c r="Q949" i="2"/>
  <c r="V949" i="2" s="1"/>
  <c r="Q805" i="2"/>
  <c r="V805" i="2" s="1"/>
  <c r="Q661" i="2"/>
  <c r="V661" i="2" s="1"/>
  <c r="Q572" i="2"/>
  <c r="V572" i="2" s="1"/>
  <c r="Q668" i="2"/>
  <c r="V668" i="2" s="1"/>
  <c r="Q1324" i="2"/>
  <c r="V1324" i="2" s="1"/>
  <c r="Q1360" i="2"/>
  <c r="V1360" i="2" s="1"/>
  <c r="Q210" i="2"/>
  <c r="V210" i="2" s="1"/>
  <c r="Q1385" i="2"/>
  <c r="V1385" i="2" s="1"/>
  <c r="Q813" i="2"/>
  <c r="V813" i="2" s="1"/>
  <c r="Q1217" i="2"/>
  <c r="V1217" i="2" s="1"/>
  <c r="Q1048" i="2"/>
  <c r="V1048" i="2" s="1"/>
  <c r="Q517" i="2"/>
  <c r="V517" i="2" s="1"/>
  <c r="Q512" i="2"/>
  <c r="V512" i="2" s="1"/>
  <c r="Q656" i="2"/>
  <c r="V656" i="2" s="1"/>
  <c r="Q798" i="2"/>
  <c r="V798" i="2" s="1"/>
  <c r="Q113" i="2"/>
  <c r="V113" i="2" s="1"/>
  <c r="Q904" i="2"/>
  <c r="V904" i="2" s="1"/>
  <c r="Q905" i="2"/>
  <c r="V905" i="2" s="1"/>
  <c r="Q705" i="2"/>
  <c r="V705" i="2" s="1"/>
  <c r="Q767" i="2"/>
  <c r="V767" i="2" s="1"/>
  <c r="Q1297" i="2"/>
  <c r="V1297" i="2" s="1"/>
  <c r="Q500" i="2"/>
  <c r="V500" i="2" s="1"/>
  <c r="Q1268" i="2"/>
  <c r="V1268" i="2" s="1"/>
  <c r="Q1124" i="2"/>
  <c r="V1124" i="2" s="1"/>
  <c r="Q980" i="2"/>
  <c r="V980" i="2" s="1"/>
  <c r="Q836" i="2"/>
  <c r="V836" i="2" s="1"/>
  <c r="Q296" i="2"/>
  <c r="V296" i="2" s="1"/>
  <c r="Q63" i="2"/>
  <c r="V63" i="2" s="1"/>
  <c r="Q492" i="2"/>
  <c r="V492" i="2" s="1"/>
  <c r="Q348" i="2"/>
  <c r="V348" i="2" s="1"/>
  <c r="Q204" i="2"/>
  <c r="V204" i="2" s="1"/>
  <c r="Q60" i="2"/>
  <c r="V60" i="2" s="1"/>
  <c r="Q690" i="2"/>
  <c r="V690" i="2" s="1"/>
  <c r="Q1338" i="2"/>
  <c r="V1338" i="2" s="1"/>
  <c r="Q909" i="2"/>
  <c r="V909" i="2" s="1"/>
  <c r="Q1325" i="2"/>
  <c r="V1325" i="2" s="1"/>
  <c r="Q801" i="2"/>
  <c r="V801" i="2" s="1"/>
  <c r="Q1097" i="2"/>
  <c r="V1097" i="2" s="1"/>
  <c r="Q1229" i="2"/>
  <c r="V1229" i="2" s="1"/>
  <c r="Q89" i="2"/>
  <c r="V89" i="2" s="1"/>
  <c r="Q1346" i="2"/>
  <c r="V1346" i="2" s="1"/>
  <c r="Q693" i="2"/>
  <c r="V693" i="2" s="1"/>
  <c r="Q964" i="2"/>
  <c r="V964" i="2" s="1"/>
  <c r="Q361" i="2"/>
  <c r="V361" i="2" s="1"/>
  <c r="Q217" i="2"/>
  <c r="V217" i="2" s="1"/>
  <c r="Q73" i="2"/>
  <c r="V73" i="2" s="1"/>
  <c r="Q740" i="2"/>
  <c r="V740" i="2" s="1"/>
  <c r="Q954" i="2"/>
  <c r="V954" i="2" s="1"/>
  <c r="Q480" i="2"/>
  <c r="V480" i="2" s="1"/>
  <c r="Q336" i="2"/>
  <c r="V336" i="2" s="1"/>
  <c r="Q192" i="2"/>
  <c r="V192" i="2" s="1"/>
  <c r="Q48" i="2"/>
  <c r="V48" i="2" s="1"/>
  <c r="Q681" i="2"/>
  <c r="V681" i="2" s="1"/>
  <c r="Q1086" i="2"/>
  <c r="V1086" i="2" s="1"/>
  <c r="Q1181" i="2"/>
  <c r="V1181" i="2" s="1"/>
  <c r="Q921" i="2"/>
  <c r="V921" i="2" s="1"/>
  <c r="Q1169" i="2"/>
  <c r="V1169" i="2" s="1"/>
  <c r="Q101" i="2"/>
  <c r="V101" i="2" s="1"/>
  <c r="Q1377" i="2"/>
  <c r="V1377" i="2" s="1"/>
  <c r="Q880" i="2"/>
  <c r="V880" i="2" s="1"/>
  <c r="Q1341" i="2"/>
  <c r="V1341" i="2" s="1"/>
  <c r="Q844" i="2"/>
  <c r="V844" i="2" s="1"/>
  <c r="Q724" i="2"/>
  <c r="V724" i="2" s="1"/>
  <c r="Q1357" i="2"/>
  <c r="V1357" i="2" s="1"/>
  <c r="Q1285" i="2"/>
  <c r="V1285" i="2" s="1"/>
  <c r="Q1213" i="2"/>
  <c r="V1213" i="2" s="1"/>
  <c r="Q1069" i="2"/>
  <c r="V1069" i="2" s="1"/>
  <c r="Q925" i="2"/>
  <c r="V925" i="2" s="1"/>
  <c r="Q781" i="2"/>
  <c r="V781" i="2" s="1"/>
  <c r="Q637" i="2"/>
  <c r="V637" i="2" s="1"/>
  <c r="Q140" i="2"/>
  <c r="V140" i="2" s="1"/>
  <c r="Q657" i="2"/>
  <c r="V657" i="2" s="1"/>
  <c r="Q664" i="2"/>
  <c r="V664" i="2" s="1"/>
  <c r="Q1050" i="2"/>
  <c r="V1050" i="2" s="1"/>
  <c r="Q77" i="2"/>
  <c r="V77" i="2" s="1"/>
  <c r="Q897" i="2"/>
  <c r="V897" i="2" s="1"/>
  <c r="Q1436" i="2"/>
  <c r="V1436" i="2" s="1"/>
  <c r="Q789" i="2"/>
  <c r="V789" i="2" s="1"/>
  <c r="Q1133" i="2"/>
  <c r="V1133" i="2" s="1"/>
  <c r="Q1397" i="2"/>
  <c r="V1397" i="2" s="1"/>
  <c r="Q583" i="2"/>
  <c r="V583" i="2" s="1"/>
  <c r="Q830" i="2"/>
  <c r="V830" i="2" s="1"/>
  <c r="Q758" i="2"/>
  <c r="V758" i="2" s="1"/>
  <c r="Q686" i="2"/>
  <c r="V686" i="2" s="1"/>
  <c r="Q1329" i="2"/>
  <c r="V1329" i="2" s="1"/>
  <c r="Q1125" i="2"/>
  <c r="V1125" i="2" s="1"/>
  <c r="Q1096" i="2"/>
  <c r="V1096" i="2" s="1"/>
  <c r="Q1024" i="2"/>
  <c r="V1024" i="2" s="1"/>
  <c r="Q1443" i="2"/>
  <c r="V1443" i="2" s="1"/>
  <c r="Q1359" i="2"/>
  <c r="V1359" i="2" s="1"/>
  <c r="Q1215" i="2"/>
  <c r="V1215" i="2" s="1"/>
  <c r="Q1071" i="2"/>
  <c r="V1071" i="2" s="1"/>
  <c r="Q493" i="2"/>
  <c r="V493" i="2" s="1"/>
  <c r="Q428" i="2"/>
  <c r="V428" i="2" s="1"/>
  <c r="Q224" i="2"/>
  <c r="V224" i="2" s="1"/>
  <c r="Q1128" i="2"/>
  <c r="V1128" i="2" s="1"/>
  <c r="Q456" i="2"/>
  <c r="V456" i="2" s="1"/>
  <c r="Q312" i="2"/>
  <c r="V312" i="2" s="1"/>
  <c r="Q168" i="2"/>
  <c r="V168" i="2" s="1"/>
  <c r="Q594" i="2"/>
  <c r="V594" i="2" s="1"/>
  <c r="Q546" i="2"/>
  <c r="V546" i="2" s="1"/>
  <c r="Q53" i="2"/>
  <c r="V53" i="2" s="1"/>
  <c r="Q1121" i="2"/>
  <c r="V1121" i="2" s="1"/>
  <c r="Q1085" i="2"/>
  <c r="V1085" i="2" s="1"/>
  <c r="Q1373" i="2"/>
  <c r="V1373" i="2" s="1"/>
  <c r="Q965" i="2"/>
  <c r="V965" i="2" s="1"/>
  <c r="Q1233" i="2"/>
  <c r="V1233" i="2" s="1"/>
  <c r="Q820" i="2"/>
  <c r="V820" i="2" s="1"/>
  <c r="Q712" i="2"/>
  <c r="V712" i="2" s="1"/>
  <c r="Q1417" i="2"/>
  <c r="V1417" i="2" s="1"/>
  <c r="Q1345" i="2"/>
  <c r="V1345" i="2" s="1"/>
  <c r="Q644" i="2"/>
  <c r="V644" i="2" s="1"/>
  <c r="Q212" i="2"/>
  <c r="V212" i="2" s="1"/>
  <c r="Q486" i="2"/>
  <c r="V486" i="2" s="1"/>
  <c r="Q102" i="2"/>
  <c r="V102" i="2" s="1"/>
  <c r="Q885" i="2"/>
  <c r="V885" i="2" s="1"/>
  <c r="Q1337" i="2"/>
  <c r="V1337" i="2" s="1"/>
  <c r="Q1145" i="2"/>
  <c r="V1145" i="2" s="1"/>
  <c r="Q1037" i="2"/>
  <c r="V1037" i="2" s="1"/>
  <c r="Q1205" i="2"/>
  <c r="V1205" i="2" s="1"/>
  <c r="Q941" i="2"/>
  <c r="V941" i="2" s="1"/>
  <c r="Q818" i="2"/>
  <c r="V818" i="2" s="1"/>
  <c r="Q746" i="2"/>
  <c r="V746" i="2" s="1"/>
  <c r="Q674" i="2"/>
  <c r="V674" i="2" s="1"/>
  <c r="Q940" i="2"/>
  <c r="V940" i="2" s="1"/>
  <c r="Q1419" i="2"/>
  <c r="V1419" i="2" s="1"/>
  <c r="Q1347" i="2"/>
  <c r="V1347" i="2" s="1"/>
  <c r="Q1275" i="2"/>
  <c r="V1275" i="2" s="1"/>
  <c r="Q1203" i="2"/>
  <c r="V1203" i="2" s="1"/>
  <c r="Q1131" i="2"/>
  <c r="V1131" i="2" s="1"/>
  <c r="Q1059" i="2"/>
  <c r="V1059" i="2" s="1"/>
  <c r="Q987" i="2"/>
  <c r="V987" i="2" s="1"/>
  <c r="Q368" i="2"/>
  <c r="V368" i="2" s="1"/>
  <c r="Q604" i="2"/>
  <c r="V604" i="2" s="1"/>
  <c r="Q1424" i="2"/>
  <c r="V1424" i="2" s="1"/>
  <c r="Q1193" i="2"/>
  <c r="V1193" i="2" s="1"/>
  <c r="Q1109" i="2"/>
  <c r="V1109" i="2" s="1"/>
  <c r="Q1013" i="2"/>
  <c r="V1013" i="2" s="1"/>
  <c r="Q1157" i="2"/>
  <c r="V1157" i="2" s="1"/>
  <c r="Q917" i="2"/>
  <c r="V917" i="2" s="1"/>
  <c r="Q1363" i="2"/>
  <c r="V1363" i="2" s="1"/>
  <c r="Q1291" i="2"/>
  <c r="V1291" i="2" s="1"/>
  <c r="Q1219" i="2"/>
  <c r="V1219" i="2" s="1"/>
  <c r="Q1147" i="2"/>
  <c r="V1147" i="2" s="1"/>
  <c r="Q1075" i="2"/>
  <c r="V1075" i="2" s="1"/>
  <c r="Q796" i="2"/>
  <c r="V796" i="2" s="1"/>
  <c r="Q700" i="2"/>
  <c r="V700" i="2" s="1"/>
  <c r="Q1405" i="2"/>
  <c r="V1405" i="2" s="1"/>
  <c r="Q1189" i="2"/>
  <c r="V1189" i="2" s="1"/>
  <c r="Q356" i="2"/>
  <c r="V356" i="2" s="1"/>
  <c r="Q440" i="2"/>
  <c r="V440" i="2" s="1"/>
  <c r="Q152" i="2"/>
  <c r="V152" i="2" s="1"/>
  <c r="Q420" i="2"/>
  <c r="V420" i="2" s="1"/>
  <c r="Q276" i="2"/>
  <c r="V276" i="2" s="1"/>
  <c r="Q132" i="2"/>
  <c r="V132" i="2" s="1"/>
  <c r="Q989" i="2"/>
  <c r="V989" i="2" s="1"/>
  <c r="Q893" i="2"/>
  <c r="V893" i="2" s="1"/>
  <c r="D16" i="2"/>
  <c r="Q43" i="2"/>
  <c r="V43" i="2" s="1"/>
  <c r="Q68" i="2"/>
  <c r="V68" i="2" s="1"/>
  <c r="Q50" i="2"/>
  <c r="V50" i="2" s="1"/>
  <c r="Q62" i="2"/>
  <c r="V62" i="2" s="1"/>
  <c r="Q56" i="2"/>
  <c r="V56" i="2" s="1"/>
  <c r="C16" i="2"/>
  <c r="E16" i="2"/>
  <c r="B16" i="2"/>
  <c r="Q1422" i="2"/>
  <c r="V1422" i="2" s="1"/>
  <c r="Q918" i="2"/>
  <c r="V918" i="2" s="1"/>
  <c r="Q1308" i="2"/>
  <c r="V1308" i="2" s="1"/>
  <c r="Q1152" i="2"/>
  <c r="V1152" i="2" s="1"/>
  <c r="Q218" i="2"/>
  <c r="V218" i="2" s="1"/>
  <c r="Q510" i="2"/>
  <c r="V510" i="2" s="1"/>
  <c r="Q669" i="2"/>
  <c r="V669" i="2" s="1"/>
  <c r="Q1384" i="2"/>
  <c r="V1384" i="2" s="1"/>
  <c r="Q628" i="2"/>
  <c r="V628" i="2" s="1"/>
  <c r="Q268" i="2"/>
  <c r="V268" i="2" s="1"/>
  <c r="Q750" i="2"/>
  <c r="V750" i="2" s="1"/>
  <c r="Q1314" i="2"/>
  <c r="V1314" i="2" s="1"/>
  <c r="Q1074" i="2"/>
  <c r="V1074" i="2" s="1"/>
  <c r="Q582" i="2"/>
  <c r="V582" i="2" s="1"/>
  <c r="Q234" i="2"/>
  <c r="V234" i="2" s="1"/>
  <c r="Q198" i="2"/>
  <c r="V198" i="2" s="1"/>
  <c r="Q1305" i="2"/>
  <c r="V1305" i="2" s="1"/>
  <c r="Q1437" i="2"/>
  <c r="V1437" i="2" s="1"/>
  <c r="Q1293" i="2"/>
  <c r="V1293" i="2" s="1"/>
  <c r="Q1149" i="2"/>
  <c r="V1149" i="2" s="1"/>
  <c r="Q957" i="2"/>
  <c r="V957" i="2" s="1"/>
  <c r="Q1252" i="2"/>
  <c r="V1252" i="2" s="1"/>
  <c r="Q1400" i="2"/>
  <c r="V1400" i="2" s="1"/>
  <c r="Q1256" i="2"/>
  <c r="V1256" i="2" s="1"/>
  <c r="Q1112" i="2"/>
  <c r="V1112" i="2" s="1"/>
  <c r="Q968" i="2"/>
  <c r="V968" i="2" s="1"/>
  <c r="Q824" i="2"/>
  <c r="V824" i="2" s="1"/>
  <c r="Q498" i="2"/>
  <c r="V498" i="2" s="1"/>
  <c r="Q438" i="2"/>
  <c r="V438" i="2" s="1"/>
  <c r="Q726" i="2"/>
  <c r="V726" i="2" s="1"/>
  <c r="Q1284" i="2"/>
  <c r="V1284" i="2" s="1"/>
  <c r="Q1116" i="2"/>
  <c r="V1116" i="2" s="1"/>
  <c r="Q990" i="2"/>
  <c r="V990" i="2" s="1"/>
  <c r="Q196" i="2"/>
  <c r="V196" i="2" s="1"/>
  <c r="Q366" i="2"/>
  <c r="V366" i="2" s="1"/>
  <c r="Q136" i="2"/>
  <c r="V136" i="2" s="1"/>
  <c r="Q645" i="2"/>
  <c r="V645" i="2" s="1"/>
  <c r="Q1336" i="2"/>
  <c r="V1336" i="2" s="1"/>
  <c r="Q568" i="2"/>
  <c r="V568" i="2" s="1"/>
  <c r="Q208" i="2"/>
  <c r="V208" i="2" s="1"/>
  <c r="Q558" i="2"/>
  <c r="V558" i="2" s="1"/>
  <c r="Q1266" i="2"/>
  <c r="V1266" i="2" s="1"/>
  <c r="Q1026" i="2"/>
  <c r="V1026" i="2" s="1"/>
  <c r="Q426" i="2"/>
  <c r="V426" i="2" s="1"/>
  <c r="Q580" i="2"/>
  <c r="V580" i="2" s="1"/>
  <c r="Q66" i="2"/>
  <c r="V66" i="2" s="1"/>
  <c r="Q1398" i="2"/>
  <c r="V1398" i="2" s="1"/>
  <c r="Q1168" i="2"/>
  <c r="V1168" i="2" s="1"/>
  <c r="Q1425" i="2"/>
  <c r="V1425" i="2" s="1"/>
  <c r="Q1281" i="2"/>
  <c r="V1281" i="2" s="1"/>
  <c r="Q1137" i="2"/>
  <c r="V1137" i="2" s="1"/>
  <c r="Q933" i="2"/>
  <c r="V933" i="2" s="1"/>
  <c r="Q1156" i="2"/>
  <c r="V1156" i="2" s="1"/>
  <c r="Q1012" i="2"/>
  <c r="V1012" i="2" s="1"/>
  <c r="Q92" i="2"/>
  <c r="V92" i="2" s="1"/>
  <c r="Q1388" i="2"/>
  <c r="V1388" i="2" s="1"/>
  <c r="Q1244" i="2"/>
  <c r="V1244" i="2" s="1"/>
  <c r="Q1100" i="2"/>
  <c r="V1100" i="2" s="1"/>
  <c r="Q956" i="2"/>
  <c r="V956" i="2" s="1"/>
  <c r="Q812" i="2"/>
  <c r="V812" i="2" s="1"/>
  <c r="Q414" i="2"/>
  <c r="V414" i="2" s="1"/>
  <c r="Q1104" i="2"/>
  <c r="V1104" i="2" s="1"/>
  <c r="Q666" i="2"/>
  <c r="V666" i="2" s="1"/>
  <c r="Q1272" i="2"/>
  <c r="V1272" i="2" s="1"/>
  <c r="Q1092" i="2"/>
  <c r="V1092" i="2" s="1"/>
  <c r="Q1350" i="2"/>
  <c r="V1350" i="2" s="1"/>
  <c r="Q822" i="2"/>
  <c r="V822" i="2" s="1"/>
  <c r="Q1176" i="2"/>
  <c r="V1176" i="2" s="1"/>
  <c r="Q350" i="2"/>
  <c r="V350" i="2" s="1"/>
  <c r="Q810" i="2"/>
  <c r="V810" i="2" s="1"/>
  <c r="Q633" i="2"/>
  <c r="V633" i="2" s="1"/>
  <c r="Q1312" i="2"/>
  <c r="V1312" i="2" s="1"/>
  <c r="Q556" i="2"/>
  <c r="V556" i="2" s="1"/>
  <c r="Q462" i="2"/>
  <c r="V462" i="2" s="1"/>
  <c r="Q1242" i="2"/>
  <c r="V1242" i="2" s="1"/>
  <c r="Q1014" i="2"/>
  <c r="V1014" i="2" s="1"/>
  <c r="Q402" i="2"/>
  <c r="V402" i="2" s="1"/>
  <c r="Q460" i="2"/>
  <c r="V460" i="2" s="1"/>
  <c r="Q1374" i="2"/>
  <c r="V1374" i="2" s="1"/>
  <c r="Q1376" i="2"/>
  <c r="V1376" i="2" s="1"/>
  <c r="Q1232" i="2"/>
  <c r="V1232" i="2" s="1"/>
  <c r="Q1088" i="2"/>
  <c r="V1088" i="2" s="1"/>
  <c r="Q944" i="2"/>
  <c r="V944" i="2" s="1"/>
  <c r="Q800" i="2"/>
  <c r="V800" i="2" s="1"/>
  <c r="Q524" i="2"/>
  <c r="V524" i="2" s="1"/>
  <c r="Q1276" i="2"/>
  <c r="V1276" i="2" s="1"/>
  <c r="Q390" i="2"/>
  <c r="V390" i="2" s="1"/>
  <c r="Q630" i="2"/>
  <c r="V630" i="2" s="1"/>
  <c r="Q1260" i="2"/>
  <c r="V1260" i="2" s="1"/>
  <c r="Q1080" i="2"/>
  <c r="V1080" i="2" s="1"/>
  <c r="Q762" i="2"/>
  <c r="V762" i="2" s="1"/>
  <c r="Q1038" i="2"/>
  <c r="V1038" i="2" s="1"/>
  <c r="Q1392" i="2"/>
  <c r="V1392" i="2" s="1"/>
  <c r="Q506" i="2"/>
  <c r="V506" i="2" s="1"/>
  <c r="Q606" i="2"/>
  <c r="V606" i="2" s="1"/>
  <c r="Q1288" i="2"/>
  <c r="V1288" i="2" s="1"/>
  <c r="Q124" i="2"/>
  <c r="V124" i="2" s="1"/>
  <c r="Q1017" i="2"/>
  <c r="V1017" i="2" s="1"/>
  <c r="Q1218" i="2"/>
  <c r="V1218" i="2" s="1"/>
  <c r="Q1002" i="2"/>
  <c r="V1002" i="2" s="1"/>
  <c r="Q318" i="2"/>
  <c r="V318" i="2" s="1"/>
  <c r="Q172" i="2"/>
  <c r="V172" i="2" s="1"/>
  <c r="Q1098" i="2"/>
  <c r="V1098" i="2" s="1"/>
  <c r="Q1326" i="2"/>
  <c r="V1326" i="2" s="1"/>
  <c r="Q1401" i="2"/>
  <c r="V1401" i="2" s="1"/>
  <c r="Q1257" i="2"/>
  <c r="V1257" i="2" s="1"/>
  <c r="Q1113" i="2"/>
  <c r="V1113" i="2" s="1"/>
  <c r="Q765" i="2"/>
  <c r="V765" i="2" s="1"/>
  <c r="Q1144" i="2"/>
  <c r="V1144" i="2" s="1"/>
  <c r="Q1072" i="2"/>
  <c r="V1072" i="2" s="1"/>
  <c r="Q1364" i="2"/>
  <c r="V1364" i="2" s="1"/>
  <c r="Q1220" i="2"/>
  <c r="V1220" i="2" s="1"/>
  <c r="Q1076" i="2"/>
  <c r="V1076" i="2" s="1"/>
  <c r="Q932" i="2"/>
  <c r="V932" i="2" s="1"/>
  <c r="Q788" i="2"/>
  <c r="V788" i="2" s="1"/>
  <c r="Q1396" i="2"/>
  <c r="V1396" i="2" s="1"/>
  <c r="Q330" i="2"/>
  <c r="V330" i="2" s="1"/>
  <c r="Q522" i="2"/>
  <c r="V522" i="2" s="1"/>
  <c r="Q1248" i="2"/>
  <c r="V1248" i="2" s="1"/>
  <c r="Q612" i="2"/>
  <c r="V612" i="2" s="1"/>
  <c r="Q468" i="2"/>
  <c r="V468" i="2" s="1"/>
  <c r="Q324" i="2"/>
  <c r="V324" i="2" s="1"/>
  <c r="Q180" i="2"/>
  <c r="V180" i="2" s="1"/>
  <c r="Q714" i="2"/>
  <c r="V714" i="2" s="1"/>
  <c r="Q362" i="2"/>
  <c r="V362" i="2" s="1"/>
  <c r="Q74" i="2"/>
  <c r="V74" i="2" s="1"/>
  <c r="Q942" i="2"/>
  <c r="V942" i="2" s="1"/>
  <c r="Q1380" i="2"/>
  <c r="V1380" i="2" s="1"/>
  <c r="Q494" i="2"/>
  <c r="V494" i="2" s="1"/>
  <c r="Q266" i="2"/>
  <c r="V266" i="2" s="1"/>
  <c r="Q969" i="2"/>
  <c r="V969" i="2" s="1"/>
  <c r="Q1264" i="2"/>
  <c r="V1264" i="2" s="1"/>
  <c r="Q1228" i="2"/>
  <c r="V1228" i="2" s="1"/>
  <c r="Q1194" i="2"/>
  <c r="V1194" i="2" s="1"/>
  <c r="Q978" i="2"/>
  <c r="V978" i="2" s="1"/>
  <c r="Q282" i="2"/>
  <c r="V282" i="2" s="1"/>
  <c r="Q1062" i="2"/>
  <c r="V1062" i="2" s="1"/>
  <c r="Q1302" i="2"/>
  <c r="V1302" i="2" s="1"/>
  <c r="Q1296" i="2"/>
  <c r="V1296" i="2" s="1"/>
  <c r="Q1008" i="2"/>
  <c r="V1008" i="2" s="1"/>
  <c r="Q864" i="2"/>
  <c r="V864" i="2" s="1"/>
  <c r="Q720" i="2"/>
  <c r="V720" i="2" s="1"/>
  <c r="Q1389" i="2"/>
  <c r="V1389" i="2" s="1"/>
  <c r="Q1245" i="2"/>
  <c r="V1245" i="2" s="1"/>
  <c r="Q1101" i="2"/>
  <c r="V1101" i="2" s="1"/>
  <c r="Q688" i="2"/>
  <c r="V688" i="2" s="1"/>
  <c r="Q308" i="2"/>
  <c r="V308" i="2" s="1"/>
  <c r="Q618" i="2"/>
  <c r="V618" i="2" s="1"/>
  <c r="Q1352" i="2"/>
  <c r="V1352" i="2" s="1"/>
  <c r="Q1208" i="2"/>
  <c r="V1208" i="2" s="1"/>
  <c r="Q1064" i="2"/>
  <c r="V1064" i="2" s="1"/>
  <c r="Q920" i="2"/>
  <c r="V920" i="2" s="1"/>
  <c r="Q452" i="2"/>
  <c r="V452" i="2" s="1"/>
  <c r="Q164" i="2"/>
  <c r="V164" i="2" s="1"/>
  <c r="Q1300" i="2"/>
  <c r="V1300" i="2" s="1"/>
  <c r="Q474" i="2"/>
  <c r="V474" i="2" s="1"/>
  <c r="Q1236" i="2"/>
  <c r="V1236" i="2" s="1"/>
  <c r="Q600" i="2"/>
  <c r="V600" i="2" s="1"/>
  <c r="Q424" i="2"/>
  <c r="V424" i="2" s="1"/>
  <c r="Q654" i="2"/>
  <c r="V654" i="2" s="1"/>
  <c r="Q484" i="2"/>
  <c r="V484" i="2" s="1"/>
  <c r="Q930" i="2"/>
  <c r="V930" i="2" s="1"/>
  <c r="Q1368" i="2"/>
  <c r="V1368" i="2" s="1"/>
  <c r="Q1204" i="2"/>
  <c r="V1204" i="2" s="1"/>
  <c r="Q1240" i="2"/>
  <c r="V1240" i="2" s="1"/>
  <c r="Q496" i="2"/>
  <c r="V496" i="2" s="1"/>
  <c r="Q1372" i="2"/>
  <c r="V1372" i="2" s="1"/>
  <c r="Q1182" i="2"/>
  <c r="V1182" i="2" s="1"/>
  <c r="Q906" i="2"/>
  <c r="V906" i="2" s="1"/>
  <c r="Q186" i="2"/>
  <c r="V186" i="2" s="1"/>
  <c r="Q174" i="2"/>
  <c r="V174" i="2" s="1"/>
  <c r="Q306" i="2"/>
  <c r="V306" i="2" s="1"/>
  <c r="Q1278" i="2"/>
  <c r="V1278" i="2" s="1"/>
  <c r="Q1164" i="2"/>
  <c r="V1164" i="2" s="1"/>
  <c r="Q642" i="2"/>
  <c r="V642" i="2" s="1"/>
  <c r="Q1039" i="2"/>
  <c r="V1039" i="2" s="1"/>
  <c r="Q967" i="2"/>
  <c r="V967" i="2" s="1"/>
  <c r="Q895" i="2"/>
  <c r="V895" i="2" s="1"/>
  <c r="Q823" i="2"/>
  <c r="V823" i="2" s="1"/>
  <c r="Q751" i="2"/>
  <c r="V751" i="2" s="1"/>
  <c r="Q679" i="2"/>
  <c r="V679" i="2" s="1"/>
  <c r="Q607" i="2"/>
  <c r="V607" i="2" s="1"/>
  <c r="Q596" i="2"/>
  <c r="V596" i="2" s="1"/>
  <c r="Q1340" i="2"/>
  <c r="V1340" i="2" s="1"/>
  <c r="Q1196" i="2"/>
  <c r="V1196" i="2" s="1"/>
  <c r="Q1052" i="2"/>
  <c r="V1052" i="2" s="1"/>
  <c r="Q908" i="2"/>
  <c r="V908" i="2" s="1"/>
  <c r="Q1140" i="2"/>
  <c r="V1140" i="2" s="1"/>
  <c r="Q1224" i="2"/>
  <c r="V1224" i="2" s="1"/>
  <c r="Q588" i="2"/>
  <c r="V588" i="2" s="1"/>
  <c r="Q570" i="2"/>
  <c r="V570" i="2" s="1"/>
  <c r="Q882" i="2"/>
  <c r="V882" i="2" s="1"/>
  <c r="Q1348" i="2"/>
  <c r="V1348" i="2" s="1"/>
  <c r="Q1216" i="2"/>
  <c r="V1216" i="2" s="1"/>
  <c r="Q1420" i="2"/>
  <c r="V1420" i="2" s="1"/>
  <c r="Q1230" i="2"/>
  <c r="V1230" i="2" s="1"/>
  <c r="Q1158" i="2"/>
  <c r="V1158" i="2" s="1"/>
  <c r="Q870" i="2"/>
  <c r="V870" i="2" s="1"/>
  <c r="Q150" i="2"/>
  <c r="V150" i="2" s="1"/>
  <c r="Q162" i="2"/>
  <c r="V162" i="2" s="1"/>
  <c r="Q294" i="2"/>
  <c r="V294" i="2" s="1"/>
  <c r="Q1254" i="2"/>
  <c r="V1254" i="2" s="1"/>
  <c r="Q1399" i="2"/>
  <c r="V1399" i="2" s="1"/>
  <c r="Q1327" i="2"/>
  <c r="V1327" i="2" s="1"/>
  <c r="Q1255" i="2"/>
  <c r="V1255" i="2" s="1"/>
  <c r="Q1183" i="2"/>
  <c r="V1183" i="2" s="1"/>
  <c r="Q1111" i="2"/>
  <c r="V1111" i="2" s="1"/>
  <c r="Q1077" i="2"/>
  <c r="V1077" i="2" s="1"/>
  <c r="Q729" i="2"/>
  <c r="V729" i="2" s="1"/>
  <c r="Q892" i="2"/>
  <c r="V892" i="2" s="1"/>
  <c r="Q760" i="2"/>
  <c r="V760" i="2" s="1"/>
  <c r="Q354" i="2"/>
  <c r="V354" i="2" s="1"/>
  <c r="Q1328" i="2"/>
  <c r="V1328" i="2" s="1"/>
  <c r="Q1184" i="2"/>
  <c r="V1184" i="2" s="1"/>
  <c r="Q1040" i="2"/>
  <c r="V1040" i="2" s="1"/>
  <c r="Q896" i="2"/>
  <c r="V896" i="2" s="1"/>
  <c r="Q1356" i="2"/>
  <c r="V1356" i="2" s="1"/>
  <c r="Q1212" i="2"/>
  <c r="V1212" i="2" s="1"/>
  <c r="Q576" i="2"/>
  <c r="V576" i="2" s="1"/>
  <c r="Q278" i="2"/>
  <c r="V278" i="2" s="1"/>
  <c r="Q280" i="2"/>
  <c r="V280" i="2" s="1"/>
  <c r="Q534" i="2"/>
  <c r="V534" i="2" s="1"/>
  <c r="Q290" i="2"/>
  <c r="V290" i="2" s="1"/>
  <c r="Q858" i="2"/>
  <c r="V858" i="2" s="1"/>
  <c r="Q1041" i="2"/>
  <c r="V1041" i="2" s="1"/>
  <c r="Q748" i="2"/>
  <c r="V748" i="2" s="1"/>
  <c r="Q412" i="2"/>
  <c r="V412" i="2" s="1"/>
  <c r="Q966" i="2"/>
  <c r="V966" i="2" s="1"/>
  <c r="Q1410" i="2"/>
  <c r="V1410" i="2" s="1"/>
  <c r="Q1146" i="2"/>
  <c r="V1146" i="2" s="1"/>
  <c r="Q846" i="2"/>
  <c r="V846" i="2" s="1"/>
  <c r="Q126" i="2"/>
  <c r="V126" i="2" s="1"/>
  <c r="Q78" i="2"/>
  <c r="V78" i="2" s="1"/>
  <c r="Q258" i="2"/>
  <c r="V258" i="2" s="1"/>
  <c r="Q1170" i="2"/>
  <c r="V1170" i="2" s="1"/>
  <c r="Q1434" i="2"/>
  <c r="V1434" i="2" s="1"/>
  <c r="Q786" i="2"/>
  <c r="V786" i="2" s="1"/>
  <c r="Q1353" i="2"/>
  <c r="V1353" i="2" s="1"/>
  <c r="Q1209" i="2"/>
  <c r="V1209" i="2" s="1"/>
  <c r="Q1065" i="2"/>
  <c r="V1065" i="2" s="1"/>
  <c r="Q717" i="2"/>
  <c r="V717" i="2" s="1"/>
  <c r="Q236" i="2"/>
  <c r="V236" i="2" s="1"/>
  <c r="Q1068" i="2"/>
  <c r="V1068" i="2" s="1"/>
  <c r="Q1316" i="2"/>
  <c r="V1316" i="2" s="1"/>
  <c r="Q1172" i="2"/>
  <c r="V1172" i="2" s="1"/>
  <c r="Q1028" i="2"/>
  <c r="V1028" i="2" s="1"/>
  <c r="Q884" i="2"/>
  <c r="V884" i="2" s="1"/>
  <c r="Q380" i="2"/>
  <c r="V380" i="2" s="1"/>
  <c r="Q1344" i="2"/>
  <c r="V1344" i="2" s="1"/>
  <c r="Q1200" i="2"/>
  <c r="V1200" i="2" s="1"/>
  <c r="Q564" i="2"/>
  <c r="V564" i="2" s="1"/>
  <c r="Q206" i="2"/>
  <c r="V206" i="2" s="1"/>
  <c r="Q450" i="2"/>
  <c r="V450" i="2" s="1"/>
  <c r="Q738" i="2"/>
  <c r="V738" i="2" s="1"/>
  <c r="Q993" i="2"/>
  <c r="V993" i="2" s="1"/>
  <c r="Q736" i="2"/>
  <c r="V736" i="2" s="1"/>
  <c r="Q894" i="2"/>
  <c r="V894" i="2" s="1"/>
  <c r="Q1386" i="2"/>
  <c r="V1386" i="2" s="1"/>
  <c r="Q1122" i="2"/>
  <c r="V1122" i="2" s="1"/>
  <c r="Q774" i="2"/>
  <c r="V774" i="2" s="1"/>
  <c r="Q90" i="2"/>
  <c r="V90" i="2" s="1"/>
  <c r="Q54" i="2"/>
  <c r="V54" i="2" s="1"/>
  <c r="Q246" i="2"/>
  <c r="V246" i="2" s="1"/>
  <c r="Q1134" i="2"/>
  <c r="V1134" i="2" s="1"/>
  <c r="Q352" i="2"/>
  <c r="V352" i="2" s="1"/>
  <c r="Q1290" i="2"/>
  <c r="V1290" i="2" s="1"/>
  <c r="Q868" i="2"/>
  <c r="V868" i="2" s="1"/>
  <c r="Q1304" i="2"/>
  <c r="V1304" i="2" s="1"/>
  <c r="Q1160" i="2"/>
  <c r="V1160" i="2" s="1"/>
  <c r="Q1016" i="2"/>
  <c r="V1016" i="2" s="1"/>
  <c r="Q872" i="2"/>
  <c r="V872" i="2" s="1"/>
  <c r="Q1332" i="2"/>
  <c r="V1332" i="2" s="1"/>
  <c r="Q1188" i="2"/>
  <c r="V1188" i="2" s="1"/>
  <c r="Q552" i="2"/>
  <c r="V552" i="2" s="1"/>
  <c r="Q146" i="2"/>
  <c r="V146" i="2" s="1"/>
  <c r="Q342" i="2"/>
  <c r="V342" i="2" s="1"/>
  <c r="Q340" i="2"/>
  <c r="V340" i="2" s="1"/>
  <c r="Q702" i="2"/>
  <c r="V702" i="2" s="1"/>
  <c r="Q578" i="2"/>
  <c r="V578" i="2" s="1"/>
  <c r="Q434" i="2"/>
  <c r="V434" i="2" s="1"/>
  <c r="Q945" i="2"/>
  <c r="V945" i="2" s="1"/>
  <c r="Q1206" i="2"/>
  <c r="V1206" i="2" s="1"/>
  <c r="Q676" i="2"/>
  <c r="V676" i="2" s="1"/>
  <c r="Q834" i="2"/>
  <c r="V834" i="2" s="1"/>
  <c r="Q1362" i="2"/>
  <c r="V1362" i="2" s="1"/>
  <c r="Q1110" i="2"/>
  <c r="V1110" i="2" s="1"/>
  <c r="Q678" i="2"/>
  <c r="V678" i="2" s="1"/>
  <c r="Q138" i="2"/>
  <c r="V138" i="2" s="1"/>
  <c r="Q222" i="2"/>
  <c r="V222" i="2" s="1"/>
  <c r="Q416" i="2"/>
  <c r="V416" i="2" s="1"/>
  <c r="N25" i="5"/>
  <c r="J25" i="5"/>
  <c r="O24" i="5"/>
  <c r="M24" i="5"/>
  <c r="E23" i="5"/>
  <c r="E24" i="5" s="1"/>
  <c r="D23" i="5"/>
  <c r="G5" i="5"/>
  <c r="B23" i="5"/>
  <c r="G23" i="5"/>
  <c r="G24" i="5" s="1"/>
  <c r="F23" i="5"/>
  <c r="D25" i="5"/>
  <c r="J26" i="1"/>
  <c r="J27" i="1"/>
  <c r="L18" i="1"/>
  <c r="K30" i="1"/>
  <c r="K6" i="1" s="1"/>
  <c r="M13" i="1"/>
  <c r="K12" i="1"/>
  <c r="J12" i="1" s="1"/>
  <c r="L11" i="1"/>
  <c r="J11" i="1" s="1"/>
  <c r="K16" i="1"/>
  <c r="M17" i="1"/>
  <c r="K20" i="1"/>
  <c r="M23" i="1"/>
  <c r="U6" i="2"/>
  <c r="M15" i="1"/>
  <c r="M11" i="1"/>
  <c r="K18" i="1"/>
  <c r="J18" i="1" s="1"/>
  <c r="K24" i="1"/>
  <c r="M28" i="1"/>
  <c r="L24" i="1"/>
  <c r="K28" i="1"/>
  <c r="J28" i="1" s="1"/>
  <c r="L9" i="1"/>
  <c r="M10" i="1"/>
  <c r="K19" i="1"/>
  <c r="K25" i="1"/>
  <c r="J25" i="1" s="1"/>
  <c r="K9" i="1"/>
  <c r="J9" i="1" s="1"/>
  <c r="L10" i="1"/>
  <c r="J10" i="1" s="1"/>
  <c r="L19" i="1"/>
  <c r="L25" i="1"/>
  <c r="L13" i="1"/>
  <c r="N13" i="1" s="1"/>
  <c r="L16" i="1"/>
  <c r="L20" i="1"/>
  <c r="N20" i="1" s="1"/>
  <c r="M12" i="1"/>
  <c r="K17" i="1"/>
  <c r="J17" i="1" s="1"/>
  <c r="K23" i="1"/>
  <c r="M22" i="1"/>
  <c r="M30" i="1"/>
  <c r="L30" i="1"/>
  <c r="C26" i="2" l="1"/>
  <c r="D26" i="2"/>
  <c r="D28" i="2" s="1"/>
  <c r="B26" i="2"/>
  <c r="B28" i="2" s="1"/>
  <c r="Q9" i="2"/>
  <c r="U697" i="2"/>
  <c r="U735" i="2"/>
  <c r="U1278" i="2"/>
  <c r="U1062" i="2"/>
  <c r="U1260" i="2"/>
  <c r="U1126" i="2"/>
  <c r="U1242" i="2"/>
  <c r="U1308" i="2"/>
  <c r="U1320" i="2"/>
  <c r="U1162" i="2"/>
  <c r="U1440" i="2"/>
  <c r="U915" i="2"/>
  <c r="U602" i="2"/>
  <c r="U1290" i="2"/>
  <c r="U1023" i="2"/>
  <c r="U771" i="2"/>
  <c r="U1083" i="2"/>
  <c r="U1386" i="2"/>
  <c r="U1410" i="2"/>
  <c r="U1356" i="2"/>
  <c r="U1236" i="2"/>
  <c r="U879" i="2"/>
  <c r="U397" i="2"/>
  <c r="U1206" i="2"/>
  <c r="U1350" i="2"/>
  <c r="U1338" i="2"/>
  <c r="U1010" i="2"/>
  <c r="U1416" i="2"/>
  <c r="U1119" i="2"/>
  <c r="U1054" i="2"/>
  <c r="U1155" i="2"/>
  <c r="U974" i="2"/>
  <c r="U951" i="2"/>
  <c r="U1254" i="2"/>
  <c r="U1362" i="2"/>
  <c r="U1392" i="2"/>
  <c r="U1090" i="2"/>
  <c r="U1134" i="2"/>
  <c r="U1314" i="2"/>
  <c r="U1200" i="2"/>
  <c r="U1188" i="2"/>
  <c r="U1224" i="2"/>
  <c r="U1332" i="2"/>
  <c r="U1434" i="2"/>
  <c r="U1326" i="2"/>
  <c r="U1047" i="2"/>
  <c r="U1105" i="2"/>
  <c r="U1272" i="2"/>
  <c r="U1182" i="2"/>
  <c r="U1368" i="2"/>
  <c r="U1296" i="2"/>
  <c r="U1098" i="2"/>
  <c r="U1284" i="2"/>
  <c r="E17" i="2"/>
  <c r="D17" i="2"/>
  <c r="B17" i="2"/>
  <c r="C17" i="2"/>
  <c r="U1169" i="2"/>
  <c r="U1230" i="2"/>
  <c r="U1344" i="2"/>
  <c r="U1033" i="2"/>
  <c r="U1176" i="2"/>
  <c r="U1398" i="2"/>
  <c r="R1200" i="2"/>
  <c r="S1200" i="2" s="1"/>
  <c r="T1200" i="2" s="1"/>
  <c r="U1374" i="2"/>
  <c r="U1069" i="2"/>
  <c r="U1141" i="2"/>
  <c r="U1380" i="2"/>
  <c r="U1248" i="2"/>
  <c r="U1266" i="2"/>
  <c r="R1392" i="2"/>
  <c r="S1392" i="2" s="1"/>
  <c r="T1392" i="2" s="1"/>
  <c r="U807" i="2"/>
  <c r="U1302" i="2"/>
  <c r="R1338" i="2"/>
  <c r="S1338" i="2" s="1"/>
  <c r="T1338" i="2" s="1"/>
  <c r="U1422" i="2"/>
  <c r="N24" i="5"/>
  <c r="L25" i="5"/>
  <c r="L24" i="5"/>
  <c r="N26" i="5"/>
  <c r="L26" i="5"/>
  <c r="D24" i="5"/>
  <c r="B25" i="5"/>
  <c r="D26" i="5" s="1"/>
  <c r="M6" i="1"/>
  <c r="F25" i="5"/>
  <c r="F24" i="5"/>
  <c r="F26" i="5"/>
  <c r="J20" i="1"/>
  <c r="J16" i="1"/>
  <c r="J24" i="1"/>
  <c r="Q22" i="1"/>
  <c r="Q31" i="1" s="1"/>
  <c r="J23" i="1"/>
  <c r="J19" i="1"/>
  <c r="J13" i="1"/>
  <c r="J30" i="1"/>
  <c r="O4" i="1"/>
  <c r="P8" i="1"/>
  <c r="L22" i="1"/>
  <c r="L6" i="1" s="1"/>
  <c r="P15" i="1"/>
  <c r="K8" i="1"/>
  <c r="U843" i="2"/>
  <c r="U1212" i="2"/>
  <c r="R1236" i="2"/>
  <c r="S1236" i="2" s="1"/>
  <c r="T1236" i="2" s="1"/>
  <c r="U1194" i="2"/>
  <c r="U1428" i="2"/>
  <c r="U1404" i="2"/>
  <c r="K22" i="1"/>
  <c r="J22" i="1" s="1"/>
  <c r="L8" i="1"/>
  <c r="L15" i="1"/>
  <c r="P22" i="1"/>
  <c r="K15" i="1"/>
  <c r="J15" i="1" s="1"/>
  <c r="N30" i="1"/>
  <c r="N31" i="1" s="1"/>
  <c r="N32" i="1" s="1"/>
  <c r="O30" i="1"/>
  <c r="U112" i="2"/>
  <c r="U184" i="2"/>
  <c r="U256" i="2"/>
  <c r="U99" i="2"/>
  <c r="U171" i="2"/>
  <c r="U759" i="2"/>
  <c r="U867" i="2"/>
  <c r="U975" i="2"/>
  <c r="U1071" i="2"/>
  <c r="U328" i="2"/>
  <c r="U400" i="2"/>
  <c r="U472" i="2"/>
  <c r="U1078" i="2"/>
  <c r="U72" i="2"/>
  <c r="U144" i="2"/>
  <c r="U360" i="2"/>
  <c r="U720" i="2"/>
  <c r="U792" i="2"/>
  <c r="U864" i="2"/>
  <c r="U936" i="2"/>
  <c r="U1008" i="2"/>
  <c r="U1080" i="2"/>
  <c r="U1152" i="2"/>
  <c r="U445" i="2"/>
  <c r="U517" i="2"/>
  <c r="U589" i="2"/>
  <c r="U661" i="2"/>
  <c r="U110" i="2"/>
  <c r="U182" i="2"/>
  <c r="U254" i="2"/>
  <c r="U326" i="2"/>
  <c r="U398" i="2"/>
  <c r="U470" i="2"/>
  <c r="U542" i="2"/>
  <c r="U48" i="2"/>
  <c r="U264" i="2"/>
  <c r="U544" i="2"/>
  <c r="U616" i="2"/>
  <c r="U688" i="2"/>
  <c r="U760" i="2"/>
  <c r="U832" i="2"/>
  <c r="U904" i="2"/>
  <c r="U976" i="2"/>
  <c r="U1048" i="2"/>
  <c r="U1120" i="2"/>
  <c r="U1192" i="2"/>
  <c r="U1264" i="2"/>
  <c r="U1336" i="2"/>
  <c r="U1408" i="2"/>
  <c r="U1241" i="2"/>
  <c r="U408" i="2"/>
  <c r="U1313" i="2"/>
  <c r="U480" i="2"/>
  <c r="U552" i="2"/>
  <c r="U86" i="2"/>
  <c r="U273" i="2"/>
  <c r="U345" i="2"/>
  <c r="U417" i="2"/>
  <c r="U489" i="2"/>
  <c r="U561" i="2"/>
  <c r="U633" i="2"/>
  <c r="U1209" i="2"/>
  <c r="U1281" i="2"/>
  <c r="U1353" i="2"/>
  <c r="U1425" i="2"/>
  <c r="U45" i="2"/>
  <c r="U118" i="2"/>
  <c r="U190" i="2"/>
  <c r="U262" i="2"/>
  <c r="U334" i="2"/>
  <c r="U406" i="2"/>
  <c r="U478" i="2"/>
  <c r="U550" i="2"/>
  <c r="U622" i="2"/>
  <c r="U694" i="2"/>
  <c r="U766" i="2"/>
  <c r="U838" i="2"/>
  <c r="U910" i="2"/>
  <c r="U982" i="2"/>
  <c r="U1222" i="2"/>
  <c r="U1294" i="2"/>
  <c r="U1366" i="2"/>
  <c r="U1438" i="2"/>
  <c r="U8" i="2"/>
  <c r="U84" i="2"/>
  <c r="U156" i="2"/>
  <c r="U372" i="2"/>
  <c r="U588" i="2"/>
  <c r="U732" i="2"/>
  <c r="U804" i="2"/>
  <c r="U876" i="2"/>
  <c r="U948" i="2"/>
  <c r="U1020" i="2"/>
  <c r="U1092" i="2"/>
  <c r="U111" i="2"/>
  <c r="U183" i="2"/>
  <c r="U783" i="2"/>
  <c r="U891" i="2"/>
  <c r="U987" i="2"/>
  <c r="U1095" i="2"/>
  <c r="U95" i="2"/>
  <c r="U167" i="2"/>
  <c r="U239" i="2"/>
  <c r="U311" i="2"/>
  <c r="U455" i="2"/>
  <c r="U527" i="2"/>
  <c r="U599" i="2"/>
  <c r="U671" i="2"/>
  <c r="U743" i="2"/>
  <c r="U815" i="2"/>
  <c r="U887" i="2"/>
  <c r="U959" i="2"/>
  <c r="U1031" i="2"/>
  <c r="U1103" i="2"/>
  <c r="U1175" i="2"/>
  <c r="U1247" i="2"/>
  <c r="U1319" i="2"/>
  <c r="U1391" i="2"/>
  <c r="U61" i="2"/>
  <c r="U133" i="2"/>
  <c r="U205" i="2"/>
  <c r="U277" i="2"/>
  <c r="U349" i="2"/>
  <c r="U721" i="2"/>
  <c r="U793" i="2"/>
  <c r="U865" i="2"/>
  <c r="U937" i="2"/>
  <c r="U1009" i="2"/>
  <c r="U1117" i="2"/>
  <c r="U1201" i="2"/>
  <c r="U1273" i="2"/>
  <c r="U1345" i="2"/>
  <c r="U1417" i="2"/>
  <c r="U674" i="2"/>
  <c r="U746" i="2"/>
  <c r="U818" i="2"/>
  <c r="U890" i="2"/>
  <c r="U962" i="2"/>
  <c r="U1058" i="2"/>
  <c r="U1130" i="2"/>
  <c r="U1202" i="2"/>
  <c r="U1274" i="2"/>
  <c r="U1346" i="2"/>
  <c r="U1418" i="2"/>
  <c r="U303" i="2"/>
  <c r="U447" i="2"/>
  <c r="U519" i="2"/>
  <c r="U591" i="2"/>
  <c r="U663" i="2"/>
  <c r="U1167" i="2"/>
  <c r="U1239" i="2"/>
  <c r="U1311" i="2"/>
  <c r="U1383" i="2"/>
  <c r="U65" i="2"/>
  <c r="U137" i="2"/>
  <c r="U209" i="2"/>
  <c r="U281" i="2"/>
  <c r="U353" i="2"/>
  <c r="U425" i="2"/>
  <c r="U497" i="2"/>
  <c r="U569" i="2"/>
  <c r="U641" i="2"/>
  <c r="U713" i="2"/>
  <c r="U785" i="2"/>
  <c r="U857" i="2"/>
  <c r="U929" i="2"/>
  <c r="U1001" i="2"/>
  <c r="U1073" i="2"/>
  <c r="U1145" i="2"/>
  <c r="U78" i="2"/>
  <c r="U150" i="2"/>
  <c r="U366" i="2"/>
  <c r="U582" i="2"/>
  <c r="U654" i="2"/>
  <c r="U726" i="2"/>
  <c r="U798" i="2"/>
  <c r="U870" i="2"/>
  <c r="U942" i="2"/>
  <c r="U1014" i="2"/>
  <c r="U1110" i="2"/>
  <c r="U1255" i="2"/>
  <c r="U1164" i="2"/>
  <c r="U457" i="2"/>
  <c r="U529" i="2"/>
  <c r="U601" i="2"/>
  <c r="U673" i="2"/>
  <c r="U122" i="2"/>
  <c r="U194" i="2"/>
  <c r="U266" i="2"/>
  <c r="U338" i="2"/>
  <c r="U410" i="2"/>
  <c r="U482" i="2"/>
  <c r="U554" i="2"/>
  <c r="U52" i="2"/>
  <c r="U124" i="2"/>
  <c r="U196" i="2"/>
  <c r="U268" i="2"/>
  <c r="U340" i="2"/>
  <c r="U412" i="2"/>
  <c r="U484" i="2"/>
  <c r="U556" i="2"/>
  <c r="U628" i="2"/>
  <c r="U700" i="2"/>
  <c r="U772" i="2"/>
  <c r="U844" i="2"/>
  <c r="U916" i="2"/>
  <c r="U988" i="2"/>
  <c r="U1060" i="2"/>
  <c r="U1132" i="2"/>
  <c r="U1204" i="2"/>
  <c r="U1276" i="2"/>
  <c r="U1348" i="2"/>
  <c r="U1420" i="2"/>
  <c r="U1181" i="2"/>
  <c r="U1253" i="2"/>
  <c r="U1325" i="2"/>
  <c r="U1397" i="2"/>
  <c r="U1385" i="2"/>
  <c r="U55" i="2"/>
  <c r="U127" i="2"/>
  <c r="U233" i="2"/>
  <c r="U305" i="2"/>
  <c r="U199" i="2"/>
  <c r="U271" i="2"/>
  <c r="U343" i="2"/>
  <c r="U415" i="2"/>
  <c r="U487" i="2"/>
  <c r="U559" i="2"/>
  <c r="U631" i="2"/>
  <c r="U703" i="2"/>
  <c r="U775" i="2"/>
  <c r="U847" i="2"/>
  <c r="U919" i="2"/>
  <c r="U991" i="2"/>
  <c r="U1063" i="2"/>
  <c r="U1135" i="2"/>
  <c r="U1231" i="2"/>
  <c r="U246" i="2"/>
  <c r="U318" i="2"/>
  <c r="U390" i="2"/>
  <c r="U462" i="2"/>
  <c r="U534" i="2"/>
  <c r="U67" i="2"/>
  <c r="U139" i="2"/>
  <c r="U211" i="2"/>
  <c r="U108" i="2"/>
  <c r="U180" i="2"/>
  <c r="U324" i="2"/>
  <c r="U612" i="2"/>
  <c r="U684" i="2"/>
  <c r="U756" i="2"/>
  <c r="U828" i="2"/>
  <c r="U900" i="2"/>
  <c r="U972" i="2"/>
  <c r="U1044" i="2"/>
  <c r="U1116" i="2"/>
  <c r="U409" i="2"/>
  <c r="U481" i="2"/>
  <c r="U553" i="2"/>
  <c r="U625" i="2"/>
  <c r="U146" i="2"/>
  <c r="U218" i="2"/>
  <c r="U290" i="2"/>
  <c r="U362" i="2"/>
  <c r="U434" i="2"/>
  <c r="U506" i="2"/>
  <c r="U578" i="2"/>
  <c r="U76" i="2"/>
  <c r="U148" i="2"/>
  <c r="U220" i="2"/>
  <c r="U292" i="2"/>
  <c r="U364" i="2"/>
  <c r="U436" i="2"/>
  <c r="U508" i="2"/>
  <c r="U580" i="2"/>
  <c r="U652" i="2"/>
  <c r="U724" i="2"/>
  <c r="U796" i="2"/>
  <c r="U868" i="2"/>
  <c r="U940" i="2"/>
  <c r="U1012" i="2"/>
  <c r="U1084" i="2"/>
  <c r="U1156" i="2"/>
  <c r="U1228" i="2"/>
  <c r="U1300" i="2"/>
  <c r="U1372" i="2"/>
  <c r="U1444" i="2"/>
  <c r="U1205" i="2"/>
  <c r="U1277" i="2"/>
  <c r="U1349" i="2"/>
  <c r="U1421" i="2"/>
  <c r="U283" i="2"/>
  <c r="U355" i="2"/>
  <c r="U75" i="2"/>
  <c r="U147" i="2"/>
  <c r="U219" i="2"/>
  <c r="U723" i="2"/>
  <c r="U831" i="2"/>
  <c r="U939" i="2"/>
  <c r="U269" i="2"/>
  <c r="U1268" i="2"/>
  <c r="U1303" i="2"/>
  <c r="U91" i="2"/>
  <c r="U163" i="2"/>
  <c r="U235" i="2"/>
  <c r="U1035" i="2"/>
  <c r="U1143" i="2"/>
  <c r="U210" i="2"/>
  <c r="U282" i="2"/>
  <c r="U427" i="2"/>
  <c r="U499" i="2"/>
  <c r="U571" i="2"/>
  <c r="U643" i="2"/>
  <c r="U715" i="2"/>
  <c r="U787" i="2"/>
  <c r="U859" i="2"/>
  <c r="U931" i="2"/>
  <c r="U1003" i="2"/>
  <c r="U1075" i="2"/>
  <c r="U1147" i="2"/>
  <c r="U1243" i="2"/>
  <c r="U164" i="2"/>
  <c r="U236" i="2"/>
  <c r="U308" i="2"/>
  <c r="U380" i="2"/>
  <c r="U452" i="2"/>
  <c r="U524" i="2"/>
  <c r="U596" i="2"/>
  <c r="U668" i="2"/>
  <c r="U740" i="2"/>
  <c r="U812" i="2"/>
  <c r="U884" i="2"/>
  <c r="U956" i="2"/>
  <c r="U1028" i="2"/>
  <c r="U1100" i="2"/>
  <c r="U1172" i="2"/>
  <c r="U1244" i="2"/>
  <c r="U93" i="2"/>
  <c r="U165" i="2"/>
  <c r="U741" i="2"/>
  <c r="U813" i="2"/>
  <c r="U885" i="2"/>
  <c r="U957" i="2"/>
  <c r="U1029" i="2"/>
  <c r="U1101" i="2"/>
  <c r="U347" i="2"/>
  <c r="U51" i="2"/>
  <c r="U123" i="2"/>
  <c r="U195" i="2"/>
  <c r="U339" i="2"/>
  <c r="U795" i="2"/>
  <c r="U903" i="2"/>
  <c r="U999" i="2"/>
  <c r="U1107" i="2"/>
  <c r="U354" i="2"/>
  <c r="U152" i="2"/>
  <c r="U440" i="2"/>
  <c r="U512" i="2"/>
  <c r="U584" i="2"/>
  <c r="U656" i="2"/>
  <c r="U728" i="2"/>
  <c r="U800" i="2"/>
  <c r="U872" i="2"/>
  <c r="U944" i="2"/>
  <c r="U1016" i="2"/>
  <c r="U1088" i="2"/>
  <c r="U1160" i="2"/>
  <c r="U1232" i="2"/>
  <c r="U1424" i="2"/>
  <c r="U63" i="2"/>
  <c r="U1011" i="2"/>
  <c r="U1041" i="2"/>
  <c r="U325" i="2"/>
  <c r="U207" i="2"/>
  <c r="U711" i="2"/>
  <c r="U927" i="2"/>
  <c r="U44" i="2"/>
  <c r="U261" i="2"/>
  <c r="U333" i="2"/>
  <c r="U405" i="2"/>
  <c r="U477" i="2"/>
  <c r="U549" i="2"/>
  <c r="U621" i="2"/>
  <c r="U693" i="2"/>
  <c r="U1197" i="2"/>
  <c r="U1269" i="2"/>
  <c r="U1341" i="2"/>
  <c r="U1413" i="2"/>
  <c r="U106" i="2"/>
  <c r="U178" i="2"/>
  <c r="U135" i="2"/>
  <c r="U819" i="2"/>
  <c r="U1131" i="2"/>
  <c r="U753" i="2"/>
  <c r="U105" i="2"/>
  <c r="U1113" i="2"/>
  <c r="U897" i="2"/>
  <c r="U287" i="2"/>
  <c r="U825" i="2"/>
  <c r="U177" i="2"/>
  <c r="U969" i="2"/>
  <c r="U96" i="2"/>
  <c r="U168" i="2"/>
  <c r="U384" i="2"/>
  <c r="U600" i="2"/>
  <c r="U744" i="2"/>
  <c r="U816" i="2"/>
  <c r="U888" i="2"/>
  <c r="U960" i="2"/>
  <c r="U1032" i="2"/>
  <c r="U1104" i="2"/>
  <c r="U469" i="2"/>
  <c r="U198" i="2"/>
  <c r="U270" i="2"/>
  <c r="U414" i="2"/>
  <c r="U486" i="2"/>
  <c r="U558" i="2"/>
  <c r="U260" i="2"/>
  <c r="U332" i="2"/>
  <c r="U426" i="2"/>
  <c r="U498" i="2"/>
  <c r="U1316" i="2"/>
  <c r="U541" i="2"/>
  <c r="U613" i="2"/>
  <c r="U685" i="2"/>
  <c r="U134" i="2"/>
  <c r="U206" i="2"/>
  <c r="U350" i="2"/>
  <c r="U422" i="2"/>
  <c r="U494" i="2"/>
  <c r="U566" i="2"/>
  <c r="U64" i="2"/>
  <c r="U136" i="2"/>
  <c r="U208" i="2"/>
  <c r="U280" i="2"/>
  <c r="U352" i="2"/>
  <c r="U424" i="2"/>
  <c r="U496" i="2"/>
  <c r="U568" i="2"/>
  <c r="U640" i="2"/>
  <c r="U712" i="2"/>
  <c r="U784" i="2"/>
  <c r="U856" i="2"/>
  <c r="U928" i="2"/>
  <c r="U1000" i="2"/>
  <c r="U1072" i="2"/>
  <c r="U1144" i="2"/>
  <c r="U1216" i="2"/>
  <c r="U1288" i="2"/>
  <c r="U1360" i="2"/>
  <c r="U1432" i="2"/>
  <c r="U1193" i="2"/>
  <c r="U1265" i="2"/>
  <c r="U1337" i="2"/>
  <c r="U1409" i="2"/>
  <c r="U258" i="2"/>
  <c r="U402" i="2"/>
  <c r="U474" i="2"/>
  <c r="U546" i="2"/>
  <c r="U79" i="2"/>
  <c r="U151" i="2"/>
  <c r="U223" i="2"/>
  <c r="U295" i="2"/>
  <c r="U367" i="2"/>
  <c r="U439" i="2"/>
  <c r="U511" i="2"/>
  <c r="U583" i="2"/>
  <c r="U655" i="2"/>
  <c r="U727" i="2"/>
  <c r="U799" i="2"/>
  <c r="U871" i="2"/>
  <c r="U943" i="2"/>
  <c r="U1015" i="2"/>
  <c r="U1087" i="2"/>
  <c r="U1159" i="2"/>
  <c r="U1279" i="2"/>
  <c r="U1292" i="2"/>
  <c r="U104" i="2"/>
  <c r="U176" i="2"/>
  <c r="U248" i="2"/>
  <c r="U320" i="2"/>
  <c r="U392" i="2"/>
  <c r="U464" i="2"/>
  <c r="U536" i="2"/>
  <c r="U608" i="2"/>
  <c r="U680" i="2"/>
  <c r="U752" i="2"/>
  <c r="U824" i="2"/>
  <c r="U896" i="2"/>
  <c r="U968" i="2"/>
  <c r="U1184" i="2"/>
  <c r="U1256" i="2"/>
  <c r="U1280" i="2"/>
  <c r="U357" i="2"/>
  <c r="U429" i="2"/>
  <c r="U501" i="2"/>
  <c r="U573" i="2"/>
  <c r="U645" i="2"/>
  <c r="U1221" i="2"/>
  <c r="U1293" i="2"/>
  <c r="U1365" i="2"/>
  <c r="U1437" i="2"/>
  <c r="U58" i="2"/>
  <c r="U130" i="2"/>
  <c r="U202" i="2"/>
  <c r="U274" i="2"/>
  <c r="U346" i="2"/>
  <c r="U418" i="2"/>
  <c r="U490" i="2"/>
  <c r="U562" i="2"/>
  <c r="U634" i="2"/>
  <c r="U706" i="2"/>
  <c r="U778" i="2"/>
  <c r="U850" i="2"/>
  <c r="U922" i="2"/>
  <c r="U994" i="2"/>
  <c r="U1234" i="2"/>
  <c r="U1306" i="2"/>
  <c r="U1378" i="2"/>
  <c r="U107" i="2"/>
  <c r="U179" i="2"/>
  <c r="U323" i="2"/>
  <c r="U395" i="2"/>
  <c r="U467" i="2"/>
  <c r="U539" i="2"/>
  <c r="U611" i="2"/>
  <c r="U755" i="2"/>
  <c r="U827" i="2"/>
  <c r="U899" i="2"/>
  <c r="U971" i="2"/>
  <c r="U1043" i="2"/>
  <c r="U1115" i="2"/>
  <c r="U1187" i="2"/>
  <c r="U1259" i="2"/>
  <c r="U1331" i="2"/>
  <c r="U1403" i="2"/>
  <c r="U204" i="2"/>
  <c r="U276" i="2"/>
  <c r="U420" i="2"/>
  <c r="U492" i="2"/>
  <c r="U564" i="2"/>
  <c r="U73" i="2"/>
  <c r="U145" i="2"/>
  <c r="U217" i="2"/>
  <c r="U289" i="2"/>
  <c r="U733" i="2"/>
  <c r="U805" i="2"/>
  <c r="U877" i="2"/>
  <c r="U949" i="2"/>
  <c r="U1021" i="2"/>
  <c r="U1129" i="2"/>
  <c r="U1213" i="2"/>
  <c r="U1285" i="2"/>
  <c r="U1357" i="2"/>
  <c r="U1429" i="2"/>
  <c r="U98" i="2"/>
  <c r="U242" i="2"/>
  <c r="U77" i="2"/>
  <c r="U149" i="2"/>
  <c r="U221" i="2"/>
  <c r="U293" i="2"/>
  <c r="U365" i="2"/>
  <c r="U437" i="2"/>
  <c r="U509" i="2"/>
  <c r="U581" i="2"/>
  <c r="U653" i="2"/>
  <c r="U725" i="2"/>
  <c r="U797" i="2"/>
  <c r="U869" i="2"/>
  <c r="U941" i="2"/>
  <c r="U1013" i="2"/>
  <c r="U1085" i="2"/>
  <c r="U1157" i="2"/>
  <c r="U90" i="2"/>
  <c r="U162" i="2"/>
  <c r="U378" i="2"/>
  <c r="U594" i="2"/>
  <c r="U666" i="2"/>
  <c r="U738" i="2"/>
  <c r="U810" i="2"/>
  <c r="U882" i="2"/>
  <c r="U954" i="2"/>
  <c r="U1026" i="2"/>
  <c r="U1122" i="2"/>
  <c r="U1376" i="2"/>
  <c r="U1291" i="2"/>
  <c r="U1339" i="2"/>
  <c r="U68" i="2"/>
  <c r="U1076" i="2"/>
  <c r="U1148" i="2"/>
  <c r="U225" i="2"/>
  <c r="U297" i="2"/>
  <c r="U369" i="2"/>
  <c r="U441" i="2"/>
  <c r="U513" i="2"/>
  <c r="U585" i="2"/>
  <c r="U657" i="2"/>
  <c r="U1233" i="2"/>
  <c r="U1305" i="2"/>
  <c r="U12" i="2"/>
  <c r="U88" i="2"/>
  <c r="U160" i="2"/>
  <c r="U232" i="2"/>
  <c r="U304" i="2"/>
  <c r="U376" i="2"/>
  <c r="U448" i="2"/>
  <c r="U520" i="2"/>
  <c r="U592" i="2"/>
  <c r="U664" i="2"/>
  <c r="U736" i="2"/>
  <c r="U808" i="2"/>
  <c r="U880" i="2"/>
  <c r="U952" i="2"/>
  <c r="U1024" i="2"/>
  <c r="U1096" i="2"/>
  <c r="U1168" i="2"/>
  <c r="U1240" i="2"/>
  <c r="U1312" i="2"/>
  <c r="U1384" i="2"/>
  <c r="U1217" i="2"/>
  <c r="U1289" i="2"/>
  <c r="U1361" i="2"/>
  <c r="U1433" i="2"/>
  <c r="U103" i="2"/>
  <c r="U175" i="2"/>
  <c r="U247" i="2"/>
  <c r="U319" i="2"/>
  <c r="U391" i="2"/>
  <c r="U463" i="2"/>
  <c r="U535" i="2"/>
  <c r="U607" i="2"/>
  <c r="U679" i="2"/>
  <c r="U751" i="2"/>
  <c r="U823" i="2"/>
  <c r="U895" i="2"/>
  <c r="U967" i="2"/>
  <c r="U1039" i="2"/>
  <c r="U1111" i="2"/>
  <c r="U1207" i="2"/>
  <c r="U1363" i="2"/>
  <c r="U128" i="2"/>
  <c r="U200" i="2"/>
  <c r="U272" i="2"/>
  <c r="U344" i="2"/>
  <c r="U416" i="2"/>
  <c r="U488" i="2"/>
  <c r="U560" i="2"/>
  <c r="U704" i="2"/>
  <c r="U776" i="2"/>
  <c r="U848" i="2"/>
  <c r="U920" i="2"/>
  <c r="U1064" i="2"/>
  <c r="U1136" i="2"/>
  <c r="U1208" i="2"/>
  <c r="U1400" i="2"/>
  <c r="U1388" i="2"/>
  <c r="U1077" i="2"/>
  <c r="U1377" i="2"/>
  <c r="U70" i="2"/>
  <c r="U142" i="2"/>
  <c r="U214" i="2"/>
  <c r="U286" i="2"/>
  <c r="U358" i="2"/>
  <c r="U430" i="2"/>
  <c r="U502" i="2"/>
  <c r="U574" i="2"/>
  <c r="U646" i="2"/>
  <c r="U718" i="2"/>
  <c r="U790" i="2"/>
  <c r="U862" i="2"/>
  <c r="U934" i="2"/>
  <c r="U1006" i="2"/>
  <c r="U1174" i="2"/>
  <c r="U1246" i="2"/>
  <c r="U1318" i="2"/>
  <c r="U1390" i="2"/>
  <c r="U47" i="2"/>
  <c r="U119" i="2"/>
  <c r="U191" i="2"/>
  <c r="U263" i="2"/>
  <c r="U335" i="2"/>
  <c r="U407" i="2"/>
  <c r="U479" i="2"/>
  <c r="U551" i="2"/>
  <c r="U623" i="2"/>
  <c r="U695" i="2"/>
  <c r="U767" i="2"/>
  <c r="U839" i="2"/>
  <c r="U911" i="2"/>
  <c r="U983" i="2"/>
  <c r="U1055" i="2"/>
  <c r="U1127" i="2"/>
  <c r="U1199" i="2"/>
  <c r="U1271" i="2"/>
  <c r="U1343" i="2"/>
  <c r="U1415" i="2"/>
  <c r="U216" i="2"/>
  <c r="U288" i="2"/>
  <c r="U432" i="2"/>
  <c r="U504" i="2"/>
  <c r="U576" i="2"/>
  <c r="U648" i="2"/>
  <c r="U9" i="2"/>
  <c r="U85" i="2"/>
  <c r="U157" i="2"/>
  <c r="U229" i="2"/>
  <c r="U1005" i="2"/>
  <c r="U729" i="2"/>
  <c r="U153" i="2"/>
  <c r="U945" i="2"/>
  <c r="U237" i="2"/>
  <c r="U309" i="2"/>
  <c r="U381" i="2"/>
  <c r="U453" i="2"/>
  <c r="U525" i="2"/>
  <c r="U597" i="2"/>
  <c r="U669" i="2"/>
  <c r="U1173" i="2"/>
  <c r="U1245" i="2"/>
  <c r="U1317" i="2"/>
  <c r="U1389" i="2"/>
  <c r="U82" i="2"/>
  <c r="U154" i="2"/>
  <c r="U226" i="2"/>
  <c r="U298" i="2"/>
  <c r="U370" i="2"/>
  <c r="U442" i="2"/>
  <c r="U514" i="2"/>
  <c r="U586" i="2"/>
  <c r="U658" i="2"/>
  <c r="U730" i="2"/>
  <c r="U802" i="2"/>
  <c r="U874" i="2"/>
  <c r="U946" i="2"/>
  <c r="U1018" i="2"/>
  <c r="U1102" i="2"/>
  <c r="U1186" i="2"/>
  <c r="U1258" i="2"/>
  <c r="U1330" i="2"/>
  <c r="U1402" i="2"/>
  <c r="U59" i="2"/>
  <c r="U131" i="2"/>
  <c r="U203" i="2"/>
  <c r="U275" i="2"/>
  <c r="U419" i="2"/>
  <c r="U491" i="2"/>
  <c r="U563" i="2"/>
  <c r="U635" i="2"/>
  <c r="U707" i="2"/>
  <c r="U779" i="2"/>
  <c r="U851" i="2"/>
  <c r="U923" i="2"/>
  <c r="U995" i="2"/>
  <c r="U1067" i="2"/>
  <c r="U1139" i="2"/>
  <c r="U1211" i="2"/>
  <c r="U1283" i="2"/>
  <c r="U1355" i="2"/>
  <c r="U1427" i="2"/>
  <c r="U228" i="2"/>
  <c r="U300" i="2"/>
  <c r="U444" i="2"/>
  <c r="U516" i="2"/>
  <c r="U660" i="2"/>
  <c r="U97" i="2"/>
  <c r="U169" i="2"/>
  <c r="U241" i="2"/>
  <c r="U313" i="2"/>
  <c r="U385" i="2"/>
  <c r="U757" i="2"/>
  <c r="U829" i="2"/>
  <c r="U901" i="2"/>
  <c r="U973" i="2"/>
  <c r="U1057" i="2"/>
  <c r="U1165" i="2"/>
  <c r="U1237" i="2"/>
  <c r="U1309" i="2"/>
  <c r="U1381" i="2"/>
  <c r="U1089" i="2"/>
  <c r="U69" i="2"/>
  <c r="U861" i="2"/>
  <c r="U361" i="2"/>
  <c r="U801" i="2"/>
  <c r="U249" i="2"/>
  <c r="U321" i="2"/>
  <c r="U393" i="2"/>
  <c r="U465" i="2"/>
  <c r="U537" i="2"/>
  <c r="U609" i="2"/>
  <c r="U681" i="2"/>
  <c r="U1185" i="2"/>
  <c r="U1257" i="2"/>
  <c r="U1329" i="2"/>
  <c r="U1401" i="2"/>
  <c r="U94" i="2"/>
  <c r="U166" i="2"/>
  <c r="U238" i="2"/>
  <c r="U310" i="2"/>
  <c r="U382" i="2"/>
  <c r="U454" i="2"/>
  <c r="U526" i="2"/>
  <c r="U598" i="2"/>
  <c r="U670" i="2"/>
  <c r="U742" i="2"/>
  <c r="U814" i="2"/>
  <c r="U886" i="2"/>
  <c r="U958" i="2"/>
  <c r="U1030" i="2"/>
  <c r="U1114" i="2"/>
  <c r="U1198" i="2"/>
  <c r="U1270" i="2"/>
  <c r="U1342" i="2"/>
  <c r="U1414" i="2"/>
  <c r="U71" i="2"/>
  <c r="U143" i="2"/>
  <c r="U215" i="2"/>
  <c r="U359" i="2"/>
  <c r="U431" i="2"/>
  <c r="U503" i="2"/>
  <c r="U575" i="2"/>
  <c r="U647" i="2"/>
  <c r="U719" i="2"/>
  <c r="U791" i="2"/>
  <c r="U863" i="2"/>
  <c r="U935" i="2"/>
  <c r="U1007" i="2"/>
  <c r="U1079" i="2"/>
  <c r="U1151" i="2"/>
  <c r="U1223" i="2"/>
  <c r="U1295" i="2"/>
  <c r="U1367" i="2"/>
  <c r="U1439" i="2"/>
  <c r="U240" i="2"/>
  <c r="U312" i="2"/>
  <c r="U456" i="2"/>
  <c r="U528" i="2"/>
  <c r="U672" i="2"/>
  <c r="U109" i="2"/>
  <c r="U181" i="2"/>
  <c r="U213" i="2"/>
  <c r="U933" i="2"/>
  <c r="U683" i="2"/>
  <c r="U81" i="2"/>
  <c r="U141" i="2"/>
  <c r="U717" i="2"/>
  <c r="U873" i="2"/>
  <c r="U250" i="2"/>
  <c r="U322" i="2"/>
  <c r="U394" i="2"/>
  <c r="U466" i="2"/>
  <c r="U538" i="2"/>
  <c r="U610" i="2"/>
  <c r="U682" i="2"/>
  <c r="U754" i="2"/>
  <c r="U826" i="2"/>
  <c r="U898" i="2"/>
  <c r="U970" i="2"/>
  <c r="U1042" i="2"/>
  <c r="U1210" i="2"/>
  <c r="U1282" i="2"/>
  <c r="U1354" i="2"/>
  <c r="U1426" i="2"/>
  <c r="U7" i="2"/>
  <c r="U83" i="2"/>
  <c r="U155" i="2"/>
  <c r="U227" i="2"/>
  <c r="U299" i="2"/>
  <c r="U371" i="2"/>
  <c r="U443" i="2"/>
  <c r="U515" i="2"/>
  <c r="U587" i="2"/>
  <c r="U659" i="2"/>
  <c r="U731" i="2"/>
  <c r="U803" i="2"/>
  <c r="U875" i="2"/>
  <c r="U947" i="2"/>
  <c r="U1019" i="2"/>
  <c r="U1091" i="2"/>
  <c r="U1163" i="2"/>
  <c r="U1235" i="2"/>
  <c r="U1307" i="2"/>
  <c r="U1379" i="2"/>
  <c r="U252" i="2"/>
  <c r="U396" i="2"/>
  <c r="U468" i="2"/>
  <c r="U540" i="2"/>
  <c r="U49" i="2"/>
  <c r="U121" i="2"/>
  <c r="U193" i="2"/>
  <c r="U265" i="2"/>
  <c r="U337" i="2"/>
  <c r="U709" i="2"/>
  <c r="U781" i="2"/>
  <c r="U853" i="2"/>
  <c r="U925" i="2"/>
  <c r="U997" i="2"/>
  <c r="U1093" i="2"/>
  <c r="U1189" i="2"/>
  <c r="U1261" i="2"/>
  <c r="U1333" i="2"/>
  <c r="U1405" i="2"/>
  <c r="U1017" i="2"/>
  <c r="U117" i="2"/>
  <c r="U189" i="2"/>
  <c r="U765" i="2"/>
  <c r="U837" i="2"/>
  <c r="U909" i="2"/>
  <c r="U981" i="2"/>
  <c r="U1053" i="2"/>
  <c r="U1125" i="2"/>
  <c r="U1138" i="2"/>
  <c r="U120" i="2"/>
  <c r="U192" i="2"/>
  <c r="U336" i="2"/>
  <c r="U624" i="2"/>
  <c r="U696" i="2"/>
  <c r="U768" i="2"/>
  <c r="U840" i="2"/>
  <c r="U912" i="2"/>
  <c r="U984" i="2"/>
  <c r="U1056" i="2"/>
  <c r="U1128" i="2"/>
  <c r="U421" i="2"/>
  <c r="U493" i="2"/>
  <c r="U565" i="2"/>
  <c r="U637" i="2"/>
  <c r="U10" i="2"/>
  <c r="U158" i="2"/>
  <c r="U230" i="2"/>
  <c r="U302" i="2"/>
  <c r="U374" i="2"/>
  <c r="U446" i="2"/>
  <c r="U518" i="2"/>
  <c r="U590" i="2"/>
  <c r="U285" i="2"/>
  <c r="U1149" i="2"/>
  <c r="U251" i="2"/>
  <c r="U1161" i="2"/>
  <c r="U789" i="2"/>
  <c r="U57" i="2"/>
  <c r="U129" i="2"/>
  <c r="U201" i="2"/>
  <c r="U705" i="2"/>
  <c r="U777" i="2"/>
  <c r="U849" i="2"/>
  <c r="U921" i="2"/>
  <c r="U993" i="2"/>
  <c r="U1065" i="2"/>
  <c r="U1137" i="2"/>
  <c r="U1066" i="2"/>
  <c r="U1150" i="2"/>
  <c r="U383" i="2"/>
  <c r="U60" i="2"/>
  <c r="U132" i="2"/>
  <c r="U348" i="2"/>
  <c r="U636" i="2"/>
  <c r="U708" i="2"/>
  <c r="U780" i="2"/>
  <c r="U852" i="2"/>
  <c r="U924" i="2"/>
  <c r="U996" i="2"/>
  <c r="U1068" i="2"/>
  <c r="U1140" i="2"/>
  <c r="U614" i="2"/>
  <c r="U686" i="2"/>
  <c r="U758" i="2"/>
  <c r="U830" i="2"/>
  <c r="U902" i="2"/>
  <c r="U986" i="2"/>
  <c r="U1070" i="2"/>
  <c r="U1142" i="2"/>
  <c r="U1214" i="2"/>
  <c r="U1286" i="2"/>
  <c r="U1358" i="2"/>
  <c r="U1430" i="2"/>
  <c r="U243" i="2"/>
  <c r="U315" i="2"/>
  <c r="U387" i="2"/>
  <c r="U459" i="2"/>
  <c r="U531" i="2"/>
  <c r="U603" i="2"/>
  <c r="U675" i="2"/>
  <c r="U1179" i="2"/>
  <c r="U1251" i="2"/>
  <c r="U1323" i="2"/>
  <c r="U1395" i="2"/>
  <c r="U234" i="2"/>
  <c r="U306" i="2"/>
  <c r="U450" i="2"/>
  <c r="U522" i="2"/>
  <c r="U301" i="2"/>
  <c r="U373" i="2"/>
  <c r="U745" i="2"/>
  <c r="U817" i="2"/>
  <c r="U889" i="2"/>
  <c r="U961" i="2"/>
  <c r="U1045" i="2"/>
  <c r="U1153" i="2"/>
  <c r="U1225" i="2"/>
  <c r="U1297" i="2"/>
  <c r="U1369" i="2"/>
  <c r="U1441" i="2"/>
  <c r="U626" i="2"/>
  <c r="U698" i="2"/>
  <c r="U770" i="2"/>
  <c r="U842" i="2"/>
  <c r="U914" i="2"/>
  <c r="U998" i="2"/>
  <c r="U1082" i="2"/>
  <c r="U1154" i="2"/>
  <c r="U1226" i="2"/>
  <c r="U1298" i="2"/>
  <c r="U1370" i="2"/>
  <c r="U1442" i="2"/>
  <c r="U255" i="2"/>
  <c r="U327" i="2"/>
  <c r="U399" i="2"/>
  <c r="U471" i="2"/>
  <c r="U543" i="2"/>
  <c r="U615" i="2"/>
  <c r="U687" i="2"/>
  <c r="U1191" i="2"/>
  <c r="U1263" i="2"/>
  <c r="U1335" i="2"/>
  <c r="U1407" i="2"/>
  <c r="U13" i="2"/>
  <c r="U89" i="2"/>
  <c r="U161" i="2"/>
  <c r="U377" i="2"/>
  <c r="U449" i="2"/>
  <c r="U521" i="2"/>
  <c r="U593" i="2"/>
  <c r="U665" i="2"/>
  <c r="U737" i="2"/>
  <c r="U809" i="2"/>
  <c r="U881" i="2"/>
  <c r="U953" i="2"/>
  <c r="U1025" i="2"/>
  <c r="U1097" i="2"/>
  <c r="U102" i="2"/>
  <c r="U174" i="2"/>
  <c r="U606" i="2"/>
  <c r="U678" i="2"/>
  <c r="U750" i="2"/>
  <c r="U822" i="2"/>
  <c r="U894" i="2"/>
  <c r="U966" i="2"/>
  <c r="U1038" i="2"/>
  <c r="U1146" i="2"/>
  <c r="U1327" i="2"/>
  <c r="U1375" i="2"/>
  <c r="U1304" i="2"/>
  <c r="U80" i="2"/>
  <c r="U224" i="2"/>
  <c r="U296" i="2"/>
  <c r="U368" i="2"/>
  <c r="U50" i="2"/>
  <c r="U638" i="2"/>
  <c r="U710" i="2"/>
  <c r="U782" i="2"/>
  <c r="U854" i="2"/>
  <c r="U926" i="2"/>
  <c r="U1022" i="2"/>
  <c r="U1094" i="2"/>
  <c r="U1166" i="2"/>
  <c r="U1238" i="2"/>
  <c r="U1310" i="2"/>
  <c r="U1382" i="2"/>
  <c r="U267" i="2"/>
  <c r="U411" i="2"/>
  <c r="U483" i="2"/>
  <c r="U555" i="2"/>
  <c r="U627" i="2"/>
  <c r="U699" i="2"/>
  <c r="U1203" i="2"/>
  <c r="U1275" i="2"/>
  <c r="U1347" i="2"/>
  <c r="U1419" i="2"/>
  <c r="U101" i="2"/>
  <c r="U173" i="2"/>
  <c r="U245" i="2"/>
  <c r="U317" i="2"/>
  <c r="U389" i="2"/>
  <c r="U461" i="2"/>
  <c r="U533" i="2"/>
  <c r="U605" i="2"/>
  <c r="U677" i="2"/>
  <c r="U749" i="2"/>
  <c r="U821" i="2"/>
  <c r="U893" i="2"/>
  <c r="U965" i="2"/>
  <c r="U1037" i="2"/>
  <c r="U1109" i="2"/>
  <c r="U114" i="2"/>
  <c r="U186" i="2"/>
  <c r="U330" i="2"/>
  <c r="U618" i="2"/>
  <c r="U690" i="2"/>
  <c r="U762" i="2"/>
  <c r="U834" i="2"/>
  <c r="U906" i="2"/>
  <c r="U978" i="2"/>
  <c r="U1050" i="2"/>
  <c r="U1158" i="2"/>
  <c r="U1351" i="2"/>
  <c r="U1399" i="2"/>
  <c r="U1436" i="2"/>
  <c r="U92" i="2"/>
  <c r="U253" i="2"/>
  <c r="U769" i="2"/>
  <c r="U841" i="2"/>
  <c r="U913" i="2"/>
  <c r="U985" i="2"/>
  <c r="U1081" i="2"/>
  <c r="U1177" i="2"/>
  <c r="U1249" i="2"/>
  <c r="U1321" i="2"/>
  <c r="U1393" i="2"/>
  <c r="U62" i="2"/>
  <c r="U278" i="2"/>
  <c r="U650" i="2"/>
  <c r="U722" i="2"/>
  <c r="U794" i="2"/>
  <c r="U866" i="2"/>
  <c r="U938" i="2"/>
  <c r="U1034" i="2"/>
  <c r="U1106" i="2"/>
  <c r="U1178" i="2"/>
  <c r="U1250" i="2"/>
  <c r="U1322" i="2"/>
  <c r="U1394" i="2"/>
  <c r="U279" i="2"/>
  <c r="U351" i="2"/>
  <c r="U423" i="2"/>
  <c r="U495" i="2"/>
  <c r="U567" i="2"/>
  <c r="U639" i="2"/>
  <c r="U1215" i="2"/>
  <c r="U1287" i="2"/>
  <c r="U1359" i="2"/>
  <c r="U1431" i="2"/>
  <c r="U113" i="2"/>
  <c r="U185" i="2"/>
  <c r="U257" i="2"/>
  <c r="U329" i="2"/>
  <c r="U401" i="2"/>
  <c r="U473" i="2"/>
  <c r="U545" i="2"/>
  <c r="U617" i="2"/>
  <c r="U689" i="2"/>
  <c r="U761" i="2"/>
  <c r="U833" i="2"/>
  <c r="U905" i="2"/>
  <c r="U977" i="2"/>
  <c r="U1049" i="2"/>
  <c r="U1121" i="2"/>
  <c r="U54" i="2"/>
  <c r="U126" i="2"/>
  <c r="U342" i="2"/>
  <c r="U630" i="2"/>
  <c r="U702" i="2"/>
  <c r="U774" i="2"/>
  <c r="U846" i="2"/>
  <c r="U918" i="2"/>
  <c r="U990" i="2"/>
  <c r="U1074" i="2"/>
  <c r="U1170" i="2"/>
  <c r="U1387" i="2"/>
  <c r="U1195" i="2"/>
  <c r="U1435" i="2"/>
  <c r="U1040" i="2"/>
  <c r="U1112" i="2"/>
  <c r="U1352" i="2"/>
  <c r="U307" i="2"/>
  <c r="U379" i="2"/>
  <c r="U451" i="2"/>
  <c r="U523" i="2"/>
  <c r="U595" i="2"/>
  <c r="U667" i="2"/>
  <c r="U739" i="2"/>
  <c r="U811" i="2"/>
  <c r="U883" i="2"/>
  <c r="U955" i="2"/>
  <c r="U1027" i="2"/>
  <c r="U1099" i="2"/>
  <c r="U1171" i="2"/>
  <c r="U1315" i="2"/>
  <c r="U43" i="2"/>
  <c r="U116" i="2"/>
  <c r="U188" i="2"/>
  <c r="U404" i="2"/>
  <c r="U476" i="2"/>
  <c r="U548" i="2"/>
  <c r="U620" i="2"/>
  <c r="U692" i="2"/>
  <c r="U764" i="2"/>
  <c r="U836" i="2"/>
  <c r="U908" i="2"/>
  <c r="U980" i="2"/>
  <c r="U1052" i="2"/>
  <c r="U1124" i="2"/>
  <c r="U1196" i="2"/>
  <c r="U1340" i="2"/>
  <c r="U1364" i="2"/>
  <c r="U74" i="2"/>
  <c r="U662" i="2"/>
  <c r="U734" i="2"/>
  <c r="U806" i="2"/>
  <c r="U878" i="2"/>
  <c r="U950" i="2"/>
  <c r="U1046" i="2"/>
  <c r="U1118" i="2"/>
  <c r="U1190" i="2"/>
  <c r="U1262" i="2"/>
  <c r="U1334" i="2"/>
  <c r="U1406" i="2"/>
  <c r="U291" i="2"/>
  <c r="U363" i="2"/>
  <c r="U435" i="2"/>
  <c r="U507" i="2"/>
  <c r="U579" i="2"/>
  <c r="U651" i="2"/>
  <c r="U1227" i="2"/>
  <c r="U1299" i="2"/>
  <c r="U1371" i="2"/>
  <c r="U1443" i="2"/>
  <c r="U53" i="2"/>
  <c r="U125" i="2"/>
  <c r="U197" i="2"/>
  <c r="U341" i="2"/>
  <c r="U413" i="2"/>
  <c r="U485" i="2"/>
  <c r="U557" i="2"/>
  <c r="U629" i="2"/>
  <c r="U701" i="2"/>
  <c r="U773" i="2"/>
  <c r="U845" i="2"/>
  <c r="U917" i="2"/>
  <c r="U989" i="2"/>
  <c r="U1061" i="2"/>
  <c r="U1133" i="2"/>
  <c r="U66" i="2"/>
  <c r="U138" i="2"/>
  <c r="U570" i="2"/>
  <c r="U642" i="2"/>
  <c r="U714" i="2"/>
  <c r="U786" i="2"/>
  <c r="U858" i="2"/>
  <c r="U930" i="2"/>
  <c r="U1002" i="2"/>
  <c r="U1086" i="2"/>
  <c r="U1183" i="2"/>
  <c r="U1423" i="2"/>
  <c r="U1267" i="2"/>
  <c r="U56" i="2"/>
  <c r="U632" i="2"/>
  <c r="U992" i="2"/>
  <c r="U433" i="2"/>
  <c r="U505" i="2"/>
  <c r="U577" i="2"/>
  <c r="U649" i="2"/>
  <c r="U170" i="2"/>
  <c r="U314" i="2"/>
  <c r="U386" i="2"/>
  <c r="U458" i="2"/>
  <c r="U530" i="2"/>
  <c r="U11" i="2"/>
  <c r="U87" i="2"/>
  <c r="U159" i="2"/>
  <c r="U231" i="2"/>
  <c r="U375" i="2"/>
  <c r="U747" i="2"/>
  <c r="U855" i="2"/>
  <c r="U963" i="2"/>
  <c r="U1059" i="2"/>
  <c r="U100" i="2"/>
  <c r="U172" i="2"/>
  <c r="U244" i="2"/>
  <c r="U316" i="2"/>
  <c r="U388" i="2"/>
  <c r="U460" i="2"/>
  <c r="U532" i="2"/>
  <c r="U604" i="2"/>
  <c r="U676" i="2"/>
  <c r="U748" i="2"/>
  <c r="U820" i="2"/>
  <c r="U892" i="2"/>
  <c r="U964" i="2"/>
  <c r="U1036" i="2"/>
  <c r="U1108" i="2"/>
  <c r="U1180" i="2"/>
  <c r="U1252" i="2"/>
  <c r="U1324" i="2"/>
  <c r="U1396" i="2"/>
  <c r="U1229" i="2"/>
  <c r="U1301" i="2"/>
  <c r="U1373" i="2"/>
  <c r="U1445" i="2"/>
  <c r="U222" i="2"/>
  <c r="U294" i="2"/>
  <c r="U438" i="2"/>
  <c r="U510" i="2"/>
  <c r="U42" i="2"/>
  <c r="U115" i="2"/>
  <c r="U187" i="2"/>
  <c r="U259" i="2"/>
  <c r="U331" i="2"/>
  <c r="U403" i="2"/>
  <c r="U475" i="2"/>
  <c r="U547" i="2"/>
  <c r="U619" i="2"/>
  <c r="U691" i="2"/>
  <c r="U763" i="2"/>
  <c r="U835" i="2"/>
  <c r="U907" i="2"/>
  <c r="U979" i="2"/>
  <c r="U1051" i="2"/>
  <c r="U1123" i="2"/>
  <c r="U1219" i="2"/>
  <c r="U1411" i="2"/>
  <c r="U140" i="2"/>
  <c r="U212" i="2"/>
  <c r="U284" i="2"/>
  <c r="U356" i="2"/>
  <c r="U428" i="2"/>
  <c r="U500" i="2"/>
  <c r="U572" i="2"/>
  <c r="U644" i="2"/>
  <c r="U716" i="2"/>
  <c r="U788" i="2"/>
  <c r="U860" i="2"/>
  <c r="U932" i="2"/>
  <c r="U1004" i="2"/>
  <c r="U1220" i="2"/>
  <c r="U1412" i="2"/>
  <c r="U1328" i="2"/>
  <c r="R1434" i="2"/>
  <c r="S1434" i="2" s="1"/>
  <c r="T1434" i="2" s="1"/>
  <c r="R1362" i="2"/>
  <c r="S1362" i="2" s="1"/>
  <c r="T1362" i="2" s="1"/>
  <c r="R1083" i="2"/>
  <c r="S1083" i="2" s="1"/>
  <c r="T1083" i="2" s="1"/>
  <c r="R951" i="2"/>
  <c r="S951" i="2" s="1"/>
  <c r="T951" i="2" s="1"/>
  <c r="R1054" i="2"/>
  <c r="S1054" i="2" s="1"/>
  <c r="T1054" i="2" s="1"/>
  <c r="R1314" i="2"/>
  <c r="S1314" i="2" s="1"/>
  <c r="T1314" i="2" s="1"/>
  <c r="R1308" i="2"/>
  <c r="S1308" i="2" s="1"/>
  <c r="T1308" i="2" s="1"/>
  <c r="R1356" i="2"/>
  <c r="S1356" i="2" s="1"/>
  <c r="T1356" i="2" s="1"/>
  <c r="R1188" i="2"/>
  <c r="S1188" i="2" s="1"/>
  <c r="T1188" i="2" s="1"/>
  <c r="R1350" i="2"/>
  <c r="S1350" i="2" s="1"/>
  <c r="T1350" i="2" s="1"/>
  <c r="R1332" i="2"/>
  <c r="S1332" i="2" s="1"/>
  <c r="T1332" i="2" s="1"/>
  <c r="R1326" i="2"/>
  <c r="S1326" i="2" s="1"/>
  <c r="T1326" i="2" s="1"/>
  <c r="R1260" i="2"/>
  <c r="S1260" i="2" s="1"/>
  <c r="T1260" i="2" s="1"/>
  <c r="R1344" i="2"/>
  <c r="S1344" i="2" s="1"/>
  <c r="T1344" i="2" s="1"/>
  <c r="R1254" i="2"/>
  <c r="S1254" i="2" s="1"/>
  <c r="T1254" i="2" s="1"/>
  <c r="R1169" i="2"/>
  <c r="S1169" i="2" s="1"/>
  <c r="T1169" i="2" s="1"/>
  <c r="R602" i="2"/>
  <c r="S602" i="2" s="1"/>
  <c r="T602" i="2" s="1"/>
  <c r="R1206" i="2"/>
  <c r="S1206" i="2" s="1"/>
  <c r="T1206" i="2" s="1"/>
  <c r="R1320" i="2"/>
  <c r="S1320" i="2" s="1"/>
  <c r="T1320" i="2" s="1"/>
  <c r="R397" i="2"/>
  <c r="S397" i="2" s="1"/>
  <c r="T397" i="2" s="1"/>
  <c r="R697" i="2"/>
  <c r="S697" i="2" s="1"/>
  <c r="T697" i="2" s="1"/>
  <c r="R1224" i="2"/>
  <c r="S1224" i="2" s="1"/>
  <c r="T1224" i="2" s="1"/>
  <c r="R1296" i="2"/>
  <c r="S1296" i="2" s="1"/>
  <c r="T1296" i="2" s="1"/>
  <c r="R1278" i="2"/>
  <c r="S1278" i="2" s="1"/>
  <c r="T1278" i="2" s="1"/>
  <c r="R1302" i="2"/>
  <c r="S1302" i="2" s="1"/>
  <c r="T1302" i="2" s="1"/>
  <c r="R1242" i="2"/>
  <c r="S1242" i="2" s="1"/>
  <c r="T1242" i="2" s="1"/>
  <c r="R1386" i="2"/>
  <c r="S1386" i="2" s="1"/>
  <c r="T1386" i="2" s="1"/>
  <c r="R1272" i="2"/>
  <c r="S1272" i="2" s="1"/>
  <c r="T1272" i="2" s="1"/>
  <c r="R1284" i="2"/>
  <c r="S1284" i="2" s="1"/>
  <c r="T1284" i="2" s="1"/>
  <c r="R1162" i="2"/>
  <c r="S1162" i="2" s="1"/>
  <c r="T1162" i="2" s="1"/>
  <c r="R1410" i="2"/>
  <c r="S1410" i="2" s="1"/>
  <c r="T1410" i="2" s="1"/>
  <c r="R771" i="2"/>
  <c r="S771" i="2" s="1"/>
  <c r="T771" i="2" s="1"/>
  <c r="R1047" i="2"/>
  <c r="S1047" i="2" s="1"/>
  <c r="T1047" i="2" s="1"/>
  <c r="R974" i="2"/>
  <c r="S974" i="2" s="1"/>
  <c r="T974" i="2" s="1"/>
  <c r="R807" i="2"/>
  <c r="S807" i="2" s="1"/>
  <c r="T807" i="2" s="1"/>
  <c r="R879" i="2"/>
  <c r="S879" i="2" s="1"/>
  <c r="T879" i="2" s="1"/>
  <c r="R1176" i="2"/>
  <c r="S1176" i="2" s="1"/>
  <c r="T1176" i="2" s="1"/>
  <c r="R1010" i="2"/>
  <c r="S1010" i="2" s="1"/>
  <c r="T1010" i="2" s="1"/>
  <c r="R1098" i="2"/>
  <c r="S1098" i="2" s="1"/>
  <c r="T1098" i="2" s="1"/>
  <c r="R1119" i="2"/>
  <c r="S1119" i="2" s="1"/>
  <c r="T1119" i="2" s="1"/>
  <c r="R915" i="2"/>
  <c r="S915" i="2" s="1"/>
  <c r="T915" i="2" s="1"/>
  <c r="R1182" i="2"/>
  <c r="S1182" i="2" s="1"/>
  <c r="T1182" i="2" s="1"/>
  <c r="R1230" i="2"/>
  <c r="S1230" i="2" s="1"/>
  <c r="T1230" i="2" s="1"/>
  <c r="R1368" i="2"/>
  <c r="S1368" i="2" s="1"/>
  <c r="T1368" i="2" s="1"/>
  <c r="R1416" i="2"/>
  <c r="S1416" i="2" s="1"/>
  <c r="T1416" i="2" s="1"/>
  <c r="R1090" i="2"/>
  <c r="S1090" i="2" s="1"/>
  <c r="T1090" i="2" s="1"/>
  <c r="R1126" i="2"/>
  <c r="S1126" i="2" s="1"/>
  <c r="T1126" i="2" s="1"/>
  <c r="R1440" i="2"/>
  <c r="S1440" i="2" s="1"/>
  <c r="T1440" i="2" s="1"/>
  <c r="V9" i="2" l="1"/>
  <c r="E26" i="2" s="1"/>
  <c r="C28" i="2"/>
  <c r="C18" i="2"/>
  <c r="D18" i="2"/>
  <c r="E18" i="2"/>
  <c r="B18" i="2"/>
  <c r="R1398" i="2"/>
  <c r="S1398" i="2" s="1"/>
  <c r="T1398" i="2" s="1"/>
  <c r="R1422" i="2"/>
  <c r="S1422" i="2" s="1"/>
  <c r="T1422" i="2" s="1"/>
  <c r="R1374" i="2"/>
  <c r="S1374" i="2" s="1"/>
  <c r="T1374" i="2" s="1"/>
  <c r="R1069" i="2"/>
  <c r="S1069" i="2" s="1"/>
  <c r="T1069" i="2" s="1"/>
  <c r="R1248" i="2"/>
  <c r="S1248" i="2" s="1"/>
  <c r="T1248" i="2" s="1"/>
  <c r="R1380" i="2"/>
  <c r="S1380" i="2" s="1"/>
  <c r="T1380" i="2" s="1"/>
  <c r="R1266" i="2"/>
  <c r="S1266" i="2" s="1"/>
  <c r="T1266" i="2" s="1"/>
  <c r="R1212" i="2"/>
  <c r="S1212" i="2" s="1"/>
  <c r="T1212" i="2" s="1"/>
  <c r="J8" i="1"/>
  <c r="P31" i="1"/>
  <c r="I6" i="1"/>
  <c r="R334" i="2"/>
  <c r="S334" i="2" s="1"/>
  <c r="T334" i="2" s="1"/>
  <c r="R417" i="2"/>
  <c r="S417" i="2" s="1"/>
  <c r="T417" i="2" s="1"/>
  <c r="O13" i="1"/>
  <c r="O31" i="1" s="1"/>
  <c r="R1194" i="2"/>
  <c r="S1194" i="2" s="1"/>
  <c r="T1194" i="2" s="1"/>
  <c r="R1428" i="2"/>
  <c r="S1428" i="2" s="1"/>
  <c r="T1428" i="2" s="1"/>
  <c r="R1404" i="2"/>
  <c r="S1404" i="2" s="1"/>
  <c r="T1404" i="2" s="1"/>
  <c r="R1218" i="2"/>
  <c r="S1218" i="2" s="1"/>
  <c r="T1218" i="2" s="1"/>
  <c r="U1218" i="2"/>
  <c r="R13" i="2"/>
  <c r="H6" i="1"/>
  <c r="R6" i="2"/>
  <c r="R1313" i="2"/>
  <c r="S1313" i="2" s="1"/>
  <c r="T1313" i="2" s="1"/>
  <c r="R726" i="2"/>
  <c r="S726" i="2" s="1"/>
  <c r="T726" i="2" s="1"/>
  <c r="R344" i="2"/>
  <c r="S344" i="2" s="1"/>
  <c r="T344" i="2" s="1"/>
  <c r="R249" i="2"/>
  <c r="S249" i="2" s="1"/>
  <c r="T249" i="2" s="1"/>
  <c r="R650" i="2"/>
  <c r="S650" i="2" s="1"/>
  <c r="T650" i="2" s="1"/>
  <c r="R204" i="2"/>
  <c r="S204" i="2" s="1"/>
  <c r="T204" i="2" s="1"/>
  <c r="R997" i="2"/>
  <c r="S997" i="2" s="1"/>
  <c r="T997" i="2" s="1"/>
  <c r="R298" i="2"/>
  <c r="S298" i="2" s="1"/>
  <c r="T298" i="2" s="1"/>
  <c r="R132" i="2"/>
  <c r="S132" i="2" s="1"/>
  <c r="T132" i="2" s="1"/>
  <c r="R1430" i="2"/>
  <c r="S1430" i="2" s="1"/>
  <c r="T1430" i="2" s="1"/>
  <c r="R1184" i="2"/>
  <c r="S1184" i="2" s="1"/>
  <c r="T1184" i="2" s="1"/>
  <c r="R538" i="2"/>
  <c r="S538" i="2" s="1"/>
  <c r="T538" i="2" s="1"/>
  <c r="R378" i="2"/>
  <c r="S378" i="2" s="1"/>
  <c r="T378" i="2" s="1"/>
  <c r="R279" i="2"/>
  <c r="S279" i="2" s="1"/>
  <c r="T279" i="2" s="1"/>
  <c r="R321" i="2"/>
  <c r="S321" i="2" s="1"/>
  <c r="T321" i="2" s="1"/>
  <c r="R732" i="2"/>
  <c r="S732" i="2" s="1"/>
  <c r="T732" i="2" s="1"/>
  <c r="R1381" i="2"/>
  <c r="S1381" i="2" s="1"/>
  <c r="T1381" i="2" s="1"/>
  <c r="R1370" i="2"/>
  <c r="S1370" i="2" s="1"/>
  <c r="T1370" i="2" s="1"/>
  <c r="R483" i="2"/>
  <c r="S483" i="2" s="1"/>
  <c r="T483" i="2" s="1"/>
  <c r="R647" i="2"/>
  <c r="S647" i="2" s="1"/>
  <c r="T647" i="2" s="1"/>
  <c r="R610" i="2"/>
  <c r="S610" i="2" s="1"/>
  <c r="T610" i="2" s="1"/>
  <c r="R1258" i="2"/>
  <c r="S1258" i="2" s="1"/>
  <c r="T1258" i="2" s="1"/>
  <c r="R491" i="2"/>
  <c r="S491" i="2" s="1"/>
  <c r="T491" i="2" s="1"/>
  <c r="R713" i="2"/>
  <c r="S713" i="2" s="1"/>
  <c r="T713" i="2" s="1"/>
  <c r="R1311" i="2"/>
  <c r="S1311" i="2" s="1"/>
  <c r="T1311" i="2" s="1"/>
  <c r="R1039" i="2"/>
  <c r="S1039" i="2" s="1"/>
  <c r="T1039" i="2" s="1"/>
  <c r="R725" i="2"/>
  <c r="S725" i="2" s="1"/>
  <c r="T725" i="2" s="1"/>
  <c r="R670" i="2"/>
  <c r="S670" i="2" s="1"/>
  <c r="T670" i="2" s="1"/>
  <c r="R1049" i="2"/>
  <c r="S1049" i="2" s="1"/>
  <c r="T1049" i="2" s="1"/>
  <c r="R185" i="2"/>
  <c r="S185" i="2" s="1"/>
  <c r="A76" i="3" s="1"/>
  <c r="R308" i="2"/>
  <c r="S308" i="2" s="1"/>
  <c r="T308" i="2" s="1"/>
  <c r="R312" i="2"/>
  <c r="S312" i="2" s="1"/>
  <c r="T312" i="2" s="1"/>
  <c r="R394" i="2"/>
  <c r="S394" i="2" s="1"/>
  <c r="T394" i="2" s="1"/>
  <c r="R633" i="2"/>
  <c r="S633" i="2" s="1"/>
  <c r="T633" i="2" s="1"/>
  <c r="R1323" i="2"/>
  <c r="S1323" i="2" s="1"/>
  <c r="T1323" i="2" s="1"/>
  <c r="R1298" i="2"/>
  <c r="S1298" i="2" s="1"/>
  <c r="T1298" i="2" s="1"/>
  <c r="R858" i="2"/>
  <c r="S858" i="2" s="1"/>
  <c r="T858" i="2" s="1"/>
  <c r="R288" i="2"/>
  <c r="S288" i="2" s="1"/>
  <c r="T288" i="2" s="1"/>
  <c r="R671" i="2"/>
  <c r="S671" i="2" s="1"/>
  <c r="T671" i="2" s="1"/>
  <c r="R710" i="2"/>
  <c r="S710" i="2" s="1"/>
  <c r="T710" i="2" s="1"/>
  <c r="R385" i="2"/>
  <c r="S385" i="2" s="1"/>
  <c r="T385" i="2" s="1"/>
  <c r="R497" i="2"/>
  <c r="S497" i="2" s="1"/>
  <c r="T497" i="2" s="1"/>
  <c r="R366" i="2"/>
  <c r="S366" i="2" s="1"/>
  <c r="T366" i="2" s="1"/>
  <c r="R666" i="2"/>
  <c r="S666" i="2" s="1"/>
  <c r="T666" i="2" s="1"/>
  <c r="R620" i="2"/>
  <c r="S620" i="2" s="1"/>
  <c r="T620" i="2" s="1"/>
  <c r="R645" i="2"/>
  <c r="S645" i="2" s="1"/>
  <c r="T645" i="2" s="1"/>
  <c r="R1043" i="2"/>
  <c r="S1043" i="2" s="1"/>
  <c r="T1043" i="2" s="1"/>
  <c r="R573" i="2"/>
  <c r="S573" i="2" s="1"/>
  <c r="T573" i="2" s="1"/>
  <c r="R1202" i="2"/>
  <c r="S1202" i="2" s="1"/>
  <c r="T1202" i="2" s="1"/>
  <c r="R1391" i="2"/>
  <c r="S1391" i="2" s="1"/>
  <c r="T1391" i="2" s="1"/>
  <c r="R527" i="2"/>
  <c r="S527" i="2" s="1"/>
  <c r="T527" i="2" s="1"/>
  <c r="R1192" i="2"/>
  <c r="S1192" i="2" s="1"/>
  <c r="T1192" i="2" s="1"/>
  <c r="R962" i="2"/>
  <c r="S962" i="2" s="1"/>
  <c r="T962" i="2" s="1"/>
  <c r="R534" i="2"/>
  <c r="S534" i="2" s="1"/>
  <c r="T534" i="2" s="1"/>
  <c r="R1175" i="2"/>
  <c r="S1175" i="2" s="1"/>
  <c r="T1175" i="2" s="1"/>
  <c r="R470" i="2"/>
  <c r="S470" i="2" s="1"/>
  <c r="T470" i="2" s="1"/>
  <c r="R294" i="2"/>
  <c r="S294" i="2" s="1"/>
  <c r="T294" i="2" s="1"/>
  <c r="R900" i="2"/>
  <c r="S900" i="2" s="1"/>
  <c r="T900" i="2" s="1"/>
  <c r="R145" i="2"/>
  <c r="S145" i="2" s="1"/>
  <c r="T145" i="2" s="1"/>
  <c r="R586" i="2"/>
  <c r="S586" i="2" s="1"/>
  <c r="T586" i="2" s="1"/>
  <c r="R1361" i="2"/>
  <c r="S1361" i="2" s="1"/>
  <c r="T1361" i="2" s="1"/>
  <c r="R823" i="2"/>
  <c r="S823" i="2" s="1"/>
  <c r="T823" i="2" s="1"/>
  <c r="R1295" i="2"/>
  <c r="S1295" i="2" s="1"/>
  <c r="T1295" i="2" s="1"/>
  <c r="R431" i="2"/>
  <c r="S431" i="2" s="1"/>
  <c r="T431" i="2" s="1"/>
  <c r="R862" i="2"/>
  <c r="S862" i="2" s="1"/>
  <c r="T862" i="2" s="1"/>
  <c r="R1388" i="2"/>
  <c r="S1388" i="2" s="1"/>
  <c r="T1388" i="2" s="1"/>
  <c r="R986" i="2"/>
  <c r="S986" i="2" s="1"/>
  <c r="T986" i="2" s="1"/>
  <c r="R840" i="2"/>
  <c r="S840" i="2" s="1"/>
  <c r="T840" i="2" s="1"/>
  <c r="R1342" i="2"/>
  <c r="S1342" i="2" s="1"/>
  <c r="T1342" i="2" s="1"/>
  <c r="R356" i="2"/>
  <c r="S356" i="2" s="1"/>
  <c r="T356" i="2" s="1"/>
  <c r="R509" i="2"/>
  <c r="S509" i="2" s="1"/>
  <c r="T509" i="2" s="1"/>
  <c r="R684" i="2"/>
  <c r="S684" i="2" s="1"/>
  <c r="T684" i="2" s="1"/>
  <c r="R1245" i="2"/>
  <c r="S1245" i="2" s="1"/>
  <c r="T1245" i="2" s="1"/>
  <c r="R1136" i="2"/>
  <c r="S1136" i="2" s="1"/>
  <c r="T1136" i="2" s="1"/>
  <c r="R827" i="2"/>
  <c r="S827" i="2" s="1"/>
  <c r="T827" i="2" s="1"/>
  <c r="R1306" i="2"/>
  <c r="S1306" i="2" s="1"/>
  <c r="T1306" i="2" s="1"/>
  <c r="R1082" i="2"/>
  <c r="S1082" i="2" s="1"/>
  <c r="T1082" i="2" s="1"/>
  <c r="R274" i="2"/>
  <c r="S274" i="2" s="1"/>
  <c r="T274" i="2" s="1"/>
  <c r="R162" i="2"/>
  <c r="S162" i="2" s="1"/>
  <c r="T162" i="2" s="1"/>
  <c r="R226" i="2"/>
  <c r="S226" i="2" s="1"/>
  <c r="T226" i="2" s="1"/>
  <c r="R434" i="2"/>
  <c r="S434" i="2" s="1"/>
  <c r="T434" i="2" s="1"/>
  <c r="R614" i="2"/>
  <c r="S614" i="2" s="1"/>
  <c r="T614" i="2" s="1"/>
  <c r="R360" i="2"/>
  <c r="S360" i="2" s="1"/>
  <c r="T360" i="2" s="1"/>
  <c r="R1259" i="2"/>
  <c r="S1259" i="2" s="1"/>
  <c r="T1259" i="2" s="1"/>
  <c r="R323" i="2"/>
  <c r="S323" i="2" s="1"/>
  <c r="T323" i="2" s="1"/>
  <c r="R706" i="2"/>
  <c r="S706" i="2" s="1"/>
  <c r="T706" i="2" s="1"/>
  <c r="R440" i="2"/>
  <c r="S440" i="2" s="1"/>
  <c r="T440" i="2" s="1"/>
  <c r="R811" i="2"/>
  <c r="S811" i="2" s="1"/>
  <c r="T811" i="2" s="1"/>
  <c r="R1183" i="2"/>
  <c r="S1183" i="2" s="1"/>
  <c r="T1183" i="2" s="1"/>
  <c r="R318" i="2"/>
  <c r="S318" i="2" s="1"/>
  <c r="T318" i="2" s="1"/>
  <c r="R401" i="2"/>
  <c r="S401" i="2" s="1"/>
  <c r="T401" i="2" s="1"/>
  <c r="R495" i="2"/>
  <c r="S495" i="2" s="1"/>
  <c r="T495" i="2" s="1"/>
  <c r="R866" i="2"/>
  <c r="S866" i="2" s="1"/>
  <c r="T866" i="2" s="1"/>
  <c r="R576" i="2"/>
  <c r="S576" i="2" s="1"/>
  <c r="T576" i="2" s="1"/>
  <c r="R983" i="2"/>
  <c r="S983" i="2" s="1"/>
  <c r="T983" i="2" s="1"/>
  <c r="R119" i="2"/>
  <c r="S119" i="2" s="1"/>
  <c r="T119" i="2" s="1"/>
  <c r="R698" i="2"/>
  <c r="S698" i="2" s="1"/>
  <c r="T698" i="2" s="1"/>
  <c r="R1365" i="2"/>
  <c r="S1365" i="2" s="1"/>
  <c r="T1365" i="2" s="1"/>
  <c r="R648" i="2"/>
  <c r="S648" i="2" s="1"/>
  <c r="T648" i="2" s="1"/>
  <c r="R559" i="2"/>
  <c r="S559" i="2" s="1"/>
  <c r="T559" i="2" s="1"/>
  <c r="R238" i="2"/>
  <c r="S238" i="2" s="1"/>
  <c r="T238" i="2" s="1"/>
  <c r="R719" i="2"/>
  <c r="S719" i="2" s="1"/>
  <c r="T719" i="2" s="1"/>
  <c r="R523" i="2"/>
  <c r="S523" i="2" s="1"/>
  <c r="T523" i="2" s="1"/>
  <c r="R653" i="2"/>
  <c r="S653" i="2" s="1"/>
  <c r="T653" i="2" s="1"/>
  <c r="R1251" i="2"/>
  <c r="S1251" i="2" s="1"/>
  <c r="T1251" i="2" s="1"/>
  <c r="R327" i="2"/>
  <c r="S327" i="2" s="1"/>
  <c r="T327" i="2" s="1"/>
  <c r="R1411" i="2"/>
  <c r="S1411" i="2" s="1"/>
  <c r="T1411" i="2" s="1"/>
  <c r="R1122" i="2"/>
  <c r="S1122" i="2" s="1"/>
  <c r="T1122" i="2" s="1"/>
  <c r="R459" i="2"/>
  <c r="S459" i="2" s="1"/>
  <c r="T459" i="2" s="1"/>
  <c r="R186" i="2"/>
  <c r="S186" i="2" s="1"/>
  <c r="T186" i="2" s="1"/>
  <c r="R1085" i="2"/>
  <c r="S1085" i="2" s="1"/>
  <c r="T1085" i="2" s="1"/>
  <c r="R221" i="2"/>
  <c r="S221" i="2" s="1"/>
  <c r="T221" i="2" s="1"/>
  <c r="R882" i="2"/>
  <c r="S882" i="2" s="1"/>
  <c r="T882" i="2" s="1"/>
  <c r="R1290" i="2"/>
  <c r="S1290" i="2" s="1"/>
  <c r="T1290" i="2" s="1"/>
  <c r="R1017" i="2"/>
  <c r="S1017" i="2" s="1"/>
  <c r="T1017" i="2" s="1"/>
  <c r="R1152" i="2"/>
  <c r="S1152" i="2" s="1"/>
  <c r="T1152" i="2" s="1"/>
  <c r="R169" i="2"/>
  <c r="S169" i="2" s="1"/>
  <c r="T169" i="2" s="1"/>
  <c r="R551" i="2"/>
  <c r="S551" i="2" s="1"/>
  <c r="T551" i="2" s="1"/>
  <c r="R346" i="2"/>
  <c r="S346" i="2" s="1"/>
  <c r="T346" i="2" s="1"/>
  <c r="R429" i="2"/>
  <c r="S429" i="2" s="1"/>
  <c r="T429" i="2" s="1"/>
  <c r="R175" i="2"/>
  <c r="S175" i="2" s="1"/>
  <c r="A66" i="3" s="1"/>
  <c r="R836" i="2"/>
  <c r="S836" i="2" s="1"/>
  <c r="T836" i="2" s="1"/>
  <c r="R768" i="2"/>
  <c r="S768" i="2" s="1"/>
  <c r="T768" i="2" s="1"/>
  <c r="R230" i="2"/>
  <c r="S230" i="2" s="1"/>
  <c r="T230" i="2" s="1"/>
  <c r="R1127" i="2"/>
  <c r="S1127" i="2" s="1"/>
  <c r="T1127" i="2" s="1"/>
  <c r="R525" i="2"/>
  <c r="S525" i="2" s="1"/>
  <c r="T525" i="2" s="1"/>
  <c r="R1403" i="2"/>
  <c r="S1403" i="2" s="1"/>
  <c r="T1403" i="2" s="1"/>
  <c r="R467" i="2"/>
  <c r="S467" i="2" s="1"/>
  <c r="T467" i="2" s="1"/>
  <c r="R971" i="2"/>
  <c r="S971" i="2" s="1"/>
  <c r="T971" i="2" s="1"/>
  <c r="R1070" i="2"/>
  <c r="S1070" i="2" s="1"/>
  <c r="T1070" i="2" s="1"/>
  <c r="R1171" i="2"/>
  <c r="S1171" i="2" s="1"/>
  <c r="T1171" i="2" s="1"/>
  <c r="R307" i="2"/>
  <c r="S307" i="2" s="1"/>
  <c r="T307" i="2" s="1"/>
  <c r="R1000" i="2"/>
  <c r="S1000" i="2" s="1"/>
  <c r="T1000" i="2" s="1"/>
  <c r="R136" i="2"/>
  <c r="S136" i="2" s="1"/>
  <c r="A27" i="3" s="1"/>
  <c r="R245" i="2"/>
  <c r="S245" i="2" s="1"/>
  <c r="T245" i="2" s="1"/>
  <c r="R1109" i="2"/>
  <c r="S1109" i="2" s="1"/>
  <c r="T1109" i="2" s="1"/>
  <c r="R1125" i="2"/>
  <c r="S1125" i="2" s="1"/>
  <c r="T1125" i="2" s="1"/>
  <c r="R479" i="2"/>
  <c r="S479" i="2" s="1"/>
  <c r="T479" i="2" s="1"/>
  <c r="R282" i="2"/>
  <c r="S282" i="2" s="1"/>
  <c r="T282" i="2" s="1"/>
  <c r="R1222" i="2"/>
  <c r="S1222" i="2" s="1"/>
  <c r="T1222" i="2" s="1"/>
  <c r="R830" i="2"/>
  <c r="S830" i="2" s="1"/>
  <c r="T830" i="2" s="1"/>
  <c r="R578" i="2"/>
  <c r="S578" i="2" s="1"/>
  <c r="T578" i="2" s="1"/>
  <c r="R898" i="2"/>
  <c r="S898" i="2" s="1"/>
  <c r="T898" i="2" s="1"/>
  <c r="R261" i="2"/>
  <c r="S261" i="2" s="1"/>
  <c r="T261" i="2" s="1"/>
  <c r="R596" i="2"/>
  <c r="S596" i="2" s="1"/>
  <c r="T596" i="2" s="1"/>
  <c r="R733" i="2"/>
  <c r="S733" i="2" s="1"/>
  <c r="T733" i="2" s="1"/>
  <c r="R1345" i="2"/>
  <c r="S1345" i="2" s="1"/>
  <c r="T1345" i="2" s="1"/>
  <c r="R778" i="2"/>
  <c r="S778" i="2" s="1"/>
  <c r="T778" i="2" s="1"/>
  <c r="R1022" i="2"/>
  <c r="S1022" i="2" s="1"/>
  <c r="T1022" i="2" s="1"/>
  <c r="R1293" i="2"/>
  <c r="S1293" i="2" s="1"/>
  <c r="T1293" i="2" s="1"/>
  <c r="R1187" i="2"/>
  <c r="S1187" i="2" s="1"/>
  <c r="T1187" i="2" s="1"/>
  <c r="R179" i="2"/>
  <c r="S179" i="2" s="1"/>
  <c r="A70" i="3" s="1"/>
  <c r="R1013" i="2"/>
  <c r="S1013" i="2" s="1"/>
  <c r="T1013" i="2" s="1"/>
  <c r="R590" i="2"/>
  <c r="S590" i="2" s="1"/>
  <c r="T590" i="2" s="1"/>
  <c r="R1056" i="2"/>
  <c r="S1056" i="2" s="1"/>
  <c r="T1056" i="2" s="1"/>
  <c r="R480" i="2"/>
  <c r="S480" i="2" s="1"/>
  <c r="T480" i="2" s="1"/>
  <c r="R432" i="2"/>
  <c r="S432" i="2" s="1"/>
  <c r="T432" i="2" s="1"/>
  <c r="R812" i="2"/>
  <c r="S812" i="2" s="1"/>
  <c r="T812" i="2" s="1"/>
  <c r="R357" i="2"/>
  <c r="S357" i="2" s="1"/>
  <c r="T357" i="2" s="1"/>
  <c r="R642" i="2"/>
  <c r="S642" i="2" s="1"/>
  <c r="T642" i="2" s="1"/>
  <c r="R755" i="2"/>
  <c r="S755" i="2" s="1"/>
  <c r="T755" i="2" s="1"/>
  <c r="R1234" i="2"/>
  <c r="S1234" i="2" s="1"/>
  <c r="T1234" i="2" s="1"/>
  <c r="R913" i="2"/>
  <c r="S913" i="2" s="1"/>
  <c r="T913" i="2" s="1"/>
  <c r="R1277" i="2"/>
  <c r="S1277" i="2" s="1"/>
  <c r="T1277" i="2" s="1"/>
  <c r="R461" i="2"/>
  <c r="S461" i="2" s="1"/>
  <c r="T461" i="2" s="1"/>
  <c r="R626" i="2"/>
  <c r="S626" i="2" s="1"/>
  <c r="T626" i="2" s="1"/>
  <c r="R539" i="2"/>
  <c r="S539" i="2" s="1"/>
  <c r="T539" i="2" s="1"/>
  <c r="R447" i="2"/>
  <c r="S447" i="2" s="1"/>
  <c r="T447" i="2" s="1"/>
  <c r="R1401" i="2"/>
  <c r="S1401" i="2" s="1"/>
  <c r="T1401" i="2" s="1"/>
  <c r="R437" i="2"/>
  <c r="S437" i="2" s="1"/>
  <c r="T437" i="2" s="1"/>
  <c r="R884" i="2"/>
  <c r="S884" i="2" s="1"/>
  <c r="T884" i="2" s="1"/>
  <c r="R1078" i="2"/>
  <c r="S1078" i="2" s="1"/>
  <c r="T1078" i="2" s="1"/>
  <c r="R598" i="2"/>
  <c r="S598" i="2" s="1"/>
  <c r="T598" i="2" s="1"/>
  <c r="R957" i="2"/>
  <c r="S957" i="2" s="1"/>
  <c r="T957" i="2" s="1"/>
  <c r="R672" i="2"/>
  <c r="S672" i="2" s="1"/>
  <c r="T672" i="2" s="1"/>
  <c r="R923" i="2"/>
  <c r="S923" i="2" s="1"/>
  <c r="T923" i="2" s="1"/>
  <c r="R389" i="2"/>
  <c r="S389" i="2" s="1"/>
  <c r="T389" i="2" s="1"/>
  <c r="R510" i="2"/>
  <c r="S510" i="2" s="1"/>
  <c r="T510" i="2" s="1"/>
  <c r="R809" i="2"/>
  <c r="S809" i="2" s="1"/>
  <c r="T809" i="2" s="1"/>
  <c r="R718" i="2"/>
  <c r="S718" i="2" s="1"/>
  <c r="T718" i="2" s="1"/>
  <c r="R299" i="2"/>
  <c r="S299" i="2" s="1"/>
  <c r="T299" i="2" s="1"/>
  <c r="R817" i="2"/>
  <c r="S817" i="2" s="1"/>
  <c r="T817" i="2" s="1"/>
  <c r="R326" i="2"/>
  <c r="S326" i="2" s="1"/>
  <c r="T326" i="2" s="1"/>
  <c r="R1091" i="2"/>
  <c r="S1091" i="2" s="1"/>
  <c r="T1091" i="2" s="1"/>
  <c r="R227" i="2"/>
  <c r="S227" i="2" s="1"/>
  <c r="T227" i="2" s="1"/>
  <c r="R788" i="2"/>
  <c r="S788" i="2" s="1"/>
  <c r="T788" i="2" s="1"/>
  <c r="R1168" i="2"/>
  <c r="S1168" i="2" s="1"/>
  <c r="T1168" i="2" s="1"/>
  <c r="R304" i="2"/>
  <c r="S304" i="2" s="1"/>
  <c r="T304" i="2" s="1"/>
  <c r="R1012" i="2"/>
  <c r="S1012" i="2" s="1"/>
  <c r="T1012" i="2" s="1"/>
  <c r="R148" i="2"/>
  <c r="S148" i="2" s="1"/>
  <c r="T148" i="2" s="1"/>
  <c r="R637" i="2"/>
  <c r="S637" i="2" s="1"/>
  <c r="T637" i="2" s="1"/>
  <c r="R1400" i="2"/>
  <c r="S1400" i="2" s="1"/>
  <c r="T1400" i="2" s="1"/>
  <c r="R177" i="2"/>
  <c r="S177" i="2" s="1"/>
  <c r="T177" i="2" s="1"/>
  <c r="R794" i="2"/>
  <c r="S794" i="2" s="1"/>
  <c r="T794" i="2" s="1"/>
  <c r="R1405" i="2"/>
  <c r="S1405" i="2" s="1"/>
  <c r="T1405" i="2" s="1"/>
  <c r="R894" i="2"/>
  <c r="S894" i="2" s="1"/>
  <c r="T894" i="2" s="1"/>
  <c r="R194" i="2"/>
  <c r="S194" i="2" s="1"/>
  <c r="T194" i="2" s="1"/>
  <c r="R876" i="2"/>
  <c r="S876" i="2" s="1"/>
  <c r="T876" i="2" s="1"/>
  <c r="R568" i="2"/>
  <c r="S568" i="2" s="1"/>
  <c r="T568" i="2" s="1"/>
  <c r="R494" i="2"/>
  <c r="S494" i="2" s="1"/>
  <c r="T494" i="2" s="1"/>
  <c r="R841" i="2"/>
  <c r="S841" i="2" s="1"/>
  <c r="T841" i="2" s="1"/>
  <c r="R911" i="2"/>
  <c r="S911" i="2" s="1"/>
  <c r="T911" i="2" s="1"/>
  <c r="R772" i="2"/>
  <c r="S772" i="2" s="1"/>
  <c r="T772" i="2" s="1"/>
  <c r="R255" i="2"/>
  <c r="S255" i="2" s="1"/>
  <c r="T255" i="2" s="1"/>
  <c r="R934" i="2"/>
  <c r="S934" i="2" s="1"/>
  <c r="T934" i="2" s="1"/>
  <c r="R550" i="2"/>
  <c r="S550" i="2" s="1"/>
  <c r="T550" i="2" s="1"/>
  <c r="R147" i="2"/>
  <c r="S147" i="2" s="1"/>
  <c r="A38" i="3" s="1"/>
  <c r="R439" i="2"/>
  <c r="S439" i="2" s="1"/>
  <c r="T439" i="2" s="1"/>
  <c r="R1253" i="2"/>
  <c r="S1253" i="2" s="1"/>
  <c r="T1253" i="2" s="1"/>
  <c r="R627" i="2"/>
  <c r="S627" i="2" s="1"/>
  <c r="T627" i="2" s="1"/>
  <c r="R703" i="2"/>
  <c r="S703" i="2" s="1"/>
  <c r="T703" i="2" s="1"/>
  <c r="R1163" i="2"/>
  <c r="S1163" i="2" s="1"/>
  <c r="T1163" i="2" s="1"/>
  <c r="R753" i="2"/>
  <c r="S753" i="2" s="1"/>
  <c r="T753" i="2" s="1"/>
  <c r="R514" i="2"/>
  <c r="S514" i="2" s="1"/>
  <c r="T514" i="2" s="1"/>
  <c r="R391" i="2"/>
  <c r="S391" i="2" s="1"/>
  <c r="T391" i="2" s="1"/>
  <c r="R426" i="2"/>
  <c r="S426" i="2" s="1"/>
  <c r="T426" i="2" s="1"/>
  <c r="R272" i="2"/>
  <c r="S272" i="2" s="1"/>
  <c r="T272" i="2" s="1"/>
  <c r="R114" i="2"/>
  <c r="S114" i="2" s="1"/>
  <c r="T114" i="2" s="1"/>
  <c r="R864" i="2"/>
  <c r="S864" i="2" s="1"/>
  <c r="T864" i="2" s="1"/>
  <c r="R746" i="2"/>
  <c r="S746" i="2" s="1"/>
  <c r="T746" i="2" s="1"/>
  <c r="R826" i="2"/>
  <c r="S826" i="2" s="1"/>
  <c r="T826" i="2" s="1"/>
  <c r="R1363" i="2"/>
  <c r="S1363" i="2" s="1"/>
  <c r="T1363" i="2" s="1"/>
  <c r="R566" i="2"/>
  <c r="S566" i="2" s="1"/>
  <c r="T566" i="2" s="1"/>
  <c r="R278" i="2"/>
  <c r="S278" i="2" s="1"/>
  <c r="T278" i="2" s="1"/>
  <c r="R663" i="2"/>
  <c r="S663" i="2" s="1"/>
  <c r="T663" i="2" s="1"/>
  <c r="R1116" i="2"/>
  <c r="S1116" i="2" s="1"/>
  <c r="T1116" i="2" s="1"/>
  <c r="R1432" i="2"/>
  <c r="S1432" i="2" s="1"/>
  <c r="T1432" i="2" s="1"/>
  <c r="R764" i="2"/>
  <c r="S764" i="2" s="1"/>
  <c r="T764" i="2" s="1"/>
  <c r="R408" i="2"/>
  <c r="S408" i="2" s="1"/>
  <c r="T408" i="2" s="1"/>
  <c r="R1439" i="2"/>
  <c r="S1439" i="2" s="1"/>
  <c r="T1439" i="2" s="1"/>
  <c r="R325" i="2"/>
  <c r="S325" i="2" s="1"/>
  <c r="T325" i="2" s="1"/>
  <c r="R286" i="2"/>
  <c r="S286" i="2" s="1"/>
  <c r="T286" i="2" s="1"/>
  <c r="R1399" i="2"/>
  <c r="S1399" i="2" s="1"/>
  <c r="T1399" i="2" s="1"/>
  <c r="R541" i="2"/>
  <c r="S541" i="2" s="1"/>
  <c r="T541" i="2" s="1"/>
  <c r="R161" i="2"/>
  <c r="S161" i="2" s="1"/>
  <c r="T161" i="2" s="1"/>
  <c r="R1140" i="2"/>
  <c r="S1140" i="2" s="1"/>
  <c r="T1140" i="2" s="1"/>
  <c r="R251" i="2"/>
  <c r="S251" i="2" s="1"/>
  <c r="T251" i="2" s="1"/>
  <c r="R976" i="2"/>
  <c r="S976" i="2" s="1"/>
  <c r="T976" i="2" s="1"/>
  <c r="R1004" i="2"/>
  <c r="S1004" i="2" s="1"/>
  <c r="T1004" i="2" s="1"/>
  <c r="R1076" i="2"/>
  <c r="S1076" i="2" s="1"/>
  <c r="T1076" i="2" s="1"/>
  <c r="R655" i="2"/>
  <c r="S655" i="2" s="1"/>
  <c r="T655" i="2" s="1"/>
  <c r="R1153" i="2"/>
  <c r="S1153" i="2" s="1"/>
  <c r="T1153" i="2" s="1"/>
  <c r="R140" i="2"/>
  <c r="S140" i="2" s="1"/>
  <c r="A31" i="3" s="1"/>
  <c r="R728" i="2"/>
  <c r="S728" i="2" s="1"/>
  <c r="T728" i="2" s="1"/>
  <c r="R607" i="2"/>
  <c r="S607" i="2" s="1"/>
  <c r="T607" i="2" s="1"/>
  <c r="R1339" i="2"/>
  <c r="S1339" i="2" s="1"/>
  <c r="T1339" i="2" s="1"/>
  <c r="R785" i="2"/>
  <c r="S785" i="2" s="1"/>
  <c r="T785" i="2" s="1"/>
  <c r="R1337" i="2"/>
  <c r="S1337" i="2" s="1"/>
  <c r="T1337" i="2" s="1"/>
  <c r="R473" i="2"/>
  <c r="S473" i="2" s="1"/>
  <c r="T473" i="2" s="1"/>
  <c r="R567" i="2"/>
  <c r="S567" i="2" s="1"/>
  <c r="T567" i="2" s="1"/>
  <c r="R938" i="2"/>
  <c r="S938" i="2" s="1"/>
  <c r="T938" i="2" s="1"/>
  <c r="R310" i="2"/>
  <c r="S310" i="2" s="1"/>
  <c r="T310" i="2" s="1"/>
  <c r="R609" i="2"/>
  <c r="S609" i="2" s="1"/>
  <c r="T609" i="2" s="1"/>
  <c r="R782" i="2"/>
  <c r="S782" i="2" s="1"/>
  <c r="T782" i="2" s="1"/>
  <c r="R183" i="2"/>
  <c r="S183" i="2" s="1"/>
  <c r="T183" i="2" s="1"/>
  <c r="R540" i="2"/>
  <c r="S540" i="2" s="1"/>
  <c r="T540" i="2" s="1"/>
  <c r="R784" i="2"/>
  <c r="S784" i="2" s="1"/>
  <c r="T784" i="2" s="1"/>
  <c r="R537" i="2"/>
  <c r="S537" i="2" s="1"/>
  <c r="T537" i="2" s="1"/>
  <c r="R908" i="2"/>
  <c r="S908" i="2" s="1"/>
  <c r="T908" i="2" s="1"/>
  <c r="R748" i="2"/>
  <c r="S748" i="2" s="1"/>
  <c r="T748" i="2" s="1"/>
  <c r="R587" i="2"/>
  <c r="S587" i="2" s="1"/>
  <c r="T587" i="2" s="1"/>
  <c r="R1210" i="2"/>
  <c r="S1210" i="2" s="1"/>
  <c r="T1210" i="2" s="1"/>
  <c r="R1319" i="2"/>
  <c r="S1319" i="2" s="1"/>
  <c r="T1319" i="2" s="1"/>
  <c r="R757" i="2"/>
  <c r="S757" i="2" s="1"/>
  <c r="T757" i="2" s="1"/>
  <c r="R601" i="2"/>
  <c r="S601" i="2" s="1"/>
  <c r="T601" i="2" s="1"/>
  <c r="R276" i="2"/>
  <c r="S276" i="2" s="1"/>
  <c r="T276" i="2" s="1"/>
  <c r="R985" i="2"/>
  <c r="S985" i="2" s="1"/>
  <c r="T985" i="2" s="1"/>
  <c r="R742" i="2"/>
  <c r="S742" i="2" s="1"/>
  <c r="T742" i="2" s="1"/>
  <c r="R946" i="2"/>
  <c r="S946" i="2" s="1"/>
  <c r="T946" i="2" s="1"/>
  <c r="R1216" i="2"/>
  <c r="S1216" i="2" s="1"/>
  <c r="T1216" i="2" s="1"/>
  <c r="R352" i="2"/>
  <c r="S352" i="2" s="1"/>
  <c r="T352" i="2" s="1"/>
  <c r="R1094" i="2"/>
  <c r="S1094" i="2" s="1"/>
  <c r="T1094" i="2" s="1"/>
  <c r="R300" i="2"/>
  <c r="S300" i="2" s="1"/>
  <c r="T300" i="2" s="1"/>
  <c r="R730" i="2"/>
  <c r="S730" i="2" s="1"/>
  <c r="T730" i="2" s="1"/>
  <c r="R942" i="2"/>
  <c r="S942" i="2" s="1"/>
  <c r="T942" i="2" s="1"/>
  <c r="R702" i="2"/>
  <c r="S702" i="2" s="1"/>
  <c r="T702" i="2" s="1"/>
  <c r="R556" i="2"/>
  <c r="S556" i="2" s="1"/>
  <c r="T556" i="2" s="1"/>
  <c r="R482" i="2"/>
  <c r="S482" i="2" s="1"/>
  <c r="T482" i="2" s="1"/>
  <c r="R1031" i="2"/>
  <c r="S1031" i="2" s="1"/>
  <c r="T1031" i="2" s="1"/>
  <c r="R170" i="2"/>
  <c r="S170" i="2" s="1"/>
  <c r="T170" i="2" s="1"/>
  <c r="R213" i="2"/>
  <c r="S213" i="2" s="1"/>
  <c r="T213" i="2" s="1"/>
  <c r="R863" i="2"/>
  <c r="S863" i="2" s="1"/>
  <c r="T863" i="2" s="1"/>
  <c r="R296" i="2"/>
  <c r="S296" i="2" s="1"/>
  <c r="T296" i="2" s="1"/>
  <c r="R816" i="2"/>
  <c r="S816" i="2" s="1"/>
  <c r="T816" i="2" s="1"/>
  <c r="R342" i="2"/>
  <c r="S342" i="2" s="1"/>
  <c r="T342" i="2" s="1"/>
  <c r="R1087" i="2"/>
  <c r="S1087" i="2" s="1"/>
  <c r="T1087" i="2" s="1"/>
  <c r="R223" i="2"/>
  <c r="S223" i="2" s="1"/>
  <c r="T223" i="2" s="1"/>
  <c r="R1131" i="2"/>
  <c r="S1131" i="2" s="1"/>
  <c r="T1131" i="2" s="1"/>
  <c r="R901" i="2"/>
  <c r="S901" i="2" s="1"/>
  <c r="T901" i="2" s="1"/>
  <c r="R442" i="2"/>
  <c r="S442" i="2" s="1"/>
  <c r="T442" i="2" s="1"/>
  <c r="R1028" i="2"/>
  <c r="S1028" i="2" s="1"/>
  <c r="T1028" i="2" s="1"/>
  <c r="R1220" i="2"/>
  <c r="S1220" i="2" s="1"/>
  <c r="T1220" i="2" s="1"/>
  <c r="R1114" i="2"/>
  <c r="S1114" i="2" s="1"/>
  <c r="T1114" i="2" s="1"/>
  <c r="R893" i="2"/>
  <c r="S893" i="2" s="1"/>
  <c r="T893" i="2" s="1"/>
  <c r="R597" i="2"/>
  <c r="S597" i="2" s="1"/>
  <c r="T597" i="2" s="1"/>
  <c r="R680" i="2"/>
  <c r="S680" i="2" s="1"/>
  <c r="T680" i="2" s="1"/>
  <c r="R1294" i="2"/>
  <c r="S1294" i="2" s="1"/>
  <c r="T1294" i="2" s="1"/>
  <c r="R1436" i="2"/>
  <c r="S1436" i="2" s="1"/>
  <c r="T1436" i="2" s="1"/>
  <c r="R909" i="2"/>
  <c r="S909" i="2" s="1"/>
  <c r="T909" i="2" s="1"/>
  <c r="R886" i="2"/>
  <c r="S886" i="2" s="1"/>
  <c r="T886" i="2" s="1"/>
  <c r="R269" i="2"/>
  <c r="S269" i="2" s="1"/>
  <c r="T269" i="2" s="1"/>
  <c r="R1211" i="2"/>
  <c r="S1211" i="2" s="1"/>
  <c r="T1211" i="2" s="1"/>
  <c r="R727" i="2"/>
  <c r="S727" i="2" s="1"/>
  <c r="T727" i="2" s="1"/>
  <c r="R848" i="2"/>
  <c r="S848" i="2" s="1"/>
  <c r="T848" i="2" s="1"/>
  <c r="R906" i="2"/>
  <c r="S906" i="2" s="1"/>
  <c r="T906" i="2" s="1"/>
  <c r="R677" i="2"/>
  <c r="S677" i="2" s="1"/>
  <c r="T677" i="2" s="1"/>
  <c r="R1347" i="2"/>
  <c r="S1347" i="2" s="1"/>
  <c r="T1347" i="2" s="1"/>
  <c r="R1238" i="2"/>
  <c r="S1238" i="2" s="1"/>
  <c r="T1238" i="2" s="1"/>
  <c r="R991" i="2"/>
  <c r="S991" i="2" s="1"/>
  <c r="T991" i="2" s="1"/>
  <c r="R1280" i="2"/>
  <c r="S1280" i="2" s="1"/>
  <c r="T1280" i="2" s="1"/>
  <c r="R1431" i="2"/>
  <c r="S1431" i="2" s="1"/>
  <c r="T1431" i="2" s="1"/>
  <c r="R1322" i="2"/>
  <c r="S1322" i="2" s="1"/>
  <c r="T1322" i="2" s="1"/>
  <c r="R189" i="2"/>
  <c r="S189" i="2" s="1"/>
  <c r="A80" i="3" s="1"/>
  <c r="R1364" i="2"/>
  <c r="S1364" i="2" s="1"/>
  <c r="T1364" i="2" s="1"/>
  <c r="R1145" i="2"/>
  <c r="S1145" i="2" s="1"/>
  <c r="T1145" i="2" s="1"/>
  <c r="R281" i="2"/>
  <c r="S281" i="2" s="1"/>
  <c r="T281" i="2" s="1"/>
  <c r="R963" i="2"/>
  <c r="S963" i="2" s="1"/>
  <c r="T963" i="2" s="1"/>
  <c r="R413" i="2"/>
  <c r="S413" i="2" s="1"/>
  <c r="T413" i="2" s="1"/>
  <c r="R507" i="2"/>
  <c r="S507" i="2" s="1"/>
  <c r="T507" i="2" s="1"/>
  <c r="R878" i="2"/>
  <c r="S878" i="2" s="1"/>
  <c r="T878" i="2" s="1"/>
  <c r="R833" i="2"/>
  <c r="S833" i="2" s="1"/>
  <c r="T833" i="2" s="1"/>
  <c r="R918" i="2"/>
  <c r="S918" i="2" s="1"/>
  <c r="T918" i="2" s="1"/>
  <c r="R225" i="2"/>
  <c r="S225" i="2" s="1"/>
  <c r="T225" i="2" s="1"/>
  <c r="R1340" i="2"/>
  <c r="S1340" i="2" s="1"/>
  <c r="T1340" i="2" s="1"/>
  <c r="R404" i="2"/>
  <c r="S404" i="2" s="1"/>
  <c r="T404" i="2" s="1"/>
  <c r="R929" i="2"/>
  <c r="S929" i="2" s="1"/>
  <c r="T929" i="2" s="1"/>
  <c r="R1418" i="2"/>
  <c r="S1418" i="2" s="1"/>
  <c r="T1418" i="2" s="1"/>
  <c r="R1079" i="2"/>
  <c r="S1079" i="2" s="1"/>
  <c r="T1079" i="2" s="1"/>
  <c r="R143" i="2"/>
  <c r="S143" i="2" s="1"/>
  <c r="A34" i="3" s="1"/>
  <c r="R853" i="2"/>
  <c r="S853" i="2" s="1"/>
  <c r="T853" i="2" s="1"/>
  <c r="R617" i="2"/>
  <c r="S617" i="2" s="1"/>
  <c r="T617" i="2" s="1"/>
  <c r="R1215" i="2"/>
  <c r="S1215" i="2" s="1"/>
  <c r="T1215" i="2" s="1"/>
  <c r="R1106" i="2"/>
  <c r="S1106" i="2" s="1"/>
  <c r="T1106" i="2" s="1"/>
  <c r="R454" i="2"/>
  <c r="S454" i="2" s="1"/>
  <c r="T454" i="2" s="1"/>
  <c r="R926" i="2"/>
  <c r="S926" i="2" s="1"/>
  <c r="T926" i="2" s="1"/>
  <c r="R1165" i="2"/>
  <c r="S1165" i="2" s="1"/>
  <c r="T1165" i="2" s="1"/>
  <c r="R167" i="2"/>
  <c r="S167" i="2" s="1"/>
  <c r="T167" i="2" s="1"/>
  <c r="R1244" i="2"/>
  <c r="S1244" i="2" s="1"/>
  <c r="T1244" i="2" s="1"/>
  <c r="R380" i="2"/>
  <c r="S380" i="2" s="1"/>
  <c r="T380" i="2" s="1"/>
  <c r="R324" i="2"/>
  <c r="S324" i="2" s="1"/>
  <c r="T324" i="2" s="1"/>
  <c r="R856" i="2"/>
  <c r="S856" i="2" s="1"/>
  <c r="T856" i="2" s="1"/>
  <c r="R1393" i="2"/>
  <c r="S1393" i="2" s="1"/>
  <c r="T1393" i="2" s="1"/>
  <c r="R1052" i="2"/>
  <c r="S1052" i="2" s="1"/>
  <c r="T1052" i="2" s="1"/>
  <c r="R1435" i="2"/>
  <c r="S1435" i="2" s="1"/>
  <c r="T1435" i="2" s="1"/>
  <c r="R787" i="2"/>
  <c r="S787" i="2" s="1"/>
  <c r="T787" i="2" s="1"/>
  <c r="R1195" i="2"/>
  <c r="S1195" i="2" s="1"/>
  <c r="T1195" i="2" s="1"/>
  <c r="R715" i="2"/>
  <c r="S715" i="2" s="1"/>
  <c r="T715" i="2" s="1"/>
  <c r="R1267" i="2"/>
  <c r="S1267" i="2" s="1"/>
  <c r="T1267" i="2" s="1"/>
  <c r="R749" i="2"/>
  <c r="S749" i="2" s="1"/>
  <c r="T749" i="2" s="1"/>
  <c r="R1040" i="2"/>
  <c r="S1040" i="2" s="1"/>
  <c r="T1040" i="2" s="1"/>
  <c r="R765" i="2"/>
  <c r="S765" i="2" s="1"/>
  <c r="T765" i="2" s="1"/>
  <c r="R381" i="2"/>
  <c r="S381" i="2" s="1"/>
  <c r="T381" i="2" s="1"/>
  <c r="R127" i="2"/>
  <c r="S127" i="2" s="1"/>
  <c r="T127" i="2" s="1"/>
  <c r="R987" i="2"/>
  <c r="S987" i="2" s="1"/>
  <c r="T987" i="2" s="1"/>
  <c r="R774" i="2"/>
  <c r="S774" i="2" s="1"/>
  <c r="T774" i="2" s="1"/>
  <c r="R1185" i="2"/>
  <c r="S1185" i="2" s="1"/>
  <c r="T1185" i="2" s="1"/>
  <c r="R1103" i="2"/>
  <c r="S1103" i="2" s="1"/>
  <c r="T1103" i="2" s="1"/>
  <c r="R452" i="2"/>
  <c r="S452" i="2" s="1"/>
  <c r="T452" i="2" s="1"/>
  <c r="R1124" i="2"/>
  <c r="S1124" i="2" s="1"/>
  <c r="T1124" i="2" s="1"/>
  <c r="R1174" i="2"/>
  <c r="S1174" i="2" s="1"/>
  <c r="T1174" i="2" s="1"/>
  <c r="R973" i="2"/>
  <c r="S973" i="2" s="1"/>
  <c r="T973" i="2" s="1"/>
  <c r="R564" i="2"/>
  <c r="S564" i="2" s="1"/>
  <c r="T564" i="2" s="1"/>
  <c r="R343" i="2"/>
  <c r="S343" i="2" s="1"/>
  <c r="T343" i="2" s="1"/>
  <c r="R896" i="2"/>
  <c r="S896" i="2" s="1"/>
  <c r="T896" i="2" s="1"/>
  <c r="R871" i="2"/>
  <c r="S871" i="2" s="1"/>
  <c r="T871" i="2" s="1"/>
  <c r="R619" i="2"/>
  <c r="S619" i="2" s="1"/>
  <c r="T619" i="2" s="1"/>
  <c r="R920" i="2"/>
  <c r="S920" i="2" s="1"/>
  <c r="T920" i="2" s="1"/>
  <c r="R428" i="2"/>
  <c r="S428" i="2" s="1"/>
  <c r="T428" i="2" s="1"/>
  <c r="R1138" i="2"/>
  <c r="S1138" i="2" s="1"/>
  <c r="T1138" i="2" s="1"/>
  <c r="R1256" i="2"/>
  <c r="S1256" i="2" s="1"/>
  <c r="T1256" i="2" s="1"/>
  <c r="R248" i="2"/>
  <c r="S248" i="2" s="1"/>
  <c r="T248" i="2" s="1"/>
  <c r="R695" i="2"/>
  <c r="S695" i="2" s="1"/>
  <c r="T695" i="2" s="1"/>
  <c r="R795" i="2"/>
  <c r="S795" i="2" s="1"/>
  <c r="T795" i="2" s="1"/>
  <c r="R628" i="2"/>
  <c r="S628" i="2" s="1"/>
  <c r="T628" i="2" s="1"/>
  <c r="R1330" i="2"/>
  <c r="S1330" i="2" s="1"/>
  <c r="T1330" i="2" s="1"/>
  <c r="R737" i="2"/>
  <c r="S737" i="2" s="1"/>
  <c r="T737" i="2" s="1"/>
  <c r="R1305" i="2"/>
  <c r="S1305" i="2" s="1"/>
  <c r="T1305" i="2" s="1"/>
  <c r="R1269" i="2"/>
  <c r="S1269" i="2" s="1"/>
  <c r="T1269" i="2" s="1"/>
  <c r="R1019" i="2"/>
  <c r="S1019" i="2" s="1"/>
  <c r="T1019" i="2" s="1"/>
  <c r="R155" i="2"/>
  <c r="S155" i="2" s="1"/>
  <c r="T155" i="2" s="1"/>
  <c r="R1160" i="2"/>
  <c r="S1160" i="2" s="1"/>
  <c r="T1160" i="2" s="1"/>
  <c r="R354" i="2"/>
  <c r="S354" i="2" s="1"/>
  <c r="T354" i="2" s="1"/>
  <c r="R430" i="2"/>
  <c r="S430" i="2" s="1"/>
  <c r="T430" i="2" s="1"/>
  <c r="R822" i="2"/>
  <c r="S822" i="2" s="1"/>
  <c r="T822" i="2" s="1"/>
  <c r="R658" i="2"/>
  <c r="S658" i="2" s="1"/>
  <c r="T658" i="2" s="1"/>
  <c r="R512" i="2"/>
  <c r="S512" i="2" s="1"/>
  <c r="T512" i="2" s="1"/>
  <c r="R422" i="2"/>
  <c r="S422" i="2" s="1"/>
  <c r="T422" i="2" s="1"/>
  <c r="R503" i="2"/>
  <c r="S503" i="2" s="1"/>
  <c r="T503" i="2" s="1"/>
  <c r="R1005" i="2"/>
  <c r="S1005" i="2" s="1"/>
  <c r="T1005" i="2" s="1"/>
  <c r="R571" i="2"/>
  <c r="S571" i="2" s="1"/>
  <c r="T571" i="2" s="1"/>
  <c r="R916" i="2"/>
  <c r="S916" i="2" s="1"/>
  <c r="T916" i="2" s="1"/>
  <c r="R399" i="2"/>
  <c r="S399" i="2" s="1"/>
  <c r="T399" i="2" s="1"/>
  <c r="R464" i="2"/>
  <c r="S464" i="2" s="1"/>
  <c r="T464" i="2" s="1"/>
  <c r="R369" i="2"/>
  <c r="S369" i="2" s="1"/>
  <c r="T369" i="2" s="1"/>
  <c r="R201" i="2"/>
  <c r="S201" i="2" s="1"/>
  <c r="A92" i="3" s="1"/>
  <c r="R831" i="2"/>
  <c r="S831" i="2" s="1"/>
  <c r="T831" i="2" s="1"/>
  <c r="R1139" i="2"/>
  <c r="S1139" i="2" s="1"/>
  <c r="T1139" i="2" s="1"/>
  <c r="R203" i="2"/>
  <c r="S203" i="2" s="1"/>
  <c r="T203" i="2" s="1"/>
  <c r="R844" i="2"/>
  <c r="S844" i="2" s="1"/>
  <c r="T844" i="2" s="1"/>
  <c r="R1107" i="2"/>
  <c r="S1107" i="2" s="1"/>
  <c r="T1107" i="2" s="1"/>
  <c r="R469" i="2"/>
  <c r="S469" i="2" s="1"/>
  <c r="T469" i="2" s="1"/>
  <c r="R1150" i="2"/>
  <c r="S1150" i="2" s="1"/>
  <c r="T1150" i="2" s="1"/>
  <c r="R734" i="2"/>
  <c r="S734" i="2" s="1"/>
  <c r="T734" i="2" s="1"/>
  <c r="R953" i="2"/>
  <c r="S953" i="2" s="1"/>
  <c r="T953" i="2" s="1"/>
  <c r="R120" i="2"/>
  <c r="S120" i="2" s="1"/>
  <c r="T120" i="2" s="1"/>
  <c r="R1307" i="2"/>
  <c r="S1307" i="2" s="1"/>
  <c r="T1307" i="2" s="1"/>
  <c r="R443" i="2"/>
  <c r="S443" i="2" s="1"/>
  <c r="T443" i="2" s="1"/>
  <c r="R520" i="2"/>
  <c r="S520" i="2" s="1"/>
  <c r="T520" i="2" s="1"/>
  <c r="R228" i="2"/>
  <c r="S228" i="2" s="1"/>
  <c r="T228" i="2" s="1"/>
  <c r="R1318" i="2"/>
  <c r="S1318" i="2" s="1"/>
  <c r="T1318" i="2" s="1"/>
  <c r="R1080" i="2"/>
  <c r="S1080" i="2" s="1"/>
  <c r="T1080" i="2" s="1"/>
  <c r="R790" i="2"/>
  <c r="S790" i="2" s="1"/>
  <c r="T790" i="2" s="1"/>
  <c r="R1235" i="2"/>
  <c r="S1235" i="2" s="1"/>
  <c r="T1235" i="2" s="1"/>
  <c r="R371" i="2"/>
  <c r="S371" i="2" s="1"/>
  <c r="T371" i="2" s="1"/>
  <c r="R1228" i="2"/>
  <c r="S1228" i="2" s="1"/>
  <c r="T1228" i="2" s="1"/>
  <c r="R488" i="2"/>
  <c r="S488" i="2" s="1"/>
  <c r="T488" i="2" s="1"/>
  <c r="R783" i="2"/>
  <c r="S783" i="2" s="1"/>
  <c r="T783" i="2" s="1"/>
  <c r="R1384" i="2"/>
  <c r="S1384" i="2" s="1"/>
  <c r="T1384" i="2" s="1"/>
  <c r="R364" i="2"/>
  <c r="S364" i="2" s="1"/>
  <c r="T364" i="2" s="1"/>
  <c r="R630" i="2"/>
  <c r="S630" i="2" s="1"/>
  <c r="T630" i="2" s="1"/>
  <c r="R347" i="2"/>
  <c r="S347" i="2" s="1"/>
  <c r="T347" i="2" s="1"/>
  <c r="R409" i="2"/>
  <c r="S409" i="2" s="1"/>
  <c r="T409" i="2" s="1"/>
  <c r="R1146" i="2"/>
  <c r="S1146" i="2" s="1"/>
  <c r="T1146" i="2" s="1"/>
  <c r="R1265" i="2"/>
  <c r="S1265" i="2" s="1"/>
  <c r="T1265" i="2" s="1"/>
  <c r="R1092" i="2"/>
  <c r="S1092" i="2" s="1"/>
  <c r="T1092" i="2" s="1"/>
  <c r="R1376" i="2"/>
  <c r="S1376" i="2" s="1"/>
  <c r="T1376" i="2" s="1"/>
  <c r="R1038" i="2"/>
  <c r="S1038" i="2" s="1"/>
  <c r="T1038" i="2" s="1"/>
  <c r="R237" i="2"/>
  <c r="S237" i="2" s="1"/>
  <c r="T237" i="2" s="1"/>
  <c r="R314" i="2"/>
  <c r="S314" i="2" s="1"/>
  <c r="T314" i="2" s="1"/>
  <c r="R402" i="2"/>
  <c r="S402" i="2" s="1"/>
  <c r="T402" i="2" s="1"/>
  <c r="R554" i="2"/>
  <c r="S554" i="2" s="1"/>
  <c r="T554" i="2" s="1"/>
  <c r="R712" i="2"/>
  <c r="S712" i="2" s="1"/>
  <c r="T712" i="2" s="1"/>
  <c r="R420" i="2"/>
  <c r="S420" i="2" s="1"/>
  <c r="T420" i="2" s="1"/>
  <c r="R600" i="2"/>
  <c r="S600" i="2" s="1"/>
  <c r="T600" i="2" s="1"/>
  <c r="R1199" i="2"/>
  <c r="S1199" i="2" s="1"/>
  <c r="T1199" i="2" s="1"/>
  <c r="R1355" i="2"/>
  <c r="S1355" i="2" s="1"/>
  <c r="T1355" i="2" s="1"/>
  <c r="R975" i="2"/>
  <c r="S975" i="2" s="1"/>
  <c r="T975" i="2" s="1"/>
  <c r="R849" i="2"/>
  <c r="S849" i="2" s="1"/>
  <c r="T849" i="2" s="1"/>
  <c r="R485" i="2"/>
  <c r="S485" i="2" s="1"/>
  <c r="T485" i="2" s="1"/>
  <c r="R1351" i="2"/>
  <c r="S1351" i="2" s="1"/>
  <c r="T1351" i="2" s="1"/>
  <c r="R1297" i="2"/>
  <c r="S1297" i="2" s="1"/>
  <c r="T1297" i="2" s="1"/>
  <c r="R475" i="2"/>
  <c r="S475" i="2" s="1"/>
  <c r="T475" i="2" s="1"/>
  <c r="R676" i="2"/>
  <c r="S676" i="2" s="1"/>
  <c r="T676" i="2" s="1"/>
  <c r="R867" i="2"/>
  <c r="S867" i="2" s="1"/>
  <c r="T867" i="2" s="1"/>
  <c r="R624" i="2"/>
  <c r="S624" i="2" s="1"/>
  <c r="T624" i="2" s="1"/>
  <c r="R516" i="2"/>
  <c r="S516" i="2" s="1"/>
  <c r="T516" i="2" s="1"/>
  <c r="R874" i="2"/>
  <c r="S874" i="2" s="1"/>
  <c r="T874" i="2" s="1"/>
  <c r="R736" i="2"/>
  <c r="S736" i="2" s="1"/>
  <c r="T736" i="2" s="1"/>
  <c r="R580" i="2"/>
  <c r="S580" i="2" s="1"/>
  <c r="T580" i="2" s="1"/>
  <c r="R1132" i="2"/>
  <c r="S1132" i="2" s="1"/>
  <c r="T1132" i="2" s="1"/>
  <c r="R1444" i="2"/>
  <c r="S1444" i="2" s="1"/>
  <c r="T1444" i="2" s="1"/>
  <c r="R542" i="2"/>
  <c r="S542" i="2" s="1"/>
  <c r="T542" i="2" s="1"/>
  <c r="R1051" i="2"/>
  <c r="S1051" i="2" s="1"/>
  <c r="T1051" i="2" s="1"/>
  <c r="R187" i="2"/>
  <c r="S187" i="2" s="1"/>
  <c r="T187" i="2" s="1"/>
  <c r="R1252" i="2"/>
  <c r="S1252" i="2" s="1"/>
  <c r="T1252" i="2" s="1"/>
  <c r="R388" i="2"/>
  <c r="S388" i="2" s="1"/>
  <c r="T388" i="2" s="1"/>
  <c r="R612" i="2"/>
  <c r="S612" i="2" s="1"/>
  <c r="T612" i="2" s="1"/>
  <c r="R1007" i="2"/>
  <c r="S1007" i="2" s="1"/>
  <c r="T1007" i="2" s="1"/>
  <c r="R1301" i="2"/>
  <c r="S1301" i="2" s="1"/>
  <c r="T1301" i="2" s="1"/>
  <c r="R1189" i="2"/>
  <c r="S1189" i="2" s="1"/>
  <c r="T1189" i="2" s="1"/>
  <c r="R875" i="2"/>
  <c r="S875" i="2" s="1"/>
  <c r="T875" i="2" s="1"/>
  <c r="R1050" i="2"/>
  <c r="S1050" i="2" s="1"/>
  <c r="T1050" i="2" s="1"/>
  <c r="R368" i="2"/>
  <c r="S368" i="2" s="1"/>
  <c r="T368" i="2" s="1"/>
  <c r="R888" i="2"/>
  <c r="S888" i="2" s="1"/>
  <c r="T888" i="2" s="1"/>
  <c r="R1229" i="2"/>
  <c r="S1229" i="2" s="1"/>
  <c r="T1229" i="2" s="1"/>
  <c r="R446" i="2"/>
  <c r="S446" i="2" s="1"/>
  <c r="T446" i="2" s="1"/>
  <c r="R1065" i="2"/>
  <c r="S1065" i="2" s="1"/>
  <c r="T1065" i="2" s="1"/>
  <c r="R707" i="2"/>
  <c r="S707" i="2" s="1"/>
  <c r="T707" i="2" s="1"/>
  <c r="R621" i="2"/>
  <c r="S621" i="2" s="1"/>
  <c r="T621" i="2" s="1"/>
  <c r="R1102" i="2"/>
  <c r="S1102" i="2" s="1"/>
  <c r="T1102" i="2" s="1"/>
  <c r="R1037" i="2"/>
  <c r="S1037" i="2" s="1"/>
  <c r="T1037" i="2" s="1"/>
  <c r="R173" i="2"/>
  <c r="S173" i="2" s="1"/>
  <c r="T173" i="2" s="1"/>
  <c r="R411" i="2"/>
  <c r="S411" i="2" s="1"/>
  <c r="T411" i="2" s="1"/>
  <c r="R1276" i="2"/>
  <c r="S1276" i="2" s="1"/>
  <c r="T1276" i="2" s="1"/>
  <c r="R412" i="2"/>
  <c r="S412" i="2" s="1"/>
  <c r="T412" i="2" s="1"/>
  <c r="R123" i="2"/>
  <c r="S123" i="2" s="1"/>
  <c r="A14" i="3" s="1"/>
  <c r="R635" i="2"/>
  <c r="S635" i="2" s="1"/>
  <c r="T635" i="2" s="1"/>
  <c r="R1186" i="2"/>
  <c r="S1186" i="2" s="1"/>
  <c r="T1186" i="2" s="1"/>
  <c r="R407" i="2"/>
  <c r="S407" i="2" s="1"/>
  <c r="T407" i="2" s="1"/>
  <c r="R593" i="2"/>
  <c r="S593" i="2" s="1"/>
  <c r="T593" i="2" s="1"/>
  <c r="R1382" i="2"/>
  <c r="S1382" i="2" s="1"/>
  <c r="T1382" i="2" s="1"/>
  <c r="R1110" i="2"/>
  <c r="S1110" i="2" s="1"/>
  <c r="T1110" i="2" s="1"/>
  <c r="R477" i="2"/>
  <c r="S477" i="2" s="1"/>
  <c r="T477" i="2" s="1"/>
  <c r="R335" i="2"/>
  <c r="S335" i="2" s="1"/>
  <c r="T335" i="2" s="1"/>
  <c r="R743" i="2"/>
  <c r="S743" i="2" s="1"/>
  <c r="T743" i="2" s="1"/>
  <c r="R7" i="2"/>
  <c r="R944" i="2"/>
  <c r="S944" i="2" s="1"/>
  <c r="T944" i="2" s="1"/>
  <c r="R1375" i="2"/>
  <c r="S1375" i="2" s="1"/>
  <c r="T1375" i="2" s="1"/>
  <c r="R118" i="2"/>
  <c r="S118" i="2" s="1"/>
  <c r="T118" i="2" s="1"/>
  <c r="R210" i="2"/>
  <c r="S210" i="2" s="1"/>
  <c r="T210" i="2" s="1"/>
  <c r="R629" i="2"/>
  <c r="S629" i="2" s="1"/>
  <c r="T629" i="2" s="1"/>
  <c r="R1227" i="2"/>
  <c r="S1227" i="2" s="1"/>
  <c r="T1227" i="2" s="1"/>
  <c r="R1118" i="2"/>
  <c r="S1118" i="2" s="1"/>
  <c r="T1118" i="2" s="1"/>
  <c r="R1064" i="2"/>
  <c r="S1064" i="2" s="1"/>
  <c r="T1064" i="2" s="1"/>
  <c r="R121" i="2"/>
  <c r="S121" i="2" s="1"/>
  <c r="R992" i="2"/>
  <c r="S992" i="2" s="1"/>
  <c r="T992" i="2" s="1"/>
  <c r="R1441" i="2"/>
  <c r="S1441" i="2" s="1"/>
  <c r="T1441" i="2" s="1"/>
  <c r="R529" i="2"/>
  <c r="S529" i="2" s="1"/>
  <c r="T529" i="2" s="1"/>
  <c r="R358" i="2"/>
  <c r="S358" i="2" s="1"/>
  <c r="T358" i="2" s="1"/>
  <c r="R150" i="2"/>
  <c r="S150" i="2" s="1"/>
  <c r="T150" i="2" s="1"/>
  <c r="R967" i="2"/>
  <c r="S967" i="2" s="1"/>
  <c r="T967" i="2" s="1"/>
  <c r="R425" i="2"/>
  <c r="S425" i="2" s="1"/>
  <c r="T425" i="2" s="1"/>
  <c r="R724" i="2"/>
  <c r="S724" i="2" s="1"/>
  <c r="T724" i="2" s="1"/>
  <c r="R195" i="2"/>
  <c r="S195" i="2" s="1"/>
  <c r="R1315" i="2"/>
  <c r="S1315" i="2" s="1"/>
  <c r="T1315" i="2" s="1"/>
  <c r="R905" i="2"/>
  <c r="S905" i="2" s="1"/>
  <c r="T905" i="2" s="1"/>
  <c r="R1394" i="2"/>
  <c r="S1394" i="2" s="1"/>
  <c r="T1394" i="2" s="1"/>
  <c r="R660" i="2"/>
  <c r="S660" i="2" s="1"/>
  <c r="T660" i="2" s="1"/>
  <c r="R1241" i="2"/>
  <c r="S1241" i="2" s="1"/>
  <c r="T1241" i="2" s="1"/>
  <c r="R112" i="2"/>
  <c r="S112" i="2" s="1"/>
  <c r="A3" i="3" s="1"/>
  <c r="R484" i="2"/>
  <c r="S484" i="2" s="1"/>
  <c r="T484" i="2" s="1"/>
  <c r="R766" i="2"/>
  <c r="S766" i="2" s="1"/>
  <c r="T766" i="2" s="1"/>
  <c r="R990" i="2"/>
  <c r="S990" i="2" s="1"/>
  <c r="T990" i="2" s="1"/>
  <c r="R1093" i="2"/>
  <c r="S1093" i="2" s="1"/>
  <c r="T1093" i="2" s="1"/>
  <c r="R414" i="2"/>
  <c r="S414" i="2" s="1"/>
  <c r="T414" i="2" s="1"/>
  <c r="R588" i="2"/>
  <c r="S588" i="2" s="1"/>
  <c r="T588" i="2" s="1"/>
  <c r="R206" i="2"/>
  <c r="S206" i="2" s="1"/>
  <c r="T206" i="2" s="1"/>
  <c r="R548" i="2"/>
  <c r="S548" i="2" s="1"/>
  <c r="T548" i="2" s="1"/>
  <c r="R476" i="2"/>
  <c r="S476" i="2" s="1"/>
  <c r="T476" i="2" s="1"/>
  <c r="R1348" i="2"/>
  <c r="S1348" i="2" s="1"/>
  <c r="T1348" i="2" s="1"/>
  <c r="R861" i="2"/>
  <c r="S861" i="2" s="1"/>
  <c r="T861" i="2" s="1"/>
  <c r="R1104" i="2"/>
  <c r="S1104" i="2" s="1"/>
  <c r="T1104" i="2" s="1"/>
  <c r="R1237" i="2"/>
  <c r="S1237" i="2" s="1"/>
  <c r="T1237" i="2" s="1"/>
  <c r="R181" i="2"/>
  <c r="S181" i="2" s="1"/>
  <c r="A72" i="3" s="1"/>
  <c r="R305" i="2"/>
  <c r="S305" i="2" s="1"/>
  <c r="T305" i="2" s="1"/>
  <c r="R239" i="2"/>
  <c r="S239" i="2" s="1"/>
  <c r="T239" i="2" s="1"/>
  <c r="R646" i="2"/>
  <c r="S646" i="2" s="1"/>
  <c r="T646" i="2" s="1"/>
  <c r="R1032" i="2"/>
  <c r="S1032" i="2" s="1"/>
  <c r="T1032" i="2" s="1"/>
  <c r="R218" i="2"/>
  <c r="S218" i="2" s="1"/>
  <c r="T218" i="2" s="1"/>
  <c r="R1442" i="2"/>
  <c r="S1442" i="2" s="1"/>
  <c r="T1442" i="2" s="1"/>
  <c r="R945" i="2"/>
  <c r="S945" i="2" s="1"/>
  <c r="T945" i="2" s="1"/>
  <c r="R499" i="2"/>
  <c r="S499" i="2" s="1"/>
  <c r="T499" i="2" s="1"/>
  <c r="R205" i="2"/>
  <c r="S205" i="2" s="1"/>
  <c r="T205" i="2" s="1"/>
  <c r="R776" i="2"/>
  <c r="S776" i="2" s="1"/>
  <c r="T776" i="2" s="1"/>
  <c r="R834" i="2"/>
  <c r="S834" i="2" s="1"/>
  <c r="T834" i="2" s="1"/>
  <c r="R209" i="2"/>
  <c r="S209" i="2" s="1"/>
  <c r="T209" i="2" s="1"/>
  <c r="R969" i="2"/>
  <c r="S969" i="2" s="1"/>
  <c r="T969" i="2" s="1"/>
  <c r="R1324" i="2"/>
  <c r="S1324" i="2" s="1"/>
  <c r="T1324" i="2" s="1"/>
  <c r="R460" i="2"/>
  <c r="S460" i="2" s="1"/>
  <c r="T460" i="2" s="1"/>
  <c r="R544" i="2"/>
  <c r="S544" i="2" s="1"/>
  <c r="T544" i="2" s="1"/>
  <c r="R1196" i="2"/>
  <c r="S1196" i="2" s="1"/>
  <c r="T1196" i="2" s="1"/>
  <c r="R188" i="2"/>
  <c r="S188" i="2" s="1"/>
  <c r="T188" i="2" s="1"/>
  <c r="R1327" i="2"/>
  <c r="S1327" i="2" s="1"/>
  <c r="T1327" i="2" s="1"/>
  <c r="R375" i="2"/>
  <c r="S375" i="2" s="1"/>
  <c r="T375" i="2" s="1"/>
  <c r="R1164" i="2"/>
  <c r="S1164" i="2" s="1"/>
  <c r="T1164" i="2" s="1"/>
  <c r="R1415" i="2"/>
  <c r="S1415" i="2" s="1"/>
  <c r="T1415" i="2" s="1"/>
  <c r="R959" i="2"/>
  <c r="S959" i="2" s="1"/>
  <c r="T959" i="2" s="1"/>
  <c r="R180" i="2"/>
  <c r="S180" i="2" s="1"/>
  <c r="T180" i="2" s="1"/>
  <c r="R1321" i="2"/>
  <c r="S1321" i="2" s="1"/>
  <c r="T1321" i="2" s="1"/>
  <c r="R337" i="2"/>
  <c r="S337" i="2" s="1"/>
  <c r="T337" i="2" s="1"/>
  <c r="R692" i="2"/>
  <c r="S692" i="2" s="1"/>
  <c r="T692" i="2" s="1"/>
  <c r="R615" i="2"/>
  <c r="S615" i="2" s="1"/>
  <c r="T615" i="2" s="1"/>
  <c r="R1353" i="2"/>
  <c r="S1353" i="2" s="1"/>
  <c r="T1353" i="2" s="1"/>
  <c r="R955" i="2"/>
  <c r="S955" i="2" s="1"/>
  <c r="T955" i="2" s="1"/>
  <c r="R649" i="2"/>
  <c r="S649" i="2" s="1"/>
  <c r="T649" i="2" s="1"/>
  <c r="R1143" i="2"/>
  <c r="S1143" i="2" s="1"/>
  <c r="T1143" i="2" s="1"/>
  <c r="R1042" i="2"/>
  <c r="S1042" i="2" s="1"/>
  <c r="T1042" i="2" s="1"/>
  <c r="R178" i="2"/>
  <c r="S178" i="2" s="1"/>
  <c r="R821" i="2"/>
  <c r="S821" i="2" s="1"/>
  <c r="T821" i="2" s="1"/>
  <c r="R513" i="2"/>
  <c r="S513" i="2" s="1"/>
  <c r="T513" i="2" s="1"/>
  <c r="R1112" i="2"/>
  <c r="S1112" i="2" s="1"/>
  <c r="T1112" i="2" s="1"/>
  <c r="R685" i="2"/>
  <c r="S685" i="2" s="1"/>
  <c r="T685" i="2" s="1"/>
  <c r="R696" i="2"/>
  <c r="S696" i="2" s="1"/>
  <c r="T696" i="2" s="1"/>
  <c r="R1117" i="2"/>
  <c r="S1117" i="2" s="1"/>
  <c r="T1117" i="2" s="1"/>
  <c r="R553" i="2"/>
  <c r="S553" i="2" s="1"/>
  <c r="T553" i="2" s="1"/>
  <c r="R1009" i="2"/>
  <c r="S1009" i="2" s="1"/>
  <c r="T1009" i="2" s="1"/>
  <c r="R1075" i="2"/>
  <c r="S1075" i="2" s="1"/>
  <c r="T1075" i="2" s="1"/>
  <c r="R316" i="2"/>
  <c r="S316" i="2" s="1"/>
  <c r="T316" i="2" s="1"/>
  <c r="R500" i="2"/>
  <c r="S500" i="2" s="1"/>
  <c r="T500" i="2" s="1"/>
  <c r="R486" i="2"/>
  <c r="S486" i="2" s="1"/>
  <c r="T486" i="2" s="1"/>
  <c r="R295" i="2"/>
  <c r="S295" i="2" s="1"/>
  <c r="T295" i="2" s="1"/>
  <c r="R936" i="2"/>
  <c r="S936" i="2" s="1"/>
  <c r="T936" i="2" s="1"/>
  <c r="R1263" i="2"/>
  <c r="S1263" i="2" s="1"/>
  <c r="T1263" i="2" s="1"/>
  <c r="R907" i="2"/>
  <c r="S907" i="2" s="1"/>
  <c r="T907" i="2" s="1"/>
  <c r="R1108" i="2"/>
  <c r="S1108" i="2" s="1"/>
  <c r="T1108" i="2" s="1"/>
  <c r="R865" i="2"/>
  <c r="S865" i="2" s="1"/>
  <c r="T865" i="2" s="1"/>
  <c r="R845" i="2"/>
  <c r="S845" i="2" s="1"/>
  <c r="T845" i="2" s="1"/>
  <c r="R1443" i="2"/>
  <c r="S1443" i="2" s="1"/>
  <c r="T1443" i="2" s="1"/>
  <c r="R1334" i="2"/>
  <c r="S1334" i="2" s="1"/>
  <c r="T1334" i="2" s="1"/>
  <c r="R257" i="2"/>
  <c r="S257" i="2" s="1"/>
  <c r="T257" i="2" s="1"/>
  <c r="R722" i="2"/>
  <c r="S722" i="2" s="1"/>
  <c r="T722" i="2" s="1"/>
  <c r="R720" i="2"/>
  <c r="S720" i="2" s="1"/>
  <c r="T720" i="2" s="1"/>
  <c r="R328" i="2"/>
  <c r="S328" i="2" s="1"/>
  <c r="T328" i="2" s="1"/>
  <c r="R252" i="2"/>
  <c r="S252" i="2" s="1"/>
  <c r="T252" i="2" s="1"/>
  <c r="R1333" i="2"/>
  <c r="S1333" i="2" s="1"/>
  <c r="T1333" i="2" s="1"/>
  <c r="R290" i="2"/>
  <c r="S290" i="2" s="1"/>
  <c r="T290" i="2" s="1"/>
  <c r="R264" i="2"/>
  <c r="S264" i="2" s="1"/>
  <c r="T264" i="2" s="1"/>
  <c r="R1288" i="2"/>
  <c r="S1288" i="2" s="1"/>
  <c r="T1288" i="2" s="1"/>
  <c r="R424" i="2"/>
  <c r="S424" i="2" s="1"/>
  <c r="T424" i="2" s="1"/>
  <c r="R214" i="2"/>
  <c r="S214" i="2" s="1"/>
  <c r="T214" i="2" s="1"/>
  <c r="R1282" i="2"/>
  <c r="S1282" i="2" s="1"/>
  <c r="T1282" i="2" s="1"/>
  <c r="R433" i="2"/>
  <c r="S433" i="2" s="1"/>
  <c r="T433" i="2" s="1"/>
  <c r="R135" i="2"/>
  <c r="S135" i="2" s="1"/>
  <c r="T135" i="2" s="1"/>
  <c r="R694" i="2"/>
  <c r="S694" i="2" s="1"/>
  <c r="T694" i="2" s="1"/>
  <c r="R1120" i="2"/>
  <c r="S1120" i="2" s="1"/>
  <c r="T1120" i="2" s="1"/>
  <c r="R1149" i="2"/>
  <c r="S1149" i="2" s="1"/>
  <c r="T1149" i="2" s="1"/>
  <c r="R982" i="2"/>
  <c r="S982" i="2" s="1"/>
  <c r="T982" i="2" s="1"/>
  <c r="R796" i="2"/>
  <c r="S796" i="2" s="1"/>
  <c r="T796" i="2" s="1"/>
  <c r="R1081" i="2"/>
  <c r="S1081" i="2" s="1"/>
  <c r="T1081" i="2" s="1"/>
  <c r="R1231" i="2"/>
  <c r="S1231" i="2" s="1"/>
  <c r="T1231" i="2" s="1"/>
  <c r="R691" i="2"/>
  <c r="S691" i="2" s="1"/>
  <c r="T691" i="2" s="1"/>
  <c r="R892" i="2"/>
  <c r="S892" i="2" s="1"/>
  <c r="T892" i="2" s="1"/>
  <c r="R897" i="2"/>
  <c r="S897" i="2" s="1"/>
  <c r="T897" i="2" s="1"/>
  <c r="R678" i="2"/>
  <c r="S678" i="2" s="1"/>
  <c r="T678" i="2" s="1"/>
  <c r="R605" i="2"/>
  <c r="S605" i="2" s="1"/>
  <c r="T605" i="2" s="1"/>
  <c r="R1275" i="2"/>
  <c r="S1275" i="2" s="1"/>
  <c r="T1275" i="2" s="1"/>
  <c r="R1166" i="2"/>
  <c r="S1166" i="2" s="1"/>
  <c r="T1166" i="2" s="1"/>
  <c r="R1113" i="2"/>
  <c r="S1113" i="2" s="1"/>
  <c r="T1113" i="2" s="1"/>
  <c r="R952" i="2"/>
  <c r="S952" i="2" s="1"/>
  <c r="T952" i="2" s="1"/>
  <c r="R1144" i="2"/>
  <c r="S1144" i="2" s="1"/>
  <c r="T1144" i="2" s="1"/>
  <c r="R449" i="2"/>
  <c r="S449" i="2" s="1"/>
  <c r="T449" i="2" s="1"/>
  <c r="R700" i="2"/>
  <c r="S700" i="2" s="1"/>
  <c r="T700" i="2" s="1"/>
  <c r="R903" i="2"/>
  <c r="S903" i="2" s="1"/>
  <c r="T903" i="2" s="1"/>
  <c r="R292" i="2"/>
  <c r="S292" i="2" s="1"/>
  <c r="T292" i="2" s="1"/>
  <c r="R618" i="2"/>
  <c r="S618" i="2" s="1"/>
  <c r="T618" i="2" s="1"/>
  <c r="R924" i="2"/>
  <c r="S924" i="2" s="1"/>
  <c r="T924" i="2" s="1"/>
  <c r="R701" i="2"/>
  <c r="S701" i="2" s="1"/>
  <c r="T701" i="2" s="1"/>
  <c r="R1423" i="2"/>
  <c r="S1423" i="2" s="1"/>
  <c r="T1423" i="2" s="1"/>
  <c r="R917" i="2"/>
  <c r="S917" i="2" s="1"/>
  <c r="T917" i="2" s="1"/>
  <c r="R1406" i="2"/>
  <c r="S1406" i="2" s="1"/>
  <c r="T1406" i="2" s="1"/>
  <c r="R979" i="2"/>
  <c r="S979" i="2" s="1"/>
  <c r="T979" i="2" s="1"/>
  <c r="R889" i="2"/>
  <c r="S889" i="2" s="1"/>
  <c r="T889" i="2" s="1"/>
  <c r="R870" i="2"/>
  <c r="S870" i="2" s="1"/>
  <c r="T870" i="2" s="1"/>
  <c r="R383" i="2"/>
  <c r="S383" i="2" s="1"/>
  <c r="T383" i="2" s="1"/>
  <c r="R914" i="2"/>
  <c r="S914" i="2" s="1"/>
  <c r="T914" i="2" s="1"/>
  <c r="R1058" i="2"/>
  <c r="S1058" i="2" s="1"/>
  <c r="T1058" i="2" s="1"/>
  <c r="R739" i="2"/>
  <c r="S739" i="2" s="1"/>
  <c r="T739" i="2" s="1"/>
  <c r="R1343" i="2"/>
  <c r="S1343" i="2" s="1"/>
  <c r="T1343" i="2" s="1"/>
  <c r="R931" i="2"/>
  <c r="S931" i="2" s="1"/>
  <c r="T931" i="2" s="1"/>
  <c r="R980" i="2"/>
  <c r="S980" i="2" s="1"/>
  <c r="T980" i="2" s="1"/>
  <c r="R741" i="2"/>
  <c r="S741" i="2" s="1"/>
  <c r="T741" i="2" s="1"/>
  <c r="R1128" i="2"/>
  <c r="S1128" i="2" s="1"/>
  <c r="T1128" i="2" s="1"/>
  <c r="R572" i="2"/>
  <c r="S572" i="2" s="1"/>
  <c r="T572" i="2" s="1"/>
  <c r="R322" i="2"/>
  <c r="S322" i="2" s="1"/>
  <c r="T322" i="2" s="1"/>
  <c r="R410" i="2"/>
  <c r="S410" i="2" s="1"/>
  <c r="T410" i="2" s="1"/>
  <c r="R708" i="2"/>
  <c r="S708" i="2" s="1"/>
  <c r="T708" i="2" s="1"/>
  <c r="R1408" i="2"/>
  <c r="S1408" i="2" s="1"/>
  <c r="T1408" i="2" s="1"/>
  <c r="R384" i="2"/>
  <c r="S384" i="2" s="1"/>
  <c r="T384" i="2" s="1"/>
  <c r="R421" i="2"/>
  <c r="S421" i="2" s="1"/>
  <c r="T421" i="2" s="1"/>
  <c r="R405" i="2"/>
  <c r="S405" i="2" s="1"/>
  <c r="T405" i="2" s="1"/>
  <c r="R819" i="2"/>
  <c r="S819" i="2" s="1"/>
  <c r="T819" i="2" s="1"/>
  <c r="R263" i="2"/>
  <c r="S263" i="2" s="1"/>
  <c r="T263" i="2" s="1"/>
  <c r="R1060" i="2"/>
  <c r="S1060" i="2" s="1"/>
  <c r="T1060" i="2" s="1"/>
  <c r="R196" i="2"/>
  <c r="S196" i="2" s="1"/>
  <c r="R521" i="2"/>
  <c r="S521" i="2" s="1"/>
  <c r="T521" i="2" s="1"/>
  <c r="R182" i="2"/>
  <c r="S182" i="2" s="1"/>
  <c r="T182" i="2" s="1"/>
  <c r="R506" i="2"/>
  <c r="S506" i="2" s="1"/>
  <c r="T506" i="2" s="1"/>
  <c r="R207" i="2"/>
  <c r="S207" i="2" s="1"/>
  <c r="R350" i="2"/>
  <c r="S350" i="2" s="1"/>
  <c r="T350" i="2" s="1"/>
  <c r="R585" i="2"/>
  <c r="S585" i="2" s="1"/>
  <c r="T585" i="2" s="1"/>
  <c r="R110" i="2"/>
  <c r="S110" i="2" s="1"/>
  <c r="R458" i="2"/>
  <c r="S458" i="2" s="1"/>
  <c r="T458" i="2" s="1"/>
  <c r="R361" i="2"/>
  <c r="S361" i="2" s="1"/>
  <c r="T361" i="2" s="1"/>
  <c r="R1303" i="2"/>
  <c r="S1303" i="2" s="1"/>
  <c r="T1303" i="2" s="1"/>
  <c r="R606" i="2"/>
  <c r="S606" i="2" s="1"/>
  <c r="T606" i="2" s="1"/>
  <c r="R842" i="2"/>
  <c r="S842" i="2" s="1"/>
  <c r="T842" i="2" s="1"/>
  <c r="R820" i="2"/>
  <c r="S820" i="2" s="1"/>
  <c r="T820" i="2" s="1"/>
  <c r="R1071" i="2"/>
  <c r="S1071" i="2" s="1"/>
  <c r="T1071" i="2" s="1"/>
  <c r="R803" i="2"/>
  <c r="S803" i="2" s="1"/>
  <c r="T803" i="2" s="1"/>
  <c r="R1426" i="2"/>
  <c r="S1426" i="2" s="1"/>
  <c r="T1426" i="2" s="1"/>
  <c r="R716" i="2"/>
  <c r="S716" i="2" s="1"/>
  <c r="T716" i="2" s="1"/>
  <c r="R1397" i="2"/>
  <c r="S1397" i="2" s="1"/>
  <c r="T1397" i="2" s="1"/>
  <c r="R731" i="2"/>
  <c r="S731" i="2" s="1"/>
  <c r="T731" i="2" s="1"/>
  <c r="R1354" i="2"/>
  <c r="S1354" i="2" s="1"/>
  <c r="T1354" i="2" s="1"/>
  <c r="R268" i="2"/>
  <c r="S268" i="2" s="1"/>
  <c r="T268" i="2" s="1"/>
  <c r="R789" i="2"/>
  <c r="S789" i="2" s="1"/>
  <c r="T789" i="2" s="1"/>
  <c r="R1086" i="2"/>
  <c r="S1086" i="2" s="1"/>
  <c r="T1086" i="2" s="1"/>
  <c r="R659" i="2"/>
  <c r="S659" i="2" s="1"/>
  <c r="T659" i="2" s="1"/>
  <c r="R244" i="2"/>
  <c r="S244" i="2" s="1"/>
  <c r="T244" i="2" s="1"/>
  <c r="R1061" i="2"/>
  <c r="S1061" i="2" s="1"/>
  <c r="T1061" i="2" s="1"/>
  <c r="R125" i="2"/>
  <c r="S125" i="2" s="1"/>
  <c r="R291" i="2"/>
  <c r="S291" i="2" s="1"/>
  <c r="T291" i="2" s="1"/>
  <c r="R662" i="2"/>
  <c r="S662" i="2" s="1"/>
  <c r="T662" i="2" s="1"/>
  <c r="R1147" i="2"/>
  <c r="S1147" i="2" s="1"/>
  <c r="T1147" i="2" s="1"/>
  <c r="R283" i="2"/>
  <c r="S283" i="2" s="1"/>
  <c r="T283" i="2" s="1"/>
  <c r="R775" i="2"/>
  <c r="S775" i="2" s="1"/>
  <c r="T775" i="2" s="1"/>
  <c r="R306" i="2"/>
  <c r="S306" i="2" s="1"/>
  <c r="T306" i="2" s="1"/>
  <c r="R595" i="2"/>
  <c r="S595" i="2" s="1"/>
  <c r="T595" i="2" s="1"/>
  <c r="R760" i="2"/>
  <c r="S760" i="2" s="1"/>
  <c r="T760" i="2" s="1"/>
  <c r="R1045" i="2"/>
  <c r="S1045" i="2" s="1"/>
  <c r="T1045" i="2" s="1"/>
  <c r="R234" i="2"/>
  <c r="S234" i="2" s="1"/>
  <c r="T234" i="2" s="1"/>
  <c r="R1003" i="2"/>
  <c r="S1003" i="2" s="1"/>
  <c r="T1003" i="2" s="1"/>
  <c r="R139" i="2"/>
  <c r="S139" i="2" s="1"/>
  <c r="A30" i="3" s="1"/>
  <c r="R260" i="2"/>
  <c r="S260" i="2" s="1"/>
  <c r="T260" i="2" s="1"/>
  <c r="R961" i="2"/>
  <c r="S961" i="2" s="1"/>
  <c r="T961" i="2" s="1"/>
  <c r="R1123" i="2"/>
  <c r="S1123" i="2" s="1"/>
  <c r="T1123" i="2" s="1"/>
  <c r="R259" i="2"/>
  <c r="S259" i="2" s="1"/>
  <c r="T259" i="2" s="1"/>
  <c r="R1073" i="2"/>
  <c r="S1073" i="2" s="1"/>
  <c r="T1073" i="2" s="1"/>
  <c r="R1096" i="2"/>
  <c r="S1096" i="2" s="1"/>
  <c r="T1096" i="2" s="1"/>
  <c r="R222" i="2"/>
  <c r="S222" i="2" s="1"/>
  <c r="T222" i="2" s="1"/>
  <c r="R674" i="2"/>
  <c r="S674" i="2" s="1"/>
  <c r="T674" i="2" s="1"/>
  <c r="R374" i="2"/>
  <c r="S374" i="2" s="1"/>
  <c r="T374" i="2" s="1"/>
  <c r="R940" i="2"/>
  <c r="S940" i="2" s="1"/>
  <c r="T940" i="2" s="1"/>
  <c r="R1067" i="2"/>
  <c r="S1067" i="2" s="1"/>
  <c r="T1067" i="2" s="1"/>
  <c r="R754" i="2"/>
  <c r="S754" i="2" s="1"/>
  <c r="T754" i="2" s="1"/>
  <c r="R948" i="2"/>
  <c r="S948" i="2" s="1"/>
  <c r="T948" i="2" s="1"/>
  <c r="R156" i="2"/>
  <c r="S156" i="2" s="1"/>
  <c r="R981" i="2"/>
  <c r="S981" i="2" s="1"/>
  <c r="T981" i="2" s="1"/>
  <c r="R560" i="2"/>
  <c r="S560" i="2" s="1"/>
  <c r="T560" i="2" s="1"/>
  <c r="R128" i="2"/>
  <c r="S128" i="2" s="1"/>
  <c r="R1158" i="2"/>
  <c r="S1158" i="2" s="1"/>
  <c r="T1158" i="2" s="1"/>
  <c r="R690" i="2"/>
  <c r="S690" i="2" s="1"/>
  <c r="T690" i="2" s="1"/>
  <c r="R1072" i="2"/>
  <c r="S1072" i="2" s="1"/>
  <c r="T1072" i="2" s="1"/>
  <c r="R640" i="2"/>
  <c r="S640" i="2" s="1"/>
  <c r="T640" i="2" s="1"/>
  <c r="R208" i="2"/>
  <c r="S208" i="2" s="1"/>
  <c r="A99" i="3" s="1"/>
  <c r="R927" i="2"/>
  <c r="S927" i="2" s="1"/>
  <c r="T927" i="2" s="1"/>
  <c r="R1177" i="2"/>
  <c r="S1177" i="2" s="1"/>
  <c r="T1177" i="2" s="1"/>
  <c r="R625" i="2"/>
  <c r="S625" i="2" s="1"/>
  <c r="T625" i="2" s="1"/>
  <c r="R193" i="2"/>
  <c r="S193" i="2" s="1"/>
  <c r="R767" i="2"/>
  <c r="S767" i="2" s="1"/>
  <c r="T767" i="2" s="1"/>
  <c r="R1390" i="2"/>
  <c r="S1390" i="2" s="1"/>
  <c r="T1390" i="2" s="1"/>
  <c r="R958" i="2"/>
  <c r="S958" i="2" s="1"/>
  <c r="T958" i="2" s="1"/>
  <c r="R526" i="2"/>
  <c r="S526" i="2" s="1"/>
  <c r="T526" i="2" s="1"/>
  <c r="R1257" i="2"/>
  <c r="S1257" i="2" s="1"/>
  <c r="T1257" i="2" s="1"/>
  <c r="R393" i="2"/>
  <c r="S393" i="2" s="1"/>
  <c r="T393" i="2" s="1"/>
  <c r="R1243" i="2"/>
  <c r="S1243" i="2" s="1"/>
  <c r="T1243" i="2" s="1"/>
  <c r="R355" i="2"/>
  <c r="S355" i="2" s="1"/>
  <c r="T355" i="2" s="1"/>
  <c r="R474" i="2"/>
  <c r="S474" i="2" s="1"/>
  <c r="T474" i="2" s="1"/>
  <c r="R1325" i="2"/>
  <c r="S1325" i="2" s="1"/>
  <c r="T1325" i="2" s="1"/>
  <c r="R699" i="2"/>
  <c r="S699" i="2" s="1"/>
  <c r="T699" i="2" s="1"/>
  <c r="R1389" i="2"/>
  <c r="S1389" i="2" s="1"/>
  <c r="T1389" i="2" s="1"/>
  <c r="R1135" i="2"/>
  <c r="S1135" i="2" s="1"/>
  <c r="T1135" i="2" s="1"/>
  <c r="R271" i="2"/>
  <c r="S271" i="2" s="1"/>
  <c r="T271" i="2" s="1"/>
  <c r="R462" i="2"/>
  <c r="S462" i="2" s="1"/>
  <c r="T462" i="2" s="1"/>
  <c r="R1385" i="2"/>
  <c r="S1385" i="2" s="1"/>
  <c r="T1385" i="2" s="1"/>
  <c r="R881" i="2"/>
  <c r="S881" i="2" s="1"/>
  <c r="T881" i="2" s="1"/>
  <c r="R1407" i="2"/>
  <c r="S1407" i="2" s="1"/>
  <c r="T1407" i="2" s="1"/>
  <c r="R543" i="2"/>
  <c r="S543" i="2" s="1"/>
  <c r="T543" i="2" s="1"/>
  <c r="R998" i="2"/>
  <c r="S998" i="2" s="1"/>
  <c r="T998" i="2" s="1"/>
  <c r="R122" i="2"/>
  <c r="S122" i="2" s="1"/>
  <c r="R852" i="2"/>
  <c r="S852" i="2" s="1"/>
  <c r="T852" i="2" s="1"/>
  <c r="R885" i="2"/>
  <c r="S885" i="2" s="1"/>
  <c r="T885" i="2" s="1"/>
  <c r="R608" i="2"/>
  <c r="S608" i="2" s="1"/>
  <c r="T608" i="2" s="1"/>
  <c r="R176" i="2"/>
  <c r="S176" i="2" s="1"/>
  <c r="R1026" i="2"/>
  <c r="S1026" i="2" s="1"/>
  <c r="T1026" i="2" s="1"/>
  <c r="R594" i="2"/>
  <c r="S594" i="2" s="1"/>
  <c r="T594" i="2" s="1"/>
  <c r="R233" i="2"/>
  <c r="S233" i="2" s="1"/>
  <c r="T233" i="2" s="1"/>
  <c r="R688" i="2"/>
  <c r="S688" i="2" s="1"/>
  <c r="T688" i="2" s="1"/>
  <c r="R256" i="2"/>
  <c r="S256" i="2" s="1"/>
  <c r="T256" i="2" s="1"/>
  <c r="R891" i="2"/>
  <c r="S891" i="2" s="1"/>
  <c r="T891" i="2" s="1"/>
  <c r="R751" i="2"/>
  <c r="S751" i="2" s="1"/>
  <c r="T751" i="2" s="1"/>
  <c r="R522" i="2"/>
  <c r="S522" i="2" s="1"/>
  <c r="T522" i="2" s="1"/>
  <c r="R869" i="2"/>
  <c r="S869" i="2" s="1"/>
  <c r="T869" i="2" s="1"/>
  <c r="R843" i="2"/>
  <c r="S843" i="2" s="1"/>
  <c r="T843" i="2" s="1"/>
  <c r="R675" i="2"/>
  <c r="S675" i="2" s="1"/>
  <c r="T675" i="2" s="1"/>
  <c r="R243" i="2"/>
  <c r="S243" i="2" s="1"/>
  <c r="T243" i="2" s="1"/>
  <c r="R1286" i="2"/>
  <c r="S1286" i="2" s="1"/>
  <c r="T1286" i="2" s="1"/>
  <c r="R398" i="2"/>
  <c r="S398" i="2" s="1"/>
  <c r="T398" i="2" s="1"/>
  <c r="R1100" i="2"/>
  <c r="S1100" i="2" s="1"/>
  <c r="T1100" i="2" s="1"/>
  <c r="R668" i="2"/>
  <c r="S668" i="2" s="1"/>
  <c r="T668" i="2" s="1"/>
  <c r="R236" i="2"/>
  <c r="S236" i="2" s="1"/>
  <c r="T236" i="2" s="1"/>
  <c r="R801" i="2"/>
  <c r="S801" i="2" s="1"/>
  <c r="T801" i="2" s="1"/>
  <c r="R994" i="2"/>
  <c r="S994" i="2" s="1"/>
  <c r="T994" i="2" s="1"/>
  <c r="R562" i="2"/>
  <c r="S562" i="2" s="1"/>
  <c r="T562" i="2" s="1"/>
  <c r="R130" i="2"/>
  <c r="S130" i="2" s="1"/>
  <c r="R1173" i="2"/>
  <c r="S1173" i="2" s="1"/>
  <c r="T1173" i="2" s="1"/>
  <c r="R919" i="2"/>
  <c r="S919" i="2" s="1"/>
  <c r="T919" i="2" s="1"/>
  <c r="R487" i="2"/>
  <c r="S487" i="2" s="1"/>
  <c r="T487" i="2" s="1"/>
  <c r="R246" i="2"/>
  <c r="S246" i="2" s="1"/>
  <c r="T246" i="2" s="1"/>
  <c r="R1097" i="2"/>
  <c r="S1097" i="2" s="1"/>
  <c r="T1097" i="2" s="1"/>
  <c r="R665" i="2"/>
  <c r="S665" i="2" s="1"/>
  <c r="T665" i="2" s="1"/>
  <c r="R1191" i="2"/>
  <c r="S1191" i="2" s="1"/>
  <c r="T1191" i="2" s="1"/>
  <c r="R1226" i="2"/>
  <c r="S1226" i="2" s="1"/>
  <c r="T1226" i="2" s="1"/>
  <c r="R770" i="2"/>
  <c r="S770" i="2" s="1"/>
  <c r="T770" i="2" s="1"/>
  <c r="R338" i="2"/>
  <c r="S338" i="2" s="1"/>
  <c r="T338" i="2" s="1"/>
  <c r="R1068" i="2"/>
  <c r="S1068" i="2" s="1"/>
  <c r="T1068" i="2" s="1"/>
  <c r="R636" i="2"/>
  <c r="S636" i="2" s="1"/>
  <c r="T636" i="2" s="1"/>
  <c r="R1101" i="2"/>
  <c r="S1101" i="2" s="1"/>
  <c r="T1101" i="2" s="1"/>
  <c r="R165" i="2"/>
  <c r="S165" i="2" s="1"/>
  <c r="A56" i="3" s="1"/>
  <c r="R824" i="2"/>
  <c r="S824" i="2" s="1"/>
  <c r="T824" i="2" s="1"/>
  <c r="R392" i="2"/>
  <c r="S392" i="2" s="1"/>
  <c r="T392" i="2" s="1"/>
  <c r="R810" i="2"/>
  <c r="S810" i="2" s="1"/>
  <c r="T810" i="2" s="1"/>
  <c r="R1336" i="2"/>
  <c r="S1336" i="2" s="1"/>
  <c r="T1336" i="2" s="1"/>
  <c r="R904" i="2"/>
  <c r="S904" i="2" s="1"/>
  <c r="T904" i="2" s="1"/>
  <c r="R472" i="2"/>
  <c r="S472" i="2" s="1"/>
  <c r="T472" i="2" s="1"/>
  <c r="R111" i="2"/>
  <c r="S111" i="2" s="1"/>
  <c r="T111" i="2" s="1"/>
  <c r="R1225" i="2"/>
  <c r="S1225" i="2" s="1"/>
  <c r="T1225" i="2" s="1"/>
  <c r="R745" i="2"/>
  <c r="S745" i="2" s="1"/>
  <c r="T745" i="2" s="1"/>
  <c r="R313" i="2"/>
  <c r="S313" i="2" s="1"/>
  <c r="T313" i="2" s="1"/>
  <c r="R492" i="2"/>
  <c r="S492" i="2" s="1"/>
  <c r="T492" i="2" s="1"/>
  <c r="R887" i="2"/>
  <c r="S887" i="2" s="1"/>
  <c r="T887" i="2" s="1"/>
  <c r="R455" i="2"/>
  <c r="S455" i="2" s="1"/>
  <c r="T455" i="2" s="1"/>
  <c r="R1438" i="2"/>
  <c r="S1438" i="2" s="1"/>
  <c r="T1438" i="2" s="1"/>
  <c r="R1006" i="2"/>
  <c r="S1006" i="2" s="1"/>
  <c r="T1006" i="2" s="1"/>
  <c r="R574" i="2"/>
  <c r="S574" i="2" s="1"/>
  <c r="T574" i="2" s="1"/>
  <c r="R142" i="2"/>
  <c r="S142" i="2" s="1"/>
  <c r="T142" i="2" s="1"/>
  <c r="R1233" i="2"/>
  <c r="S1233" i="2" s="1"/>
  <c r="T1233" i="2" s="1"/>
  <c r="R835" i="2"/>
  <c r="S835" i="2" s="1"/>
  <c r="T835" i="2" s="1"/>
  <c r="R403" i="2"/>
  <c r="S403" i="2" s="1"/>
  <c r="T403" i="2" s="1"/>
  <c r="R515" i="2"/>
  <c r="S515" i="2" s="1"/>
  <c r="T515" i="2" s="1"/>
  <c r="R373" i="2"/>
  <c r="S373" i="2" s="1"/>
  <c r="T373" i="2" s="1"/>
  <c r="R1021" i="2"/>
  <c r="S1021" i="2" s="1"/>
  <c r="T1021" i="2" s="1"/>
  <c r="R589" i="2"/>
  <c r="S589" i="2" s="1"/>
  <c r="T589" i="2" s="1"/>
  <c r="R1111" i="2"/>
  <c r="S1111" i="2" s="1"/>
  <c r="T1111" i="2" s="1"/>
  <c r="R679" i="2"/>
  <c r="S679" i="2" s="1"/>
  <c r="T679" i="2" s="1"/>
  <c r="R247" i="2"/>
  <c r="S247" i="2" s="1"/>
  <c r="T247" i="2" s="1"/>
  <c r="R1433" i="2"/>
  <c r="S1433" i="2" s="1"/>
  <c r="T1433" i="2" s="1"/>
  <c r="R1001" i="2"/>
  <c r="S1001" i="2" s="1"/>
  <c r="T1001" i="2" s="1"/>
  <c r="R297" i="2"/>
  <c r="S297" i="2" s="1"/>
  <c r="T297" i="2" s="1"/>
  <c r="R1207" i="2"/>
  <c r="S1207" i="2" s="1"/>
  <c r="T1207" i="2" s="1"/>
  <c r="R319" i="2"/>
  <c r="S319" i="2" s="1"/>
  <c r="T319" i="2" s="1"/>
  <c r="R641" i="2"/>
  <c r="S641" i="2" s="1"/>
  <c r="T641" i="2" s="1"/>
  <c r="R1239" i="2"/>
  <c r="S1239" i="2" s="1"/>
  <c r="T1239" i="2" s="1"/>
  <c r="R303" i="2"/>
  <c r="S303" i="2" s="1"/>
  <c r="T303" i="2" s="1"/>
  <c r="R1130" i="2"/>
  <c r="S1130" i="2" s="1"/>
  <c r="T1130" i="2" s="1"/>
  <c r="R828" i="2"/>
  <c r="S828" i="2" s="1"/>
  <c r="T828" i="2" s="1"/>
  <c r="R933" i="2"/>
  <c r="S933" i="2" s="1"/>
  <c r="T933" i="2" s="1"/>
  <c r="R141" i="2"/>
  <c r="S141" i="2" s="1"/>
  <c r="R1088" i="2"/>
  <c r="S1088" i="2" s="1"/>
  <c r="T1088" i="2" s="1"/>
  <c r="R656" i="2"/>
  <c r="S656" i="2" s="1"/>
  <c r="T656" i="2" s="1"/>
  <c r="R1304" i="2"/>
  <c r="S1304" i="2" s="1"/>
  <c r="T1304" i="2" s="1"/>
  <c r="R1291" i="2"/>
  <c r="S1291" i="2" s="1"/>
  <c r="T1291" i="2" s="1"/>
  <c r="R786" i="2"/>
  <c r="S786" i="2" s="1"/>
  <c r="T786" i="2" s="1"/>
  <c r="R664" i="2"/>
  <c r="S664" i="2" s="1"/>
  <c r="T664" i="2" s="1"/>
  <c r="R232" i="2"/>
  <c r="S232" i="2" s="1"/>
  <c r="T232" i="2" s="1"/>
  <c r="R855" i="2"/>
  <c r="S855" i="2" s="1"/>
  <c r="T855" i="2" s="1"/>
  <c r="R1273" i="2"/>
  <c r="S1273" i="2" s="1"/>
  <c r="T1273" i="2" s="1"/>
  <c r="R793" i="2"/>
  <c r="S793" i="2" s="1"/>
  <c r="T793" i="2" s="1"/>
  <c r="R289" i="2"/>
  <c r="S289" i="2" s="1"/>
  <c r="T289" i="2" s="1"/>
  <c r="R468" i="2"/>
  <c r="S468" i="2" s="1"/>
  <c r="T468" i="2" s="1"/>
  <c r="R1223" i="2"/>
  <c r="S1223" i="2" s="1"/>
  <c r="T1223" i="2" s="1"/>
  <c r="R791" i="2"/>
  <c r="S791" i="2" s="1"/>
  <c r="T791" i="2" s="1"/>
  <c r="R359" i="2"/>
  <c r="S359" i="2" s="1"/>
  <c r="T359" i="2" s="1"/>
  <c r="R1270" i="2"/>
  <c r="S1270" i="2" s="1"/>
  <c r="T1270" i="2" s="1"/>
  <c r="R262" i="2"/>
  <c r="S262" i="2" s="1"/>
  <c r="T262" i="2" s="1"/>
  <c r="R1281" i="2"/>
  <c r="S1281" i="2" s="1"/>
  <c r="T1281" i="2" s="1"/>
  <c r="R345" i="2"/>
  <c r="S345" i="2" s="1"/>
  <c r="T345" i="2" s="1"/>
  <c r="R224" i="2"/>
  <c r="S224" i="2" s="1"/>
  <c r="T224" i="2" s="1"/>
  <c r="R1099" i="2"/>
  <c r="S1099" i="2" s="1"/>
  <c r="T1099" i="2" s="1"/>
  <c r="R667" i="2"/>
  <c r="S667" i="2" s="1"/>
  <c r="T667" i="2" s="1"/>
  <c r="R235" i="2"/>
  <c r="S235" i="2" s="1"/>
  <c r="T235" i="2" s="1"/>
  <c r="R1205" i="2"/>
  <c r="S1205" i="2" s="1"/>
  <c r="T1205" i="2" s="1"/>
  <c r="R773" i="2"/>
  <c r="S773" i="2" s="1"/>
  <c r="T773" i="2" s="1"/>
  <c r="R341" i="2"/>
  <c r="S341" i="2" s="1"/>
  <c r="T341" i="2" s="1"/>
  <c r="R1371" i="2"/>
  <c r="S1371" i="2" s="1"/>
  <c r="T1371" i="2" s="1"/>
  <c r="R435" i="2"/>
  <c r="S435" i="2" s="1"/>
  <c r="T435" i="2" s="1"/>
  <c r="R1262" i="2"/>
  <c r="S1262" i="2" s="1"/>
  <c r="T1262" i="2" s="1"/>
  <c r="R806" i="2"/>
  <c r="S806" i="2" s="1"/>
  <c r="T806" i="2" s="1"/>
  <c r="R1033" i="2"/>
  <c r="S1033" i="2" s="1"/>
  <c r="T1033" i="2" s="1"/>
  <c r="R744" i="2"/>
  <c r="S744" i="2" s="1"/>
  <c r="T744" i="2" s="1"/>
  <c r="R287" i="2"/>
  <c r="S287" i="2" s="1"/>
  <c r="T287" i="2" s="1"/>
  <c r="R993" i="2"/>
  <c r="S993" i="2" s="1"/>
  <c r="T993" i="2" s="1"/>
  <c r="R129" i="2"/>
  <c r="S129" i="2" s="1"/>
  <c r="R1412" i="2"/>
  <c r="S1412" i="2" s="1"/>
  <c r="T1412" i="2" s="1"/>
  <c r="R284" i="2"/>
  <c r="S284" i="2" s="1"/>
  <c r="T284" i="2" s="1"/>
  <c r="R1255" i="2"/>
  <c r="S1255" i="2" s="1"/>
  <c r="T1255" i="2" s="1"/>
  <c r="R126" i="2"/>
  <c r="S126" i="2" s="1"/>
  <c r="R1372" i="2"/>
  <c r="S1372" i="2" s="1"/>
  <c r="T1372" i="2" s="1"/>
  <c r="R508" i="2"/>
  <c r="S508" i="2" s="1"/>
  <c r="T508" i="2" s="1"/>
  <c r="R723" i="2"/>
  <c r="S723" i="2" s="1"/>
  <c r="T723" i="2" s="1"/>
  <c r="R565" i="2"/>
  <c r="S565" i="2" s="1"/>
  <c r="T565" i="2" s="1"/>
  <c r="R133" i="2"/>
  <c r="S133" i="2" s="1"/>
  <c r="R240" i="2"/>
  <c r="S240" i="2" s="1"/>
  <c r="T240" i="2" s="1"/>
  <c r="R131" i="2"/>
  <c r="S131" i="2" s="1"/>
  <c r="R1413" i="2"/>
  <c r="S1413" i="2" s="1"/>
  <c r="T1413" i="2" s="1"/>
  <c r="R549" i="2"/>
  <c r="S549" i="2" s="1"/>
  <c r="T549" i="2" s="1"/>
  <c r="R1015" i="2"/>
  <c r="S1015" i="2" s="1"/>
  <c r="T1015" i="2" s="1"/>
  <c r="R583" i="2"/>
  <c r="S583" i="2" s="1"/>
  <c r="T583" i="2" s="1"/>
  <c r="R151" i="2"/>
  <c r="S151" i="2" s="1"/>
  <c r="R270" i="2"/>
  <c r="S270" i="2" s="1"/>
  <c r="T270" i="2" s="1"/>
  <c r="R1193" i="2"/>
  <c r="S1193" i="2" s="1"/>
  <c r="T1193" i="2" s="1"/>
  <c r="R761" i="2"/>
  <c r="S761" i="2" s="1"/>
  <c r="T761" i="2" s="1"/>
  <c r="R329" i="2"/>
  <c r="S329" i="2" s="1"/>
  <c r="T329" i="2" s="1"/>
  <c r="R1359" i="2"/>
  <c r="S1359" i="2" s="1"/>
  <c r="T1359" i="2" s="1"/>
  <c r="R423" i="2"/>
  <c r="S423" i="2" s="1"/>
  <c r="T423" i="2" s="1"/>
  <c r="R1250" i="2"/>
  <c r="S1250" i="2" s="1"/>
  <c r="T1250" i="2" s="1"/>
  <c r="R362" i="2"/>
  <c r="S362" i="2" s="1"/>
  <c r="T362" i="2" s="1"/>
  <c r="R1020" i="2"/>
  <c r="S1020" i="2" s="1"/>
  <c r="T1020" i="2" s="1"/>
  <c r="R372" i="2"/>
  <c r="S372" i="2" s="1"/>
  <c r="T372" i="2" s="1"/>
  <c r="R1053" i="2"/>
  <c r="S1053" i="2" s="1"/>
  <c r="T1053" i="2" s="1"/>
  <c r="R117" i="2"/>
  <c r="S117" i="2" s="1"/>
  <c r="R1208" i="2"/>
  <c r="S1208" i="2" s="1"/>
  <c r="T1208" i="2" s="1"/>
  <c r="R704" i="2"/>
  <c r="S704" i="2" s="1"/>
  <c r="T704" i="2" s="1"/>
  <c r="R200" i="2"/>
  <c r="S200" i="2" s="1"/>
  <c r="R762" i="2"/>
  <c r="S762" i="2" s="1"/>
  <c r="T762" i="2" s="1"/>
  <c r="R280" i="2"/>
  <c r="S280" i="2" s="1"/>
  <c r="T280" i="2" s="1"/>
  <c r="R1011" i="2"/>
  <c r="S1011" i="2" s="1"/>
  <c r="T1011" i="2" s="1"/>
  <c r="R1249" i="2"/>
  <c r="S1249" i="2" s="1"/>
  <c r="T1249" i="2" s="1"/>
  <c r="R769" i="2"/>
  <c r="S769" i="2" s="1"/>
  <c r="T769" i="2" s="1"/>
  <c r="R265" i="2"/>
  <c r="S265" i="2" s="1"/>
  <c r="T265" i="2" s="1"/>
  <c r="R444" i="2"/>
  <c r="S444" i="2" s="1"/>
  <c r="T444" i="2" s="1"/>
  <c r="R1271" i="2"/>
  <c r="S1271" i="2" s="1"/>
  <c r="T1271" i="2" s="1"/>
  <c r="R839" i="2"/>
  <c r="S839" i="2" s="1"/>
  <c r="T839" i="2" s="1"/>
  <c r="R1030" i="2"/>
  <c r="S1030" i="2" s="1"/>
  <c r="T1030" i="2" s="1"/>
  <c r="R166" i="2"/>
  <c r="S166" i="2" s="1"/>
  <c r="R1329" i="2"/>
  <c r="S1329" i="2" s="1"/>
  <c r="T1329" i="2" s="1"/>
  <c r="R465" i="2"/>
  <c r="S465" i="2" s="1"/>
  <c r="T465" i="2" s="1"/>
  <c r="R1352" i="2"/>
  <c r="S1352" i="2" s="1"/>
  <c r="T1352" i="2" s="1"/>
  <c r="R859" i="2"/>
  <c r="S859" i="2" s="1"/>
  <c r="T859" i="2" s="1"/>
  <c r="R427" i="2"/>
  <c r="S427" i="2" s="1"/>
  <c r="T427" i="2" s="1"/>
  <c r="R546" i="2"/>
  <c r="S546" i="2" s="1"/>
  <c r="T546" i="2" s="1"/>
  <c r="R965" i="2"/>
  <c r="S965" i="2" s="1"/>
  <c r="T965" i="2" s="1"/>
  <c r="R533" i="2"/>
  <c r="S533" i="2" s="1"/>
  <c r="T533" i="2" s="1"/>
  <c r="R1203" i="2"/>
  <c r="S1203" i="2" s="1"/>
  <c r="T1203" i="2" s="1"/>
  <c r="R267" i="2"/>
  <c r="S267" i="2" s="1"/>
  <c r="T267" i="2" s="1"/>
  <c r="R638" i="2"/>
  <c r="S638" i="2" s="1"/>
  <c r="T638" i="2" s="1"/>
  <c r="R134" i="2"/>
  <c r="S134" i="2" s="1"/>
  <c r="R792" i="2"/>
  <c r="S792" i="2" s="1"/>
  <c r="T792" i="2" s="1"/>
  <c r="R1041" i="2"/>
  <c r="S1041" i="2" s="1"/>
  <c r="T1041" i="2" s="1"/>
  <c r="R1387" i="2"/>
  <c r="S1387" i="2" s="1"/>
  <c r="T1387" i="2" s="1"/>
  <c r="R966" i="2"/>
  <c r="S966" i="2" s="1"/>
  <c r="T966" i="2" s="1"/>
  <c r="R174" i="2"/>
  <c r="S174" i="2" s="1"/>
  <c r="R1204" i="2"/>
  <c r="S1204" i="2" s="1"/>
  <c r="T1204" i="2" s="1"/>
  <c r="R340" i="2"/>
  <c r="S340" i="2" s="1"/>
  <c r="T340" i="2" s="1"/>
  <c r="R999" i="2"/>
  <c r="S999" i="2" s="1"/>
  <c r="T999" i="2" s="1"/>
  <c r="R1309" i="2"/>
  <c r="S1309" i="2" s="1"/>
  <c r="T1309" i="2" s="1"/>
  <c r="R829" i="2"/>
  <c r="S829" i="2" s="1"/>
  <c r="T829" i="2" s="1"/>
  <c r="R253" i="2"/>
  <c r="S253" i="2" s="1"/>
  <c r="T253" i="2" s="1"/>
  <c r="R504" i="2"/>
  <c r="S504" i="2" s="1"/>
  <c r="T504" i="2" s="1"/>
  <c r="R1331" i="2"/>
  <c r="S1331" i="2" s="1"/>
  <c r="T1331" i="2" s="1"/>
  <c r="R899" i="2"/>
  <c r="S899" i="2" s="1"/>
  <c r="T899" i="2" s="1"/>
  <c r="R395" i="2"/>
  <c r="S395" i="2" s="1"/>
  <c r="T395" i="2" s="1"/>
  <c r="R1378" i="2"/>
  <c r="S1378" i="2" s="1"/>
  <c r="T1378" i="2" s="1"/>
  <c r="R802" i="2"/>
  <c r="S802" i="2" s="1"/>
  <c r="T802" i="2" s="1"/>
  <c r="R370" i="2"/>
  <c r="S370" i="2" s="1"/>
  <c r="T370" i="2" s="1"/>
  <c r="R669" i="2"/>
  <c r="S669" i="2" s="1"/>
  <c r="T669" i="2" s="1"/>
  <c r="R847" i="2"/>
  <c r="S847" i="2" s="1"/>
  <c r="T847" i="2" s="1"/>
  <c r="R415" i="2"/>
  <c r="S415" i="2" s="1"/>
  <c r="T415" i="2" s="1"/>
  <c r="R1025" i="2"/>
  <c r="S1025" i="2" s="1"/>
  <c r="T1025" i="2" s="1"/>
  <c r="R687" i="2"/>
  <c r="S687" i="2" s="1"/>
  <c r="T687" i="2" s="1"/>
  <c r="R1154" i="2"/>
  <c r="S1154" i="2" s="1"/>
  <c r="T1154" i="2" s="1"/>
  <c r="R266" i="2"/>
  <c r="S266" i="2" s="1"/>
  <c r="T266" i="2" s="1"/>
  <c r="R996" i="2"/>
  <c r="S996" i="2" s="1"/>
  <c r="T996" i="2" s="1"/>
  <c r="R348" i="2"/>
  <c r="S348" i="2" s="1"/>
  <c r="T348" i="2" s="1"/>
  <c r="R1029" i="2"/>
  <c r="S1029" i="2" s="1"/>
  <c r="T1029" i="2" s="1"/>
  <c r="R752" i="2"/>
  <c r="S752" i="2" s="1"/>
  <c r="T752" i="2" s="1"/>
  <c r="R320" i="2"/>
  <c r="S320" i="2" s="1"/>
  <c r="T320" i="2" s="1"/>
  <c r="R738" i="2"/>
  <c r="S738" i="2" s="1"/>
  <c r="T738" i="2" s="1"/>
  <c r="R1264" i="2"/>
  <c r="S1264" i="2" s="1"/>
  <c r="T1264" i="2" s="1"/>
  <c r="R832" i="2"/>
  <c r="S832" i="2" s="1"/>
  <c r="T832" i="2" s="1"/>
  <c r="R400" i="2"/>
  <c r="S400" i="2" s="1"/>
  <c r="T400" i="2" s="1"/>
  <c r="R1095" i="2"/>
  <c r="S1095" i="2" s="1"/>
  <c r="T1095" i="2" s="1"/>
  <c r="R1134" i="2"/>
  <c r="S1134" i="2" s="1"/>
  <c r="T1134" i="2" s="1"/>
  <c r="R673" i="2"/>
  <c r="S673" i="2" s="1"/>
  <c r="T673" i="2" s="1"/>
  <c r="R241" i="2"/>
  <c r="S241" i="2" s="1"/>
  <c r="T241" i="2" s="1"/>
  <c r="R1247" i="2"/>
  <c r="S1247" i="2" s="1"/>
  <c r="T1247" i="2" s="1"/>
  <c r="R815" i="2"/>
  <c r="S815" i="2" s="1"/>
  <c r="T815" i="2" s="1"/>
  <c r="R311" i="2"/>
  <c r="S311" i="2" s="1"/>
  <c r="T311" i="2" s="1"/>
  <c r="R1366" i="2"/>
  <c r="S1366" i="2" s="1"/>
  <c r="T1366" i="2" s="1"/>
  <c r="R502" i="2"/>
  <c r="S502" i="2" s="1"/>
  <c r="T502" i="2" s="1"/>
  <c r="R657" i="2"/>
  <c r="S657" i="2" s="1"/>
  <c r="T657" i="2" s="1"/>
  <c r="R1219" i="2"/>
  <c r="S1219" i="2" s="1"/>
  <c r="T1219" i="2" s="1"/>
  <c r="R763" i="2"/>
  <c r="S763" i="2" s="1"/>
  <c r="T763" i="2" s="1"/>
  <c r="R331" i="2"/>
  <c r="S331" i="2" s="1"/>
  <c r="T331" i="2" s="1"/>
  <c r="R301" i="2"/>
  <c r="S301" i="2" s="1"/>
  <c r="T301" i="2" s="1"/>
  <c r="R1429" i="2"/>
  <c r="S1429" i="2" s="1"/>
  <c r="T1429" i="2" s="1"/>
  <c r="R949" i="2"/>
  <c r="S949" i="2" s="1"/>
  <c r="T949" i="2" s="1"/>
  <c r="R517" i="2"/>
  <c r="S517" i="2" s="1"/>
  <c r="T517" i="2" s="1"/>
  <c r="R1445" i="2"/>
  <c r="S1445" i="2" s="1"/>
  <c r="T1445" i="2" s="1"/>
  <c r="R581" i="2"/>
  <c r="S581" i="2" s="1"/>
  <c r="T581" i="2" s="1"/>
  <c r="R149" i="2"/>
  <c r="S149" i="2" s="1"/>
  <c r="R387" i="2"/>
  <c r="S387" i="2" s="1"/>
  <c r="T387" i="2" s="1"/>
  <c r="R569" i="2"/>
  <c r="S569" i="2" s="1"/>
  <c r="T569" i="2" s="1"/>
  <c r="R137" i="2"/>
  <c r="S137" i="2" s="1"/>
  <c r="R1167" i="2"/>
  <c r="S1167" i="2" s="1"/>
  <c r="T1167" i="2" s="1"/>
  <c r="R530" i="2"/>
  <c r="S530" i="2" s="1"/>
  <c r="T530" i="2" s="1"/>
  <c r="R756" i="2"/>
  <c r="S756" i="2" s="1"/>
  <c r="T756" i="2" s="1"/>
  <c r="R1016" i="2"/>
  <c r="S1016" i="2" s="1"/>
  <c r="T1016" i="2" s="1"/>
  <c r="R584" i="2"/>
  <c r="S584" i="2" s="1"/>
  <c r="T584" i="2" s="1"/>
  <c r="R714" i="2"/>
  <c r="S714" i="2" s="1"/>
  <c r="T714" i="2" s="1"/>
  <c r="R1024" i="2"/>
  <c r="S1024" i="2" s="1"/>
  <c r="T1024" i="2" s="1"/>
  <c r="R592" i="2"/>
  <c r="S592" i="2" s="1"/>
  <c r="T592" i="2" s="1"/>
  <c r="R160" i="2"/>
  <c r="S160" i="2" s="1"/>
  <c r="R747" i="2"/>
  <c r="S747" i="2" s="1"/>
  <c r="T747" i="2" s="1"/>
  <c r="R242" i="2"/>
  <c r="S242" i="2" s="1"/>
  <c r="T242" i="2" s="1"/>
  <c r="R1201" i="2"/>
  <c r="S1201" i="2" s="1"/>
  <c r="T1201" i="2" s="1"/>
  <c r="R721" i="2"/>
  <c r="S721" i="2" s="1"/>
  <c r="T721" i="2" s="1"/>
  <c r="R217" i="2"/>
  <c r="S217" i="2" s="1"/>
  <c r="T217" i="2" s="1"/>
  <c r="R396" i="2"/>
  <c r="S396" i="2" s="1"/>
  <c r="T396" i="2" s="1"/>
  <c r="R1151" i="2"/>
  <c r="S1151" i="2" s="1"/>
  <c r="T1151" i="2" s="1"/>
  <c r="R215" i="2"/>
  <c r="S215" i="2" s="1"/>
  <c r="T215" i="2" s="1"/>
  <c r="R1198" i="2"/>
  <c r="S1198" i="2" s="1"/>
  <c r="T1198" i="2" s="1"/>
  <c r="R622" i="2"/>
  <c r="S622" i="2" s="1"/>
  <c r="T622" i="2" s="1"/>
  <c r="R190" i="2"/>
  <c r="S190" i="2" s="1"/>
  <c r="R1209" i="2"/>
  <c r="S1209" i="2" s="1"/>
  <c r="T1209" i="2" s="1"/>
  <c r="R273" i="2"/>
  <c r="S273" i="2" s="1"/>
  <c r="T273" i="2" s="1"/>
  <c r="R1027" i="2"/>
  <c r="S1027" i="2" s="1"/>
  <c r="T1027" i="2" s="1"/>
  <c r="R163" i="2"/>
  <c r="S163" i="2" s="1"/>
  <c r="R1133" i="2"/>
  <c r="S1133" i="2" s="1"/>
  <c r="T1133" i="2" s="1"/>
  <c r="R197" i="2"/>
  <c r="S197" i="2" s="1"/>
  <c r="R1299" i="2"/>
  <c r="S1299" i="2" s="1"/>
  <c r="T1299" i="2" s="1"/>
  <c r="R363" i="2"/>
  <c r="S363" i="2" s="1"/>
  <c r="T363" i="2" s="1"/>
  <c r="R1190" i="2"/>
  <c r="S1190" i="2" s="1"/>
  <c r="T1190" i="2" s="1"/>
  <c r="R302" i="2"/>
  <c r="S302" i="2" s="1"/>
  <c r="T302" i="2" s="1"/>
  <c r="R1105" i="2"/>
  <c r="S1105" i="2" s="1"/>
  <c r="T1105" i="2" s="1"/>
  <c r="R921" i="2"/>
  <c r="S921" i="2" s="1"/>
  <c r="T921" i="2" s="1"/>
  <c r="R644" i="2"/>
  <c r="S644" i="2" s="1"/>
  <c r="T644" i="2" s="1"/>
  <c r="R212" i="2"/>
  <c r="S212" i="2" s="1"/>
  <c r="T212" i="2" s="1"/>
  <c r="R846" i="2"/>
  <c r="S846" i="2" s="1"/>
  <c r="T846" i="2" s="1"/>
  <c r="R1300" i="2"/>
  <c r="S1300" i="2" s="1"/>
  <c r="T1300" i="2" s="1"/>
  <c r="R868" i="2"/>
  <c r="S868" i="2" s="1"/>
  <c r="T868" i="2" s="1"/>
  <c r="R436" i="2"/>
  <c r="S436" i="2" s="1"/>
  <c r="T436" i="2" s="1"/>
  <c r="R1141" i="2"/>
  <c r="S1141" i="2" s="1"/>
  <c r="T1141" i="2" s="1"/>
  <c r="R219" i="2"/>
  <c r="S219" i="2" s="1"/>
  <c r="T219" i="2" s="1"/>
  <c r="R925" i="2"/>
  <c r="S925" i="2" s="1"/>
  <c r="T925" i="2" s="1"/>
  <c r="R493" i="2"/>
  <c r="S493" i="2" s="1"/>
  <c r="T493" i="2" s="1"/>
  <c r="R1427" i="2"/>
  <c r="S1427" i="2" s="1"/>
  <c r="T1427" i="2" s="1"/>
  <c r="R995" i="2"/>
  <c r="S995" i="2" s="1"/>
  <c r="T995" i="2" s="1"/>
  <c r="R563" i="2"/>
  <c r="S563" i="2" s="1"/>
  <c r="T563" i="2" s="1"/>
  <c r="R682" i="2"/>
  <c r="S682" i="2" s="1"/>
  <c r="T682" i="2" s="1"/>
  <c r="R250" i="2"/>
  <c r="S250" i="2" s="1"/>
  <c r="T250" i="2" s="1"/>
  <c r="R1341" i="2"/>
  <c r="S1341" i="2" s="1"/>
  <c r="T1341" i="2" s="1"/>
  <c r="R1292" i="2"/>
  <c r="S1292" i="2" s="1"/>
  <c r="T1292" i="2" s="1"/>
  <c r="R943" i="2"/>
  <c r="S943" i="2" s="1"/>
  <c r="T943" i="2" s="1"/>
  <c r="R511" i="2"/>
  <c r="S511" i="2" s="1"/>
  <c r="T511" i="2" s="1"/>
  <c r="R198" i="2"/>
  <c r="S198" i="2" s="1"/>
  <c r="R1121" i="2"/>
  <c r="S1121" i="2" s="1"/>
  <c r="T1121" i="2" s="1"/>
  <c r="R689" i="2"/>
  <c r="S689" i="2" s="1"/>
  <c r="T689" i="2" s="1"/>
  <c r="R1287" i="2"/>
  <c r="S1287" i="2" s="1"/>
  <c r="T1287" i="2" s="1"/>
  <c r="R351" i="2"/>
  <c r="S351" i="2" s="1"/>
  <c r="T351" i="2" s="1"/>
  <c r="R1178" i="2"/>
  <c r="S1178" i="2" s="1"/>
  <c r="T1178" i="2" s="1"/>
  <c r="R229" i="2"/>
  <c r="S229" i="2" s="1"/>
  <c r="T229" i="2" s="1"/>
  <c r="R1357" i="2"/>
  <c r="S1357" i="2" s="1"/>
  <c r="T1357" i="2" s="1"/>
  <c r="R877" i="2"/>
  <c r="S877" i="2" s="1"/>
  <c r="T877" i="2" s="1"/>
  <c r="R445" i="2"/>
  <c r="S445" i="2" s="1"/>
  <c r="T445" i="2" s="1"/>
  <c r="R1373" i="2"/>
  <c r="S1373" i="2" s="1"/>
  <c r="T1373" i="2" s="1"/>
  <c r="R941" i="2"/>
  <c r="S941" i="2" s="1"/>
  <c r="T941" i="2" s="1"/>
  <c r="R1179" i="2"/>
  <c r="S1179" i="2" s="1"/>
  <c r="T1179" i="2" s="1"/>
  <c r="R315" i="2"/>
  <c r="S315" i="2" s="1"/>
  <c r="T315" i="2" s="1"/>
  <c r="R1358" i="2"/>
  <c r="S1358" i="2" s="1"/>
  <c r="T1358" i="2" s="1"/>
  <c r="R902" i="2"/>
  <c r="S902" i="2" s="1"/>
  <c r="T902" i="2" s="1"/>
  <c r="R1172" i="2"/>
  <c r="S1172" i="2" s="1"/>
  <c r="T1172" i="2" s="1"/>
  <c r="R740" i="2"/>
  <c r="S740" i="2" s="1"/>
  <c r="T740" i="2" s="1"/>
  <c r="R873" i="2"/>
  <c r="S873" i="2" s="1"/>
  <c r="T873" i="2" s="1"/>
  <c r="R1066" i="2"/>
  <c r="S1066" i="2" s="1"/>
  <c r="T1066" i="2" s="1"/>
  <c r="R634" i="2"/>
  <c r="S634" i="2" s="1"/>
  <c r="T634" i="2" s="1"/>
  <c r="R202" i="2"/>
  <c r="S202" i="2" s="1"/>
  <c r="R1221" i="2"/>
  <c r="S1221" i="2" s="1"/>
  <c r="T1221" i="2" s="1"/>
  <c r="R798" i="2"/>
  <c r="S798" i="2" s="1"/>
  <c r="T798" i="2" s="1"/>
  <c r="R1180" i="2"/>
  <c r="S1180" i="2" s="1"/>
  <c r="T1180" i="2" s="1"/>
  <c r="R157" i="2"/>
  <c r="S157" i="2" s="1"/>
  <c r="R1285" i="2"/>
  <c r="S1285" i="2" s="1"/>
  <c r="T1285" i="2" s="1"/>
  <c r="R805" i="2"/>
  <c r="S805" i="2" s="1"/>
  <c r="T805" i="2" s="1"/>
  <c r="R309" i="2"/>
  <c r="S309" i="2" s="1"/>
  <c r="T309" i="2" s="1"/>
  <c r="R1316" i="2"/>
  <c r="S1316" i="2" s="1"/>
  <c r="T1316" i="2" s="1"/>
  <c r="R535" i="2"/>
  <c r="S535" i="2" s="1"/>
  <c r="T535" i="2" s="1"/>
  <c r="R1289" i="2"/>
  <c r="S1289" i="2" s="1"/>
  <c r="T1289" i="2" s="1"/>
  <c r="R857" i="2"/>
  <c r="S857" i="2" s="1"/>
  <c r="T857" i="2" s="1"/>
  <c r="R591" i="2"/>
  <c r="S591" i="2" s="1"/>
  <c r="T591" i="2" s="1"/>
  <c r="R1346" i="2"/>
  <c r="S1346" i="2" s="1"/>
  <c r="T1346" i="2" s="1"/>
  <c r="R890" i="2"/>
  <c r="S890" i="2" s="1"/>
  <c r="T890" i="2" s="1"/>
  <c r="R386" i="2"/>
  <c r="S386" i="2" s="1"/>
  <c r="T386" i="2" s="1"/>
  <c r="R1044" i="2"/>
  <c r="S1044" i="2" s="1"/>
  <c r="T1044" i="2" s="1"/>
  <c r="R717" i="2"/>
  <c r="S717" i="2" s="1"/>
  <c r="T717" i="2" s="1"/>
  <c r="R1424" i="2"/>
  <c r="S1424" i="2" s="1"/>
  <c r="T1424" i="2" s="1"/>
  <c r="R872" i="2"/>
  <c r="S872" i="2" s="1"/>
  <c r="T872" i="2" s="1"/>
  <c r="R1002" i="2"/>
  <c r="S1002" i="2" s="1"/>
  <c r="T1002" i="2" s="1"/>
  <c r="R570" i="2"/>
  <c r="S570" i="2" s="1"/>
  <c r="T570" i="2" s="1"/>
  <c r="R1312" i="2"/>
  <c r="S1312" i="2" s="1"/>
  <c r="T1312" i="2" s="1"/>
  <c r="R880" i="2"/>
  <c r="S880" i="2" s="1"/>
  <c r="T880" i="2" s="1"/>
  <c r="R448" i="2"/>
  <c r="S448" i="2" s="1"/>
  <c r="T448" i="2" s="1"/>
  <c r="R231" i="2"/>
  <c r="S231" i="2" s="1"/>
  <c r="T231" i="2" s="1"/>
  <c r="R577" i="2"/>
  <c r="S577" i="2" s="1"/>
  <c r="T577" i="2" s="1"/>
  <c r="R575" i="2"/>
  <c r="S575" i="2" s="1"/>
  <c r="T575" i="2" s="1"/>
  <c r="R910" i="2"/>
  <c r="S910" i="2" s="1"/>
  <c r="T910" i="2" s="1"/>
  <c r="R478" i="2"/>
  <c r="S478" i="2" s="1"/>
  <c r="T478" i="2" s="1"/>
  <c r="R561" i="2"/>
  <c r="S561" i="2" s="1"/>
  <c r="T561" i="2" s="1"/>
  <c r="R883" i="2"/>
  <c r="S883" i="2" s="1"/>
  <c r="T883" i="2" s="1"/>
  <c r="R451" i="2"/>
  <c r="S451" i="2" s="1"/>
  <c r="T451" i="2" s="1"/>
  <c r="R1421" i="2"/>
  <c r="S1421" i="2" s="1"/>
  <c r="T1421" i="2" s="1"/>
  <c r="R989" i="2"/>
  <c r="S989" i="2" s="1"/>
  <c r="T989" i="2" s="1"/>
  <c r="R557" i="2"/>
  <c r="S557" i="2" s="1"/>
  <c r="T557" i="2" s="1"/>
  <c r="R651" i="2"/>
  <c r="S651" i="2" s="1"/>
  <c r="T651" i="2" s="1"/>
  <c r="R1046" i="2"/>
  <c r="S1046" i="2" s="1"/>
  <c r="T1046" i="2" s="1"/>
  <c r="R158" i="2"/>
  <c r="S158" i="2" s="1"/>
  <c r="R960" i="2"/>
  <c r="S960" i="2" s="1"/>
  <c r="T960" i="2" s="1"/>
  <c r="R168" i="2"/>
  <c r="S168" i="2" s="1"/>
  <c r="R777" i="2"/>
  <c r="S777" i="2" s="1"/>
  <c r="T777" i="2" s="1"/>
  <c r="R932" i="2"/>
  <c r="S932" i="2" s="1"/>
  <c r="T932" i="2" s="1"/>
  <c r="R1268" i="2"/>
  <c r="S1268" i="2" s="1"/>
  <c r="T1268" i="2" s="1"/>
  <c r="R1170" i="2"/>
  <c r="S1170" i="2" s="1"/>
  <c r="T1170" i="2" s="1"/>
  <c r="R1155" i="2"/>
  <c r="S1155" i="2" s="1"/>
  <c r="T1155" i="2" s="1"/>
  <c r="R1156" i="2"/>
  <c r="S1156" i="2" s="1"/>
  <c r="T1156" i="2" s="1"/>
  <c r="R1035" i="2"/>
  <c r="S1035" i="2" s="1"/>
  <c r="T1035" i="2" s="1"/>
  <c r="R1261" i="2"/>
  <c r="S1261" i="2" s="1"/>
  <c r="T1261" i="2" s="1"/>
  <c r="R781" i="2"/>
  <c r="S781" i="2" s="1"/>
  <c r="T781" i="2" s="1"/>
  <c r="R349" i="2"/>
  <c r="S349" i="2" s="1"/>
  <c r="T349" i="2" s="1"/>
  <c r="R528" i="2"/>
  <c r="S528" i="2" s="1"/>
  <c r="T528" i="2" s="1"/>
  <c r="R1283" i="2"/>
  <c r="S1283" i="2" s="1"/>
  <c r="T1283" i="2" s="1"/>
  <c r="R851" i="2"/>
  <c r="S851" i="2" s="1"/>
  <c r="T851" i="2" s="1"/>
  <c r="R419" i="2"/>
  <c r="S419" i="2" s="1"/>
  <c r="T419" i="2" s="1"/>
  <c r="R1402" i="2"/>
  <c r="S1402" i="2" s="1"/>
  <c r="T1402" i="2" s="1"/>
  <c r="R970" i="2"/>
  <c r="S970" i="2" s="1"/>
  <c r="T970" i="2" s="1"/>
  <c r="R1197" i="2"/>
  <c r="S1197" i="2" s="1"/>
  <c r="T1197" i="2" s="1"/>
  <c r="R333" i="2"/>
  <c r="S333" i="2" s="1"/>
  <c r="T333" i="2" s="1"/>
  <c r="R1279" i="2"/>
  <c r="S1279" i="2" s="1"/>
  <c r="T1279" i="2" s="1"/>
  <c r="R799" i="2"/>
  <c r="S799" i="2" s="1"/>
  <c r="T799" i="2" s="1"/>
  <c r="R367" i="2"/>
  <c r="S367" i="2" s="1"/>
  <c r="T367" i="2" s="1"/>
  <c r="R558" i="2"/>
  <c r="S558" i="2" s="1"/>
  <c r="T558" i="2" s="1"/>
  <c r="R1409" i="2"/>
  <c r="S1409" i="2" s="1"/>
  <c r="T1409" i="2" s="1"/>
  <c r="R977" i="2"/>
  <c r="S977" i="2" s="1"/>
  <c r="T977" i="2" s="1"/>
  <c r="R545" i="2"/>
  <c r="S545" i="2" s="1"/>
  <c r="T545" i="2" s="1"/>
  <c r="R113" i="2"/>
  <c r="S113" i="2" s="1"/>
  <c r="R639" i="2"/>
  <c r="S639" i="2" s="1"/>
  <c r="T639" i="2" s="1"/>
  <c r="R1034" i="2"/>
  <c r="S1034" i="2" s="1"/>
  <c r="T1034" i="2" s="1"/>
  <c r="R146" i="2"/>
  <c r="S146" i="2" s="1"/>
  <c r="R804" i="2"/>
  <c r="S804" i="2" s="1"/>
  <c r="T804" i="2" s="1"/>
  <c r="R8" i="2"/>
  <c r="R837" i="2"/>
  <c r="S837" i="2" s="1"/>
  <c r="T837" i="2" s="1"/>
  <c r="R416" i="2"/>
  <c r="S416" i="2" s="1"/>
  <c r="T416" i="2" s="1"/>
  <c r="R978" i="2"/>
  <c r="S978" i="2" s="1"/>
  <c r="T978" i="2" s="1"/>
  <c r="R330" i="2"/>
  <c r="S330" i="2" s="1"/>
  <c r="T330" i="2" s="1"/>
  <c r="R1360" i="2"/>
  <c r="S1360" i="2" s="1"/>
  <c r="T1360" i="2" s="1"/>
  <c r="R928" i="2"/>
  <c r="S928" i="2" s="1"/>
  <c r="T928" i="2" s="1"/>
  <c r="R496" i="2"/>
  <c r="S496" i="2" s="1"/>
  <c r="T496" i="2" s="1"/>
  <c r="R711" i="2"/>
  <c r="S711" i="2" s="1"/>
  <c r="T711" i="2" s="1"/>
  <c r="R481" i="2"/>
  <c r="S481" i="2" s="1"/>
  <c r="T481" i="2" s="1"/>
  <c r="R1023" i="2"/>
  <c r="S1023" i="2" s="1"/>
  <c r="T1023" i="2" s="1"/>
  <c r="R1055" i="2"/>
  <c r="S1055" i="2" s="1"/>
  <c r="T1055" i="2" s="1"/>
  <c r="R623" i="2"/>
  <c r="S623" i="2" s="1"/>
  <c r="T623" i="2" s="1"/>
  <c r="R191" i="2"/>
  <c r="S191" i="2" s="1"/>
  <c r="R1246" i="2"/>
  <c r="S1246" i="2" s="1"/>
  <c r="T1246" i="2" s="1"/>
  <c r="R814" i="2"/>
  <c r="S814" i="2" s="1"/>
  <c r="T814" i="2" s="1"/>
  <c r="R382" i="2"/>
  <c r="S382" i="2" s="1"/>
  <c r="T382" i="2" s="1"/>
  <c r="R681" i="2"/>
  <c r="S681" i="2" s="1"/>
  <c r="T681" i="2" s="1"/>
  <c r="R632" i="2"/>
  <c r="S632" i="2" s="1"/>
  <c r="T632" i="2" s="1"/>
  <c r="R643" i="2"/>
  <c r="S643" i="2" s="1"/>
  <c r="T643" i="2" s="1"/>
  <c r="R211" i="2"/>
  <c r="S211" i="2" s="1"/>
  <c r="T211" i="2" s="1"/>
  <c r="R258" i="2"/>
  <c r="S258" i="2" s="1"/>
  <c r="T258" i="2" s="1"/>
  <c r="R1181" i="2"/>
  <c r="S1181" i="2" s="1"/>
  <c r="T1181" i="2" s="1"/>
  <c r="R317" i="2"/>
  <c r="S317" i="2" s="1"/>
  <c r="T317" i="2" s="1"/>
  <c r="R1419" i="2"/>
  <c r="S1419" i="2" s="1"/>
  <c r="T1419" i="2" s="1"/>
  <c r="R555" i="2"/>
  <c r="S555" i="2" s="1"/>
  <c r="T555" i="2" s="1"/>
  <c r="R1310" i="2"/>
  <c r="S1310" i="2" s="1"/>
  <c r="T1310" i="2" s="1"/>
  <c r="R854" i="2"/>
  <c r="S854" i="2" s="1"/>
  <c r="T854" i="2" s="1"/>
  <c r="R1008" i="2"/>
  <c r="S1008" i="2" s="1"/>
  <c r="T1008" i="2" s="1"/>
  <c r="R144" i="2"/>
  <c r="S144" i="2" s="1"/>
  <c r="R825" i="2"/>
  <c r="S825" i="2" s="1"/>
  <c r="T825" i="2" s="1"/>
  <c r="R116" i="2"/>
  <c r="S116" i="2" s="1"/>
  <c r="R750" i="2"/>
  <c r="S750" i="2" s="1"/>
  <c r="T750" i="2" s="1"/>
  <c r="R1420" i="2"/>
  <c r="S1420" i="2" s="1"/>
  <c r="T1420" i="2" s="1"/>
  <c r="R988" i="2"/>
  <c r="S988" i="2" s="1"/>
  <c r="T988" i="2" s="1"/>
  <c r="R124" i="2"/>
  <c r="S124" i="2" s="1"/>
  <c r="R339" i="2"/>
  <c r="S339" i="2" s="1"/>
  <c r="T339" i="2" s="1"/>
  <c r="R1057" i="2"/>
  <c r="S1057" i="2" s="1"/>
  <c r="T1057" i="2" s="1"/>
  <c r="R613" i="2"/>
  <c r="S613" i="2" s="1"/>
  <c r="T613" i="2" s="1"/>
  <c r="R216" i="2"/>
  <c r="S216" i="2" s="1"/>
  <c r="T216" i="2" s="1"/>
  <c r="R1115" i="2"/>
  <c r="S1115" i="2" s="1"/>
  <c r="T1115" i="2" s="1"/>
  <c r="R611" i="2"/>
  <c r="S611" i="2" s="1"/>
  <c r="T611" i="2" s="1"/>
  <c r="R1018" i="2"/>
  <c r="S1018" i="2" s="1"/>
  <c r="T1018" i="2" s="1"/>
  <c r="R154" i="2"/>
  <c r="S154" i="2" s="1"/>
  <c r="R1317" i="2"/>
  <c r="S1317" i="2" s="1"/>
  <c r="T1317" i="2" s="1"/>
  <c r="R453" i="2"/>
  <c r="S453" i="2" s="1"/>
  <c r="T453" i="2" s="1"/>
  <c r="R332" i="2"/>
  <c r="S332" i="2" s="1"/>
  <c r="T332" i="2" s="1"/>
  <c r="R1063" i="2"/>
  <c r="S1063" i="2" s="1"/>
  <c r="T1063" i="2" s="1"/>
  <c r="R631" i="2"/>
  <c r="S631" i="2" s="1"/>
  <c r="T631" i="2" s="1"/>
  <c r="R199" i="2"/>
  <c r="S199" i="2" s="1"/>
  <c r="R390" i="2"/>
  <c r="S390" i="2" s="1"/>
  <c r="T390" i="2" s="1"/>
  <c r="R377" i="2"/>
  <c r="S377" i="2" s="1"/>
  <c r="T377" i="2" s="1"/>
  <c r="R1335" i="2"/>
  <c r="S1335" i="2" s="1"/>
  <c r="T1335" i="2" s="1"/>
  <c r="R471" i="2"/>
  <c r="S471" i="2" s="1"/>
  <c r="T471" i="2" s="1"/>
  <c r="R780" i="2"/>
  <c r="S780" i="2" s="1"/>
  <c r="T780" i="2" s="1"/>
  <c r="R683" i="2"/>
  <c r="S683" i="2" s="1"/>
  <c r="T683" i="2" s="1"/>
  <c r="R813" i="2"/>
  <c r="S813" i="2" s="1"/>
  <c r="T813" i="2" s="1"/>
  <c r="R1328" i="2"/>
  <c r="S1328" i="2" s="1"/>
  <c r="T1328" i="2" s="1"/>
  <c r="R968" i="2"/>
  <c r="S968" i="2" s="1"/>
  <c r="T968" i="2" s="1"/>
  <c r="R536" i="2"/>
  <c r="S536" i="2" s="1"/>
  <c r="T536" i="2" s="1"/>
  <c r="R954" i="2"/>
  <c r="S954" i="2" s="1"/>
  <c r="T954" i="2" s="1"/>
  <c r="R1062" i="2"/>
  <c r="S1062" i="2" s="1"/>
  <c r="T1062" i="2" s="1"/>
  <c r="R1048" i="2"/>
  <c r="S1048" i="2" s="1"/>
  <c r="T1048" i="2" s="1"/>
  <c r="R616" i="2"/>
  <c r="S616" i="2" s="1"/>
  <c r="T616" i="2" s="1"/>
  <c r="R184" i="2"/>
  <c r="S184" i="2" s="1"/>
  <c r="R1369" i="2"/>
  <c r="S1369" i="2" s="1"/>
  <c r="T1369" i="2" s="1"/>
  <c r="R457" i="2"/>
  <c r="S457" i="2" s="1"/>
  <c r="T457" i="2" s="1"/>
  <c r="R599" i="2"/>
  <c r="S599" i="2" s="1"/>
  <c r="T599" i="2" s="1"/>
  <c r="R1377" i="2"/>
  <c r="S1377" i="2" s="1"/>
  <c r="T1377" i="2" s="1"/>
  <c r="R441" i="2"/>
  <c r="S441" i="2" s="1"/>
  <c r="T441" i="2" s="1"/>
  <c r="R547" i="2"/>
  <c r="S547" i="2" s="1"/>
  <c r="T547" i="2" s="1"/>
  <c r="R115" i="2"/>
  <c r="S115" i="2" s="1"/>
  <c r="R1213" i="2"/>
  <c r="S1213" i="2" s="1"/>
  <c r="T1213" i="2" s="1"/>
  <c r="R450" i="2"/>
  <c r="S450" i="2" s="1"/>
  <c r="T450" i="2" s="1"/>
  <c r="R797" i="2"/>
  <c r="S797" i="2" s="1"/>
  <c r="T797" i="2" s="1"/>
  <c r="R365" i="2"/>
  <c r="S365" i="2" s="1"/>
  <c r="T365" i="2" s="1"/>
  <c r="R603" i="2"/>
  <c r="S603" i="2" s="1"/>
  <c r="T603" i="2" s="1"/>
  <c r="R1214" i="2"/>
  <c r="S1214" i="2" s="1"/>
  <c r="T1214" i="2" s="1"/>
  <c r="R758" i="2"/>
  <c r="S758" i="2" s="1"/>
  <c r="T758" i="2" s="1"/>
  <c r="R735" i="2"/>
  <c r="S735" i="2" s="1"/>
  <c r="T735" i="2" s="1"/>
  <c r="R164" i="2"/>
  <c r="S164" i="2" s="1"/>
  <c r="R1161" i="2"/>
  <c r="S1161" i="2" s="1"/>
  <c r="T1161" i="2" s="1"/>
  <c r="R729" i="2"/>
  <c r="S729" i="2" s="1"/>
  <c r="T729" i="2" s="1"/>
  <c r="R922" i="2"/>
  <c r="S922" i="2" s="1"/>
  <c r="T922" i="2" s="1"/>
  <c r="R490" i="2"/>
  <c r="S490" i="2" s="1"/>
  <c r="T490" i="2" s="1"/>
  <c r="R654" i="2"/>
  <c r="S654" i="2" s="1"/>
  <c r="T654" i="2" s="1"/>
  <c r="R1036" i="2"/>
  <c r="S1036" i="2" s="1"/>
  <c r="T1036" i="2" s="1"/>
  <c r="R604" i="2"/>
  <c r="S604" i="2" s="1"/>
  <c r="T604" i="2" s="1"/>
  <c r="R172" i="2"/>
  <c r="S172" i="2" s="1"/>
  <c r="R759" i="2"/>
  <c r="S759" i="2" s="1"/>
  <c r="T759" i="2" s="1"/>
  <c r="R984" i="2"/>
  <c r="S984" i="2" s="1"/>
  <c r="T984" i="2" s="1"/>
  <c r="R336" i="2"/>
  <c r="S336" i="2" s="1"/>
  <c r="T336" i="2" s="1"/>
  <c r="R895" i="2"/>
  <c r="S895" i="2" s="1"/>
  <c r="T895" i="2" s="1"/>
  <c r="R463" i="2"/>
  <c r="S463" i="2" s="1"/>
  <c r="T463" i="2" s="1"/>
  <c r="R438" i="2"/>
  <c r="S438" i="2" s="1"/>
  <c r="T438" i="2" s="1"/>
  <c r="R1217" i="2"/>
  <c r="S1217" i="2" s="1"/>
  <c r="T1217" i="2" s="1"/>
  <c r="R353" i="2"/>
  <c r="S353" i="2" s="1"/>
  <c r="T353" i="2" s="1"/>
  <c r="R1383" i="2"/>
  <c r="S1383" i="2" s="1"/>
  <c r="T1383" i="2" s="1"/>
  <c r="R519" i="2"/>
  <c r="S519" i="2" s="1"/>
  <c r="T519" i="2" s="1"/>
  <c r="R1274" i="2"/>
  <c r="S1274" i="2" s="1"/>
  <c r="T1274" i="2" s="1"/>
  <c r="R818" i="2"/>
  <c r="S818" i="2" s="1"/>
  <c r="T818" i="2" s="1"/>
  <c r="R972" i="2"/>
  <c r="S972" i="2" s="1"/>
  <c r="T972" i="2" s="1"/>
  <c r="R1077" i="2"/>
  <c r="S1077" i="2" s="1"/>
  <c r="T1077" i="2" s="1"/>
  <c r="R285" i="2"/>
  <c r="S285" i="2" s="1"/>
  <c r="T285" i="2" s="1"/>
  <c r="R1232" i="2"/>
  <c r="S1232" i="2" s="1"/>
  <c r="T1232" i="2" s="1"/>
  <c r="R800" i="2"/>
  <c r="S800" i="2" s="1"/>
  <c r="T800" i="2" s="1"/>
  <c r="R152" i="2"/>
  <c r="S152" i="2" s="1"/>
  <c r="R930" i="2"/>
  <c r="S930" i="2" s="1"/>
  <c r="T930" i="2" s="1"/>
  <c r="R138" i="2"/>
  <c r="S138" i="2" s="1"/>
  <c r="R1240" i="2"/>
  <c r="S1240" i="2" s="1"/>
  <c r="T1240" i="2" s="1"/>
  <c r="R808" i="2"/>
  <c r="S808" i="2" s="1"/>
  <c r="T808" i="2" s="1"/>
  <c r="R376" i="2"/>
  <c r="S376" i="2" s="1"/>
  <c r="T376" i="2" s="1"/>
  <c r="R1059" i="2"/>
  <c r="S1059" i="2" s="1"/>
  <c r="T1059" i="2" s="1"/>
  <c r="R159" i="2"/>
  <c r="S159" i="2" s="1"/>
  <c r="R1417" i="2"/>
  <c r="S1417" i="2" s="1"/>
  <c r="T1417" i="2" s="1"/>
  <c r="R937" i="2"/>
  <c r="S937" i="2" s="1"/>
  <c r="T937" i="2" s="1"/>
  <c r="R505" i="2"/>
  <c r="S505" i="2" s="1"/>
  <c r="T505" i="2" s="1"/>
  <c r="R1367" i="2"/>
  <c r="S1367" i="2" s="1"/>
  <c r="T1367" i="2" s="1"/>
  <c r="R935" i="2"/>
  <c r="S935" i="2" s="1"/>
  <c r="T935" i="2" s="1"/>
  <c r="R1414" i="2"/>
  <c r="S1414" i="2" s="1"/>
  <c r="T1414" i="2" s="1"/>
  <c r="R838" i="2"/>
  <c r="S838" i="2" s="1"/>
  <c r="T838" i="2" s="1"/>
  <c r="R406" i="2"/>
  <c r="S406" i="2" s="1"/>
  <c r="T406" i="2" s="1"/>
  <c r="R1425" i="2"/>
  <c r="S1425" i="2" s="1"/>
  <c r="T1425" i="2" s="1"/>
  <c r="R489" i="2"/>
  <c r="S489" i="2" s="1"/>
  <c r="T489" i="2" s="1"/>
  <c r="R379" i="2"/>
  <c r="S379" i="2" s="1"/>
  <c r="T379" i="2" s="1"/>
  <c r="R498" i="2"/>
  <c r="S498" i="2" s="1"/>
  <c r="T498" i="2" s="1"/>
  <c r="R1349" i="2"/>
  <c r="S1349" i="2" s="1"/>
  <c r="T1349" i="2" s="1"/>
  <c r="R579" i="2"/>
  <c r="S579" i="2" s="1"/>
  <c r="T579" i="2" s="1"/>
  <c r="R950" i="2"/>
  <c r="S950" i="2" s="1"/>
  <c r="T950" i="2" s="1"/>
  <c r="R518" i="2"/>
  <c r="S518" i="2" s="1"/>
  <c r="T518" i="2" s="1"/>
  <c r="R1137" i="2"/>
  <c r="S1137" i="2" s="1"/>
  <c r="T1137" i="2" s="1"/>
  <c r="R705" i="2"/>
  <c r="S705" i="2" s="1"/>
  <c r="T705" i="2" s="1"/>
  <c r="R860" i="2"/>
  <c r="S860" i="2" s="1"/>
  <c r="T860" i="2" s="1"/>
  <c r="R1074" i="2"/>
  <c r="S1074" i="2" s="1"/>
  <c r="T1074" i="2" s="1"/>
  <c r="R1084" i="2"/>
  <c r="S1084" i="2" s="1"/>
  <c r="T1084" i="2" s="1"/>
  <c r="R652" i="2"/>
  <c r="S652" i="2" s="1"/>
  <c r="T652" i="2" s="1"/>
  <c r="R220" i="2"/>
  <c r="S220" i="2" s="1"/>
  <c r="T220" i="2" s="1"/>
  <c r="R939" i="2"/>
  <c r="S939" i="2" s="1"/>
  <c r="T939" i="2" s="1"/>
  <c r="R709" i="2"/>
  <c r="S709" i="2" s="1"/>
  <c r="T709" i="2" s="1"/>
  <c r="R277" i="2"/>
  <c r="S277" i="2" s="1"/>
  <c r="T277" i="2" s="1"/>
  <c r="R456" i="2"/>
  <c r="S456" i="2" s="1"/>
  <c r="T456" i="2" s="1"/>
  <c r="R779" i="2"/>
  <c r="S779" i="2" s="1"/>
  <c r="T779" i="2" s="1"/>
  <c r="R275" i="2"/>
  <c r="S275" i="2" s="1"/>
  <c r="T275" i="2" s="1"/>
  <c r="R466" i="2"/>
  <c r="S466" i="2" s="1"/>
  <c r="T466" i="2" s="1"/>
  <c r="R693" i="2"/>
  <c r="S693" i="2" s="1"/>
  <c r="T693" i="2" s="1"/>
  <c r="R1148" i="2"/>
  <c r="S1148" i="2" s="1"/>
  <c r="T1148" i="2" s="1"/>
  <c r="R1159" i="2"/>
  <c r="S1159" i="2" s="1"/>
  <c r="T1159" i="2" s="1"/>
  <c r="R9" i="2"/>
  <c r="R1129" i="2"/>
  <c r="S1129" i="2" s="1"/>
  <c r="T1129" i="2" s="1"/>
  <c r="R661" i="2"/>
  <c r="S661" i="2" s="1"/>
  <c r="T661" i="2" s="1"/>
  <c r="R1157" i="2"/>
  <c r="S1157" i="2" s="1"/>
  <c r="T1157" i="2" s="1"/>
  <c r="R293" i="2"/>
  <c r="S293" i="2" s="1"/>
  <c r="T293" i="2" s="1"/>
  <c r="R1395" i="2"/>
  <c r="S1395" i="2" s="1"/>
  <c r="T1395" i="2" s="1"/>
  <c r="R531" i="2"/>
  <c r="S531" i="2" s="1"/>
  <c r="T531" i="2" s="1"/>
  <c r="R1142" i="2"/>
  <c r="S1142" i="2" s="1"/>
  <c r="T1142" i="2" s="1"/>
  <c r="R686" i="2"/>
  <c r="S686" i="2" s="1"/>
  <c r="T686" i="2" s="1"/>
  <c r="R254" i="2"/>
  <c r="S254" i="2" s="1"/>
  <c r="T254" i="2" s="1"/>
  <c r="R956" i="2"/>
  <c r="S956" i="2" s="1"/>
  <c r="T956" i="2" s="1"/>
  <c r="R524" i="2"/>
  <c r="S524" i="2" s="1"/>
  <c r="T524" i="2" s="1"/>
  <c r="R1089" i="2"/>
  <c r="S1089" i="2" s="1"/>
  <c r="T1089" i="2" s="1"/>
  <c r="R153" i="2"/>
  <c r="S153" i="2" s="1"/>
  <c r="R850" i="2"/>
  <c r="S850" i="2" s="1"/>
  <c r="T850" i="2" s="1"/>
  <c r="R418" i="2"/>
  <c r="S418" i="2" s="1"/>
  <c r="T418" i="2" s="1"/>
  <c r="R1437" i="2"/>
  <c r="S1437" i="2" s="1"/>
  <c r="T1437" i="2" s="1"/>
  <c r="R501" i="2"/>
  <c r="S501" i="2" s="1"/>
  <c r="T501" i="2" s="1"/>
  <c r="R1014" i="2"/>
  <c r="S1014" i="2" s="1"/>
  <c r="T1014" i="2" s="1"/>
  <c r="R582" i="2"/>
  <c r="S582" i="2" s="1"/>
  <c r="T582" i="2" s="1"/>
  <c r="R1396" i="2"/>
  <c r="S1396" i="2" s="1"/>
  <c r="T1396" i="2" s="1"/>
  <c r="R964" i="2"/>
  <c r="S964" i="2" s="1"/>
  <c r="T964" i="2" s="1"/>
  <c r="R532" i="2"/>
  <c r="S532" i="2" s="1"/>
  <c r="T532" i="2" s="1"/>
  <c r="R171" i="2"/>
  <c r="S171" i="2" s="1"/>
  <c r="R912" i="2"/>
  <c r="S912" i="2" s="1"/>
  <c r="T912" i="2" s="1"/>
  <c r="R192" i="2"/>
  <c r="S192" i="2" s="1"/>
  <c r="R552" i="2"/>
  <c r="S552" i="2" s="1"/>
  <c r="T552" i="2" s="1"/>
  <c r="R1379" i="2"/>
  <c r="S1379" i="2" s="1"/>
  <c r="T1379" i="2" s="1"/>
  <c r="R947" i="2"/>
  <c r="S947" i="2" s="1"/>
  <c r="T947" i="2" s="1"/>
  <c r="E28" i="2" l="1"/>
  <c r="E29" i="2" s="1"/>
  <c r="O32" i="1"/>
  <c r="Q4" i="1"/>
  <c r="P4" i="1"/>
  <c r="A23" i="3"/>
  <c r="S8" i="2"/>
  <c r="T8" i="2" s="1"/>
  <c r="S7" i="2"/>
  <c r="T7" i="2" s="1"/>
  <c r="S6" i="2"/>
  <c r="S9" i="2"/>
  <c r="T9" i="2" s="1"/>
  <c r="A95" i="3"/>
  <c r="A36" i="3"/>
  <c r="A60" i="3"/>
  <c r="T185" i="2"/>
  <c r="A77" i="3"/>
  <c r="A10" i="3"/>
  <c r="A53" i="3"/>
  <c r="T175" i="2"/>
  <c r="T147" i="2"/>
  <c r="T136" i="2"/>
  <c r="T179" i="2"/>
  <c r="A85" i="3"/>
  <c r="A52" i="3"/>
  <c r="A61" i="3"/>
  <c r="T181" i="2"/>
  <c r="A5" i="3"/>
  <c r="A64" i="3"/>
  <c r="A39" i="3"/>
  <c r="A68" i="3"/>
  <c r="A58" i="3"/>
  <c r="A74" i="3"/>
  <c r="T143" i="2"/>
  <c r="T140" i="2"/>
  <c r="T201" i="2"/>
  <c r="T189" i="2"/>
  <c r="A9" i="3"/>
  <c r="A41" i="3"/>
  <c r="A26" i="3"/>
  <c r="A78" i="3"/>
  <c r="T112" i="2"/>
  <c r="A18" i="3"/>
  <c r="A11" i="3"/>
  <c r="A96" i="3"/>
  <c r="A94" i="3"/>
  <c r="A46" i="3"/>
  <c r="A71" i="3"/>
  <c r="A79" i="3"/>
  <c r="A100" i="3"/>
  <c r="T165" i="2"/>
  <c r="T123" i="2"/>
  <c r="A97" i="3"/>
  <c r="A12" i="3"/>
  <c r="T121" i="2"/>
  <c r="A86" i="3"/>
  <c r="T195" i="2"/>
  <c r="A33" i="3"/>
  <c r="T178" i="2"/>
  <c r="A69" i="3"/>
  <c r="A73" i="3"/>
  <c r="T139" i="2"/>
  <c r="T110" i="2"/>
  <c r="A1" i="3"/>
  <c r="A87" i="3"/>
  <c r="T196" i="2"/>
  <c r="A98" i="3"/>
  <c r="T207" i="2"/>
  <c r="T208" i="2"/>
  <c r="T125" i="2"/>
  <c r="A16" i="3"/>
  <c r="A13" i="3"/>
  <c r="T122" i="2"/>
  <c r="A2" i="3"/>
  <c r="A21" i="3"/>
  <c r="T130" i="2"/>
  <c r="A67" i="3"/>
  <c r="T176" i="2"/>
  <c r="A19" i="3"/>
  <c r="T128" i="2"/>
  <c r="T193" i="2"/>
  <c r="A84" i="3"/>
  <c r="T156" i="2"/>
  <c r="A47" i="3"/>
  <c r="A59" i="3"/>
  <c r="T168" i="2"/>
  <c r="T202" i="2"/>
  <c r="A93" i="3"/>
  <c r="T116" i="2"/>
  <c r="A7" i="3"/>
  <c r="T158" i="2"/>
  <c r="A49" i="3"/>
  <c r="A35" i="3"/>
  <c r="T144" i="2"/>
  <c r="T146" i="2"/>
  <c r="A37" i="3"/>
  <c r="T149" i="2"/>
  <c r="A40" i="3"/>
  <c r="T137" i="2"/>
  <c r="A28" i="3"/>
  <c r="A50" i="3"/>
  <c r="T159" i="2"/>
  <c r="A6" i="3"/>
  <c r="T115" i="2"/>
  <c r="A90" i="3"/>
  <c r="T199" i="2"/>
  <c r="T131" i="2"/>
  <c r="A22" i="3"/>
  <c r="T129" i="2"/>
  <c r="A20" i="3"/>
  <c r="T141" i="2"/>
  <c r="A32" i="3"/>
  <c r="A88" i="3"/>
  <c r="T197" i="2"/>
  <c r="A25" i="3"/>
  <c r="T134" i="2"/>
  <c r="T164" i="2"/>
  <c r="A55" i="3"/>
  <c r="T124" i="2"/>
  <c r="A15" i="3"/>
  <c r="A57" i="3"/>
  <c r="T166" i="2"/>
  <c r="T133" i="2"/>
  <c r="A24" i="3"/>
  <c r="A4" i="3"/>
  <c r="T113" i="2"/>
  <c r="T163" i="2"/>
  <c r="A54" i="3"/>
  <c r="T200" i="2"/>
  <c r="A91" i="3"/>
  <c r="A62" i="3"/>
  <c r="T171" i="2"/>
  <c r="T184" i="2"/>
  <c r="A75" i="3"/>
  <c r="T157" i="2"/>
  <c r="A48" i="3"/>
  <c r="A43" i="3"/>
  <c r="T152" i="2"/>
  <c r="T138" i="2"/>
  <c r="A29" i="3"/>
  <c r="T172" i="2"/>
  <c r="A63" i="3"/>
  <c r="T191" i="2"/>
  <c r="A82" i="3"/>
  <c r="T154" i="2"/>
  <c r="A45" i="3"/>
  <c r="T117" i="2"/>
  <c r="A8" i="3"/>
  <c r="A42" i="3"/>
  <c r="T151" i="2"/>
  <c r="T190" i="2"/>
  <c r="A81" i="3"/>
  <c r="T192" i="2"/>
  <c r="A83" i="3"/>
  <c r="T153" i="2"/>
  <c r="A44" i="3"/>
  <c r="T198" i="2"/>
  <c r="A89" i="3"/>
  <c r="T160" i="2"/>
  <c r="A51" i="3"/>
  <c r="T174" i="2"/>
  <c r="A65" i="3"/>
  <c r="A17" i="3"/>
  <c r="T126" i="2"/>
  <c r="R10" i="2"/>
  <c r="S10" i="2" s="1"/>
  <c r="T10" i="2" s="1"/>
  <c r="T6" i="2" l="1"/>
  <c r="R11" i="2"/>
  <c r="S11" i="2" l="1"/>
  <c r="R12" i="2"/>
  <c r="S13" i="2"/>
  <c r="T13" i="2" s="1"/>
  <c r="T11" i="2" l="1"/>
  <c r="S12" i="2"/>
  <c r="T12" i="2" l="1"/>
  <c r="R42" i="2" l="1"/>
  <c r="S42" i="2" s="1"/>
  <c r="T42" i="2" l="1"/>
  <c r="R43" i="2"/>
  <c r="S43" i="2" s="1"/>
  <c r="T43" i="2" s="1"/>
  <c r="R44" i="2" l="1"/>
  <c r="R45" i="2" l="1"/>
  <c r="S45" i="2" s="1"/>
  <c r="T45" i="2" s="1"/>
  <c r="S44" i="2"/>
  <c r="T44" i="2" l="1"/>
  <c r="R47" i="2"/>
  <c r="S47" i="2" s="1"/>
  <c r="T47" i="2" s="1"/>
  <c r="R48" i="2" l="1"/>
  <c r="S48" i="2" s="1"/>
  <c r="T48" i="2" l="1"/>
  <c r="R49" i="2"/>
  <c r="S49" i="2" s="1"/>
  <c r="T49" i="2" s="1"/>
  <c r="R50" i="2" l="1"/>
  <c r="S50" i="2" s="1"/>
  <c r="T50" i="2" s="1"/>
  <c r="R51" i="2" l="1"/>
  <c r="S51" i="2" s="1"/>
  <c r="T51" i="2" s="1"/>
  <c r="R52" i="2" l="1"/>
  <c r="S52" i="2" s="1"/>
  <c r="T52" i="2" s="1"/>
  <c r="R53" i="2" l="1"/>
  <c r="S53" i="2" s="1"/>
  <c r="T53" i="2" s="1"/>
  <c r="R54" i="2" l="1"/>
  <c r="S54" i="2" s="1"/>
  <c r="T54" i="2" s="1"/>
  <c r="R55" i="2" l="1"/>
  <c r="S55" i="2" s="1"/>
  <c r="T55" i="2" s="1"/>
  <c r="R56" i="2" l="1"/>
  <c r="S56" i="2" s="1"/>
  <c r="T56" i="2" s="1"/>
  <c r="R57" i="2" l="1"/>
  <c r="S57" i="2" s="1"/>
  <c r="T57" i="2" s="1"/>
  <c r="R58" i="2" l="1"/>
  <c r="S58" i="2" s="1"/>
  <c r="T58" i="2" s="1"/>
  <c r="R59" i="2" l="1"/>
  <c r="S59" i="2" s="1"/>
  <c r="T59" i="2" s="1"/>
  <c r="R60" i="2" l="1"/>
  <c r="S60" i="2" s="1"/>
  <c r="T60" i="2" s="1"/>
  <c r="R61" i="2" l="1"/>
  <c r="S61" i="2" s="1"/>
  <c r="T61" i="2" s="1"/>
  <c r="R62" i="2" l="1"/>
  <c r="S62" i="2" s="1"/>
  <c r="T62" i="2" s="1"/>
  <c r="R63" i="2" l="1"/>
  <c r="S63" i="2" s="1"/>
  <c r="T63" i="2" s="1"/>
  <c r="R64" i="2" l="1"/>
  <c r="S64" i="2" s="1"/>
  <c r="T64" i="2" s="1"/>
  <c r="R65" i="2" l="1"/>
  <c r="S65" i="2" s="1"/>
  <c r="T65" i="2" s="1"/>
  <c r="R66" i="2" l="1"/>
  <c r="S66" i="2" s="1"/>
  <c r="T66" i="2" s="1"/>
  <c r="R67" i="2" l="1"/>
  <c r="S67" i="2" s="1"/>
  <c r="T67" i="2" s="1"/>
  <c r="R68" i="2" l="1"/>
  <c r="S68" i="2" s="1"/>
  <c r="T68" i="2" s="1"/>
  <c r="R69" i="2" l="1"/>
  <c r="S69" i="2" s="1"/>
  <c r="T69" i="2" s="1"/>
  <c r="R70" i="2" l="1"/>
  <c r="S70" i="2" s="1"/>
  <c r="T70" i="2" s="1"/>
  <c r="R71" i="2" l="1"/>
  <c r="S71" i="2" s="1"/>
  <c r="T71" i="2" s="1"/>
  <c r="R72" i="2" l="1"/>
  <c r="S72" i="2" s="1"/>
  <c r="T72" i="2" s="1"/>
  <c r="R73" i="2" l="1"/>
  <c r="S73" i="2" s="1"/>
  <c r="T73" i="2" s="1"/>
  <c r="R74" i="2" l="1"/>
  <c r="S74" i="2" s="1"/>
  <c r="T74" i="2" s="1"/>
  <c r="R75" i="2" l="1"/>
  <c r="S75" i="2" s="1"/>
  <c r="T75" i="2" s="1"/>
  <c r="R76" i="2" l="1"/>
  <c r="S76" i="2" s="1"/>
  <c r="T76" i="2" s="1"/>
  <c r="R77" i="2" l="1"/>
  <c r="S77" i="2" s="1"/>
  <c r="T77" i="2" s="1"/>
  <c r="R78" i="2" l="1"/>
  <c r="S78" i="2" s="1"/>
  <c r="T78" i="2" s="1"/>
  <c r="R79" i="2" l="1"/>
  <c r="S79" i="2" s="1"/>
  <c r="T79" i="2" s="1"/>
  <c r="R80" i="2" l="1"/>
  <c r="S80" i="2" s="1"/>
  <c r="T80" i="2" s="1"/>
  <c r="R81" i="2" l="1"/>
  <c r="S81" i="2" s="1"/>
  <c r="T81" i="2" s="1"/>
  <c r="R82" i="2" l="1"/>
  <c r="S82" i="2" s="1"/>
  <c r="T82" i="2" s="1"/>
  <c r="R83" i="2" l="1"/>
  <c r="S83" i="2" s="1"/>
  <c r="T83" i="2" s="1"/>
  <c r="R84" i="2" l="1"/>
  <c r="S84" i="2" s="1"/>
  <c r="T84" i="2" s="1"/>
  <c r="R85" i="2" l="1"/>
  <c r="S85" i="2" s="1"/>
  <c r="T85" i="2" s="1"/>
  <c r="R86" i="2" l="1"/>
  <c r="S86" i="2" s="1"/>
  <c r="T86" i="2" s="1"/>
  <c r="R87" i="2" l="1"/>
  <c r="S87" i="2" s="1"/>
  <c r="T87" i="2" s="1"/>
  <c r="R88" i="2" l="1"/>
  <c r="S88" i="2" s="1"/>
  <c r="T88" i="2" s="1"/>
  <c r="R89" i="2" l="1"/>
  <c r="S89" i="2" s="1"/>
  <c r="T89" i="2" s="1"/>
  <c r="R90" i="2" l="1"/>
  <c r="S90" i="2" s="1"/>
  <c r="T90" i="2" s="1"/>
  <c r="R91" i="2" l="1"/>
  <c r="S91" i="2" s="1"/>
  <c r="T91" i="2" s="1"/>
  <c r="R92" i="2" l="1"/>
  <c r="S92" i="2" s="1"/>
  <c r="T92" i="2" s="1"/>
  <c r="R93" i="2" l="1"/>
  <c r="S93" i="2" s="1"/>
  <c r="T93" i="2" s="1"/>
  <c r="R94" i="2" l="1"/>
  <c r="S94" i="2" s="1"/>
  <c r="T94" i="2" s="1"/>
  <c r="R95" i="2" l="1"/>
  <c r="S95" i="2" s="1"/>
  <c r="T95" i="2" s="1"/>
  <c r="R96" i="2" l="1"/>
  <c r="S96" i="2" s="1"/>
  <c r="T96" i="2" s="1"/>
  <c r="R97" i="2" l="1"/>
  <c r="S97" i="2" s="1"/>
  <c r="T97" i="2" s="1"/>
  <c r="R98" i="2" l="1"/>
  <c r="S98" i="2" s="1"/>
  <c r="T98" i="2" s="1"/>
  <c r="R99" i="2" l="1"/>
  <c r="S99" i="2" s="1"/>
  <c r="T99" i="2" s="1"/>
  <c r="R100" i="2" l="1"/>
  <c r="S100" i="2" s="1"/>
  <c r="T100" i="2" s="1"/>
  <c r="R101" i="2" l="1"/>
  <c r="S101" i="2" s="1"/>
  <c r="T101" i="2" s="1"/>
  <c r="R102" i="2" l="1"/>
  <c r="S102" i="2" s="1"/>
  <c r="T102" i="2" s="1"/>
  <c r="R103" i="2" l="1"/>
  <c r="S103" i="2" s="1"/>
  <c r="T103" i="2" s="1"/>
  <c r="R104" i="2" l="1"/>
  <c r="S104" i="2" s="1"/>
  <c r="T104" i="2" s="1"/>
  <c r="R105" i="2" l="1"/>
  <c r="S105" i="2" s="1"/>
  <c r="T105" i="2" s="1"/>
  <c r="R106" i="2" l="1"/>
  <c r="S106" i="2" s="1"/>
  <c r="T106" i="2" s="1"/>
  <c r="R107" i="2" l="1"/>
  <c r="S107" i="2" s="1"/>
  <c r="T107" i="2" s="1"/>
  <c r="R108" i="2" l="1"/>
  <c r="S108" i="2" s="1"/>
  <c r="T108" i="2" s="1"/>
  <c r="R109" i="2" l="1"/>
  <c r="S109" i="2" l="1"/>
  <c r="B41" i="2" l="1"/>
  <c r="B43" i="2" s="1"/>
  <c r="E41" i="2"/>
  <c r="E43" i="2" s="1"/>
  <c r="D41" i="2"/>
  <c r="D43" i="2" s="1"/>
  <c r="C41" i="2"/>
  <c r="C43" i="2" s="1"/>
  <c r="B21" i="2"/>
  <c r="E21" i="2"/>
  <c r="D21" i="2"/>
  <c r="C20" i="2"/>
  <c r="C22" i="2" s="1"/>
  <c r="C24" i="2" s="1"/>
  <c r="E20" i="2"/>
  <c r="E22" i="2" s="1"/>
  <c r="E24" i="2" s="1"/>
  <c r="D20" i="2"/>
  <c r="D22" i="2" s="1"/>
  <c r="D24" i="2" s="1"/>
  <c r="B20" i="2"/>
  <c r="B22" i="2" s="1"/>
  <c r="B24" i="2" s="1"/>
  <c r="T109" i="2"/>
  <c r="C21" i="2" s="1"/>
</calcChain>
</file>

<file path=xl/sharedStrings.xml><?xml version="1.0" encoding="utf-8"?>
<sst xmlns="http://schemas.openxmlformats.org/spreadsheetml/2006/main" count="1701" uniqueCount="101">
  <si>
    <t xml:space="preserve">koszty </t>
  </si>
  <si>
    <t>koszty rozwoju wymaganego oprogramowania (projektowanie, implementacjia oraz wdeożenie)</t>
  </si>
  <si>
    <t xml:space="preserve">zakup potrzebnego sprzetu </t>
  </si>
  <si>
    <t>administracja systemu (w tym obsługa sprzętu)</t>
  </si>
  <si>
    <t xml:space="preserve">liczba pracowników </t>
  </si>
  <si>
    <t xml:space="preserve">koszty kadry kierowniczej </t>
  </si>
  <si>
    <t xml:space="preserve">wsparcie 1 stopwnia obsługa problemów użytkowników </t>
  </si>
  <si>
    <t>wsparcie 2 stopwnia obsługa problemów  w oprogramowanniu</t>
  </si>
  <si>
    <t>wsparcie 3 stopwnia obsługa błędów w oprogramowanniu</t>
  </si>
  <si>
    <t>stawka</t>
  </si>
  <si>
    <t xml:space="preserve">wszyscy pracownicy pracują w trybie 40 godzin w tygodniu </t>
  </si>
  <si>
    <t>developer</t>
  </si>
  <si>
    <t>szkolenia wsparcia administracji oraz użytkowników</t>
  </si>
  <si>
    <t>projektant</t>
  </si>
  <si>
    <t>kierownictwo</t>
  </si>
  <si>
    <t>testerzy</t>
  </si>
  <si>
    <t>administracja</t>
  </si>
  <si>
    <t>wsparcie 1</t>
  </si>
  <si>
    <t>wsparcie 2</t>
  </si>
  <si>
    <t>wsparcie 3</t>
  </si>
  <si>
    <t>użytkownicy</t>
  </si>
  <si>
    <t>średnio dni w roku</t>
  </si>
  <si>
    <t xml:space="preserve">liczba dni w roku </t>
  </si>
  <si>
    <t>serwery</t>
  </si>
  <si>
    <t xml:space="preserve">koszty 1 roku </t>
  </si>
  <si>
    <t xml:space="preserve">koszty 2 roku </t>
  </si>
  <si>
    <t xml:space="preserve">nakład w 1 roku </t>
  </si>
  <si>
    <t xml:space="preserve">nakład w 2 roku </t>
  </si>
  <si>
    <t>firma A posiada posiada rozwiązanie informatyczne realizujące ewidencję księgową przedsiębiorstwa oraz realuzuje wszystkie funkcjonalności wymagane przez ustawodawcę . Za następne dwa lata ustawodawca wprowadza obowiązek raportowania co miesięcznego różnego rodzaju plików kontrolnych. Firma ma obowiązek dostrarczania tych plików dlatego rozważa podjać współpracę z zewnętrznym dostawcą, dostawca B oferuje przejęcie całego systemu udoskonalając go o wymagane przez ustawodawcę funkcjonalności, dostawca C oferuje jedynie udoskonalenie istniejącego systemu. posiadane oprogramowanie zostało wyworzone na potrzebę firmy A przez dostawcę c jednak całe wsparcie oprogramowania wraz z kodem źródłowem zostało przekazene firmie.</t>
  </si>
  <si>
    <t>dostawca B</t>
  </si>
  <si>
    <t>dostawca C</t>
  </si>
  <si>
    <t>pozostałe B</t>
  </si>
  <si>
    <t>pozostałe C</t>
  </si>
  <si>
    <t xml:space="preserve">koszty 3 roku </t>
  </si>
  <si>
    <t xml:space="preserve">nakład w 3 roku </t>
  </si>
  <si>
    <t>wyeliminowne B</t>
  </si>
  <si>
    <t>wyeliminowane C</t>
  </si>
  <si>
    <t>kategoria</t>
  </si>
  <si>
    <t>A</t>
  </si>
  <si>
    <t>B</t>
  </si>
  <si>
    <t>C</t>
  </si>
  <si>
    <t>D</t>
  </si>
  <si>
    <t>nr zgłoszenia</t>
  </si>
  <si>
    <t>zgłoszenia do podjęcia</t>
  </si>
  <si>
    <t xml:space="preserve">czas od </t>
  </si>
  <si>
    <t>podjęcia do rozwiazania</t>
  </si>
  <si>
    <t>złoszenia do rozwiązania</t>
  </si>
  <si>
    <t>procent rozwiazanych w czasie</t>
  </si>
  <si>
    <t>porównanie satysfakcji użytkowników przed i po wydzieleniu</t>
  </si>
  <si>
    <t>czas obsługi</t>
  </si>
  <si>
    <t>jakość obsługi (wynik)</t>
  </si>
  <si>
    <t xml:space="preserve">rozwiązanie problemu </t>
  </si>
  <si>
    <t xml:space="preserve">jak zadowalające było rozwiązanie </t>
  </si>
  <si>
    <t xml:space="preserve">wiedza i kompetencje </t>
  </si>
  <si>
    <t xml:space="preserve">udzielenie pełnej i wyczerpującej informacji </t>
  </si>
  <si>
    <t xml:space="preserve">otwartość na uwagi i sugestie </t>
  </si>
  <si>
    <t xml:space="preserve">terminowość </t>
  </si>
  <si>
    <t>profesjonalizm</t>
  </si>
  <si>
    <t>czas oczekiwania na podjęcie</t>
  </si>
  <si>
    <t>Nazwa kosztu</t>
  </si>
  <si>
    <t>wewnątrz</t>
  </si>
  <si>
    <t>Dostawca 1</t>
  </si>
  <si>
    <t>Dostawca 2</t>
  </si>
  <si>
    <t>Lata projektu</t>
  </si>
  <si>
    <t>Obsługa dostawcy</t>
  </si>
  <si>
    <t>Rozwój systemu</t>
  </si>
  <si>
    <t>Wsparcie 1 stopnia</t>
  </si>
  <si>
    <t>Wsparcie 2 stopnia</t>
  </si>
  <si>
    <t>Wsparcie 3 stopnia</t>
  </si>
  <si>
    <t>Użytkownicy</t>
  </si>
  <si>
    <t>Szkolenia</t>
  </si>
  <si>
    <t>Administracja</t>
  </si>
  <si>
    <t>Wsparcie 1</t>
  </si>
  <si>
    <t>Wsparcie 2</t>
  </si>
  <si>
    <t>Wsparcie 3</t>
  </si>
  <si>
    <t>Kierownictwo</t>
  </si>
  <si>
    <t>Projektanci</t>
  </si>
  <si>
    <t>Developerzy</t>
  </si>
  <si>
    <t>Testerzy</t>
  </si>
  <si>
    <t>1;2</t>
  </si>
  <si>
    <t>zakup  sprzętu</t>
  </si>
  <si>
    <t>Rozwój wewnątrz</t>
  </si>
  <si>
    <t>Obsługa wewnątrz</t>
  </si>
  <si>
    <t>suma</t>
  </si>
  <si>
    <t xml:space="preserve">suma dla 3 lat </t>
  </si>
  <si>
    <t>KRW</t>
  </si>
  <si>
    <t>typ zgłoszenia</t>
  </si>
  <si>
    <t>gwarancja SLA</t>
  </si>
  <si>
    <t xml:space="preserve">odhylenie w punktach procentowych </t>
  </si>
  <si>
    <t>liczba osob rozwiązujących typ zgłoszenia</t>
  </si>
  <si>
    <t>liczba zgłoszeń rozwiązanych po czasie</t>
  </si>
  <si>
    <t>liczba rozwiązanych zgłoszeń</t>
  </si>
  <si>
    <t>średni czas od złoszenia do rozwiązania</t>
  </si>
  <si>
    <t>średni czas od podjęcia do rozwiązywania</t>
  </si>
  <si>
    <t>średni czas od zgłoszenia do podjęcia</t>
  </si>
  <si>
    <t>umowny czas do rozwiązania w dniach</t>
  </si>
  <si>
    <t>średnie procentowe odchylenie czasu rozwiązania zgłoszeń rozwiązanych po czasie</t>
  </si>
  <si>
    <t>koszt obsługi incydentów w tysiącach</t>
  </si>
  <si>
    <t>dniowa stawka pracowników</t>
  </si>
  <si>
    <t>przychód dostawcy z realizacji obsługi systemu w tysiącach</t>
  </si>
  <si>
    <t>suma kosztów obsługi incydentów w tysiącach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</si>
</sst>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zł&quot;"/>
    <numFmt numFmtId="165" formatCode="#,##0\ &quot;zł&quot;"/>
    <numFmt numFmtId="166" formatCode="#,##0.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3"/>
      <color theme="1"/>
      <name val="Times New Roman"/>
      <family val="1"/>
      <charset val="238"/>
    </font>
    <font>
      <sz val="13"/>
      <color theme="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1" xfId="0" applyNumberFormat="1" applyBorder="1"/>
    <xf numFmtId="3" fontId="0" fillId="0" borderId="1" xfId="0" applyNumberFormat="1" applyBorder="1"/>
    <xf numFmtId="0" fontId="1" fillId="3" borderId="1" xfId="3" applyBorder="1"/>
    <xf numFmtId="3" fontId="1" fillId="3" borderId="1" xfId="3" applyNumberFormat="1" applyBorder="1"/>
    <xf numFmtId="0" fontId="1" fillId="2" borderId="1" xfId="2" applyBorder="1"/>
    <xf numFmtId="3" fontId="1" fillId="2" borderId="1" xfId="2" applyNumberFormat="1" applyBorder="1"/>
    <xf numFmtId="0" fontId="0" fillId="3" borderId="1" xfId="3" applyFont="1" applyBorder="1"/>
    <xf numFmtId="0" fontId="0" fillId="2" borderId="1" xfId="2" applyFont="1" applyBorder="1"/>
    <xf numFmtId="10" fontId="0" fillId="0" borderId="1" xfId="0" applyNumberFormat="1" applyBorder="1"/>
    <xf numFmtId="0" fontId="0" fillId="2" borderId="4" xfId="2" applyFont="1" applyBorder="1"/>
    <xf numFmtId="166" fontId="0" fillId="0" borderId="1" xfId="0" applyNumberFormat="1" applyBorder="1"/>
    <xf numFmtId="166" fontId="1" fillId="3" borderId="1" xfId="3" applyNumberFormat="1" applyBorder="1"/>
    <xf numFmtId="166" fontId="1" fillId="2" borderId="1" xfId="2" applyNumberFormat="1" applyBorder="1"/>
    <xf numFmtId="166" fontId="0" fillId="0" borderId="0" xfId="0" applyNumberFormat="1"/>
    <xf numFmtId="0" fontId="3" fillId="0" borderId="0" xfId="0" applyFont="1"/>
    <xf numFmtId="9" fontId="3" fillId="0" borderId="0" xfId="1" applyFont="1"/>
    <xf numFmtId="2" fontId="3" fillId="0" borderId="0" xfId="0" applyNumberFormat="1" applyFont="1"/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10" fontId="3" fillId="0" borderId="0" xfId="0" applyNumberFormat="1" applyFont="1"/>
    <xf numFmtId="0" fontId="3" fillId="0" borderId="0" xfId="0" applyFont="1" applyAlignment="1"/>
    <xf numFmtId="0" fontId="3" fillId="2" borderId="1" xfId="2" applyFont="1" applyBorder="1"/>
    <xf numFmtId="166" fontId="3" fillId="5" borderId="1" xfId="5" applyNumberFormat="1" applyFont="1" applyBorder="1"/>
    <xf numFmtId="2" fontId="3" fillId="0" borderId="1" xfId="0" applyNumberFormat="1" applyFont="1" applyBorder="1" applyAlignment="1"/>
    <xf numFmtId="2" fontId="3" fillId="2" borderId="1" xfId="2" applyNumberFormat="1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5" borderId="1" xfId="5" applyNumberFormat="1" applyFont="1" applyBorder="1"/>
    <xf numFmtId="9" fontId="4" fillId="4" borderId="1" xfId="4" applyNumberFormat="1" applyFont="1" applyBorder="1" applyAlignment="1"/>
    <xf numFmtId="10" fontId="4" fillId="4" borderId="1" xfId="4" applyNumberFormat="1" applyFont="1" applyBorder="1" applyAlignment="1"/>
    <xf numFmtId="10" fontId="4" fillId="4" borderId="1" xfId="4" applyNumberFormat="1" applyFont="1" applyBorder="1"/>
    <xf numFmtId="0" fontId="3" fillId="0" borderId="1" xfId="0" applyFont="1" applyBorder="1" applyAlignment="1">
      <alignment wrapText="1"/>
    </xf>
    <xf numFmtId="10" fontId="3" fillId="0" borderId="1" xfId="1" applyNumberFormat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0" fillId="2" borderId="3" xfId="2" applyFont="1" applyBorder="1" applyAlignment="1">
      <alignment horizontal="center"/>
    </xf>
    <xf numFmtId="3" fontId="1" fillId="3" borderId="2" xfId="3" applyNumberFormat="1" applyBorder="1" applyAlignment="1">
      <alignment horizontal="center"/>
    </xf>
    <xf numFmtId="3" fontId="1" fillId="3" borderId="3" xfId="3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6" fontId="3" fillId="5" borderId="2" xfId="5" applyNumberFormat="1" applyFont="1" applyBorder="1" applyAlignment="1">
      <alignment horizontal="center"/>
    </xf>
    <xf numFmtId="166" fontId="3" fillId="5" borderId="5" xfId="5" applyNumberFormat="1" applyFont="1" applyBorder="1" applyAlignment="1">
      <alignment horizontal="center"/>
    </xf>
    <xf numFmtId="166" fontId="3" fillId="5" borderId="3" xfId="5" applyNumberFormat="1" applyFont="1" applyBorder="1" applyAlignment="1">
      <alignment horizontal="center"/>
    </xf>
    <xf numFmtId="166" fontId="3" fillId="5" borderId="2" xfId="5" applyNumberFormat="1" applyFont="1" applyBorder="1" applyAlignment="1">
      <alignment horizontal="left"/>
    </xf>
    <xf numFmtId="166" fontId="3" fillId="5" borderId="5" xfId="5" applyNumberFormat="1" applyFont="1" applyBorder="1" applyAlignment="1">
      <alignment horizontal="left"/>
    </xf>
    <xf numFmtId="166" fontId="3" fillId="5" borderId="3" xfId="5" applyNumberFormat="1" applyFont="1" applyBorder="1" applyAlignment="1">
      <alignment horizontal="left"/>
    </xf>
    <xf numFmtId="2" fontId="3" fillId="5" borderId="1" xfId="5" applyNumberFormat="1" applyFont="1" applyBorder="1"/>
    <xf numFmtId="2" fontId="3" fillId="0" borderId="0" xfId="0" applyNumberFormat="1" applyFont="1" applyAlignment="1"/>
  </cellXfs>
  <cellStyles count="6">
    <cellStyle name="20% — akcent 3" xfId="2" builtinId="38"/>
    <cellStyle name="40% — akcent 3" xfId="5" builtinId="39"/>
    <cellStyle name="60% — akcent 3" xfId="3" builtinId="40"/>
    <cellStyle name="Akcent 3" xfId="4" builtinId="37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71FF-DFCC-4445-BC6A-7C6FF5227569}">
  <dimension ref="A1:R42"/>
  <sheetViews>
    <sheetView topLeftCell="C1" zoomScale="85" zoomScaleNormal="85" workbookViewId="0">
      <selection activeCell="F37" sqref="F37"/>
    </sheetView>
  </sheetViews>
  <sheetFormatPr defaultRowHeight="15" x14ac:dyDescent="0.25"/>
  <cols>
    <col min="1" max="1" width="18.7109375" customWidth="1"/>
    <col min="2" max="2" width="88.5703125" bestFit="1" customWidth="1"/>
    <col min="3" max="3" width="19" bestFit="1" customWidth="1"/>
    <col min="5" max="5" width="17.7109375" bestFit="1" customWidth="1"/>
    <col min="6" max="6" width="19" bestFit="1" customWidth="1"/>
    <col min="7" max="8" width="15.28515625" bestFit="1" customWidth="1"/>
    <col min="9" max="10" width="15.28515625" customWidth="1"/>
    <col min="11" max="12" width="14.42578125" style="4" bestFit="1" customWidth="1"/>
    <col min="13" max="13" width="14.42578125" style="4" customWidth="1"/>
    <col min="14" max="15" width="11.7109375" style="4" bestFit="1" customWidth="1"/>
    <col min="16" max="17" width="16.85546875" style="4" bestFit="1" customWidth="1"/>
    <col min="18" max="18" width="82.5703125" customWidth="1"/>
  </cols>
  <sheetData>
    <row r="1" spans="1:18" x14ac:dyDescent="0.25">
      <c r="P1" s="6"/>
      <c r="Q1" s="6"/>
    </row>
    <row r="2" spans="1:18" x14ac:dyDescent="0.25">
      <c r="P2" s="6">
        <f>(-N31+H6)/H6</f>
        <v>0.66919376663062691</v>
      </c>
      <c r="Q2" s="6">
        <f>(-O31+I6)/I6</f>
        <v>0.34452508432658507</v>
      </c>
    </row>
    <row r="3" spans="1:18" x14ac:dyDescent="0.25">
      <c r="P3" s="4" t="s">
        <v>29</v>
      </c>
      <c r="Q3" s="4" t="s">
        <v>30</v>
      </c>
    </row>
    <row r="4" spans="1:18" x14ac:dyDescent="0.25">
      <c r="O4" s="6">
        <f>$M6/(P5+M30)</f>
        <v>1.3504486540378864</v>
      </c>
      <c r="P4" s="6">
        <f>$H6/(P6+P5+SUM(N8:N30))</f>
        <v>1.0572431825648889</v>
      </c>
      <c r="Q4" s="6">
        <f>$H6/(Q6+Q5+SUM(O8:O30))</f>
        <v>1.0561732447143131</v>
      </c>
    </row>
    <row r="5" spans="1:18" x14ac:dyDescent="0.25">
      <c r="P5" s="4">
        <v>1500000</v>
      </c>
    </row>
    <row r="6" spans="1:18" ht="150" x14ac:dyDescent="0.25">
      <c r="B6" t="s">
        <v>10</v>
      </c>
      <c r="H6" s="4">
        <f>SUM(K6:M6)</f>
        <v>15445900</v>
      </c>
      <c r="I6" s="4">
        <f>SUM(K6:M6)</f>
        <v>15445900</v>
      </c>
      <c r="J6" s="4"/>
      <c r="K6" s="4">
        <f>SUM(K8+K15+K22+K30)</f>
        <v>6052300</v>
      </c>
      <c r="L6" s="4">
        <f>SUM(L8+L15+L22+L30)</f>
        <v>6142800</v>
      </c>
      <c r="M6" s="4">
        <f>SUM(M8+M15+M22+M30)</f>
        <v>3250800</v>
      </c>
      <c r="P6" s="4">
        <v>8000000</v>
      </c>
      <c r="Q6" s="4">
        <v>4500000</v>
      </c>
      <c r="R6" s="1" t="s">
        <v>28</v>
      </c>
    </row>
    <row r="7" spans="1:18" x14ac:dyDescent="0.25">
      <c r="B7" t="s">
        <v>0</v>
      </c>
      <c r="C7" t="s">
        <v>4</v>
      </c>
      <c r="D7" t="s">
        <v>9</v>
      </c>
      <c r="E7" t="s">
        <v>21</v>
      </c>
      <c r="F7" t="s">
        <v>22</v>
      </c>
      <c r="G7" t="s">
        <v>26</v>
      </c>
      <c r="H7" t="s">
        <v>27</v>
      </c>
      <c r="I7" t="s">
        <v>34</v>
      </c>
      <c r="K7" s="4" t="s">
        <v>24</v>
      </c>
      <c r="L7" s="4" t="s">
        <v>25</v>
      </c>
      <c r="M7" s="4" t="s">
        <v>33</v>
      </c>
      <c r="N7" s="4" t="s">
        <v>31</v>
      </c>
      <c r="O7" s="4" t="s">
        <v>32</v>
      </c>
      <c r="P7" s="4" t="s">
        <v>35</v>
      </c>
      <c r="Q7" s="4" t="s">
        <v>36</v>
      </c>
    </row>
    <row r="8" spans="1:18" x14ac:dyDescent="0.25">
      <c r="J8" s="4">
        <f>SUM(K8:L8)</f>
        <v>4687200</v>
      </c>
      <c r="K8" s="4">
        <f>SUM(K9:K13)</f>
        <v>2343600</v>
      </c>
      <c r="L8" s="4">
        <f>SUM(L9:L13)</f>
        <v>2343600</v>
      </c>
      <c r="M8" s="4">
        <f>SUM(M9:M13)</f>
        <v>2343600</v>
      </c>
      <c r="P8" s="4">
        <f>SUM(K9:M12)</f>
        <v>4762800</v>
      </c>
      <c r="R8" s="3"/>
    </row>
    <row r="9" spans="1:18" x14ac:dyDescent="0.25">
      <c r="B9" t="s">
        <v>3</v>
      </c>
      <c r="C9">
        <v>3</v>
      </c>
      <c r="D9">
        <v>500</v>
      </c>
      <c r="E9">
        <v>252</v>
      </c>
      <c r="F9">
        <f>E9*C9</f>
        <v>756</v>
      </c>
      <c r="G9">
        <v>1</v>
      </c>
      <c r="H9">
        <v>1</v>
      </c>
      <c r="I9">
        <v>1</v>
      </c>
      <c r="J9" s="4">
        <f t="shared" ref="J9:J30" si="0">SUM(K9:L9)</f>
        <v>756000</v>
      </c>
      <c r="K9" s="4">
        <f>$F9*$D9*G9</f>
        <v>378000</v>
      </c>
      <c r="L9" s="4">
        <f>$F9*$D9*H9</f>
        <v>378000</v>
      </c>
      <c r="M9" s="4">
        <f>$F9*$D9*I9</f>
        <v>378000</v>
      </c>
      <c r="R9" s="4"/>
    </row>
    <row r="10" spans="1:18" x14ac:dyDescent="0.25">
      <c r="A10" s="42"/>
      <c r="B10" t="s">
        <v>6</v>
      </c>
      <c r="C10">
        <v>5</v>
      </c>
      <c r="D10">
        <v>400</v>
      </c>
      <c r="E10">
        <v>252</v>
      </c>
      <c r="F10">
        <f t="shared" ref="F10:F13" si="1">E10*C10</f>
        <v>1260</v>
      </c>
      <c r="G10">
        <v>1</v>
      </c>
      <c r="H10">
        <v>1</v>
      </c>
      <c r="I10">
        <v>1</v>
      </c>
      <c r="J10" s="4">
        <f t="shared" si="0"/>
        <v>1008000</v>
      </c>
      <c r="K10" s="4">
        <f t="shared" ref="K10:K13" si="2">$F10*$D10*G10</f>
        <v>504000</v>
      </c>
      <c r="L10" s="4">
        <f t="shared" ref="L10:L13" si="3">$F10*$D10*H10</f>
        <v>504000</v>
      </c>
      <c r="M10" s="4">
        <f>$F10*$D10*I10</f>
        <v>504000</v>
      </c>
    </row>
    <row r="11" spans="1:18" x14ac:dyDescent="0.25">
      <c r="A11" s="42"/>
      <c r="B11" t="s">
        <v>7</v>
      </c>
      <c r="C11">
        <v>2</v>
      </c>
      <c r="D11">
        <v>600</v>
      </c>
      <c r="E11">
        <v>252</v>
      </c>
      <c r="F11">
        <f t="shared" si="1"/>
        <v>504</v>
      </c>
      <c r="G11">
        <v>1</v>
      </c>
      <c r="H11">
        <v>1</v>
      </c>
      <c r="I11">
        <v>1</v>
      </c>
      <c r="J11" s="4">
        <f t="shared" si="0"/>
        <v>604800</v>
      </c>
      <c r="K11" s="4">
        <f t="shared" si="2"/>
        <v>302400</v>
      </c>
      <c r="L11" s="4">
        <f t="shared" si="3"/>
        <v>302400</v>
      </c>
      <c r="M11" s="4">
        <f>$F11*$D11*I11</f>
        <v>302400</v>
      </c>
    </row>
    <row r="12" spans="1:18" x14ac:dyDescent="0.25">
      <c r="A12" s="42"/>
      <c r="B12" t="s">
        <v>8</v>
      </c>
      <c r="C12">
        <v>2</v>
      </c>
      <c r="D12">
        <v>800</v>
      </c>
      <c r="E12">
        <v>252</v>
      </c>
      <c r="F12">
        <f t="shared" si="1"/>
        <v>504</v>
      </c>
      <c r="G12">
        <v>1</v>
      </c>
      <c r="H12">
        <v>1</v>
      </c>
      <c r="I12">
        <v>1</v>
      </c>
      <c r="J12" s="4">
        <f t="shared" si="0"/>
        <v>806400</v>
      </c>
      <c r="K12" s="4">
        <f t="shared" si="2"/>
        <v>403200</v>
      </c>
      <c r="L12" s="4">
        <f t="shared" si="3"/>
        <v>403200</v>
      </c>
      <c r="M12" s="4">
        <f>$F12*$D12*I12</f>
        <v>403200</v>
      </c>
    </row>
    <row r="13" spans="1:18" x14ac:dyDescent="0.25">
      <c r="A13" s="2"/>
      <c r="B13" t="s">
        <v>20</v>
      </c>
      <c r="C13">
        <v>10</v>
      </c>
      <c r="D13">
        <v>300</v>
      </c>
      <c r="E13">
        <v>252</v>
      </c>
      <c r="F13">
        <f t="shared" si="1"/>
        <v>2520</v>
      </c>
      <c r="G13">
        <v>1</v>
      </c>
      <c r="H13">
        <v>1</v>
      </c>
      <c r="I13">
        <v>1</v>
      </c>
      <c r="J13" s="4">
        <f t="shared" si="0"/>
        <v>1512000</v>
      </c>
      <c r="K13" s="4">
        <f t="shared" si="2"/>
        <v>756000</v>
      </c>
      <c r="L13" s="4">
        <f t="shared" si="3"/>
        <v>756000</v>
      </c>
      <c r="M13" s="4">
        <f>$F13*$D13*I13</f>
        <v>756000</v>
      </c>
      <c r="N13" s="4">
        <f>SUM(K13:M13)</f>
        <v>2268000</v>
      </c>
      <c r="O13" s="4">
        <f>SUM(K8:M8)</f>
        <v>7030800</v>
      </c>
    </row>
    <row r="14" spans="1:18" x14ac:dyDescent="0.25">
      <c r="A14" s="2"/>
      <c r="J14" s="4">
        <f t="shared" si="0"/>
        <v>0</v>
      </c>
    </row>
    <row r="15" spans="1:18" x14ac:dyDescent="0.25">
      <c r="B15" t="s">
        <v>12</v>
      </c>
      <c r="J15" s="4">
        <f t="shared" si="0"/>
        <v>372000</v>
      </c>
      <c r="K15" s="4">
        <f t="shared" ref="K15:M15" si="4">SUM(K16:K20)</f>
        <v>0</v>
      </c>
      <c r="L15" s="4">
        <f t="shared" si="4"/>
        <v>372000</v>
      </c>
      <c r="M15" s="4">
        <f t="shared" si="4"/>
        <v>0</v>
      </c>
      <c r="O15" s="4">
        <f>SUM(K15:M15)</f>
        <v>372000</v>
      </c>
      <c r="P15" s="4">
        <f>SUM(K16:M19)</f>
        <v>252000</v>
      </c>
    </row>
    <row r="16" spans="1:18" x14ac:dyDescent="0.25">
      <c r="B16" t="s">
        <v>16</v>
      </c>
      <c r="C16">
        <v>3</v>
      </c>
      <c r="D16">
        <v>500</v>
      </c>
      <c r="E16">
        <v>40</v>
      </c>
      <c r="F16">
        <f>E16*C16</f>
        <v>120</v>
      </c>
      <c r="H16">
        <v>1</v>
      </c>
      <c r="J16" s="4">
        <f t="shared" si="0"/>
        <v>60000</v>
      </c>
      <c r="K16" s="4">
        <f>$F16*$D16*G16</f>
        <v>0</v>
      </c>
      <c r="L16" s="4">
        <f>$F16*$D16*H16</f>
        <v>60000</v>
      </c>
      <c r="M16" s="4">
        <f>$F16*$D16*I16</f>
        <v>0</v>
      </c>
    </row>
    <row r="17" spans="2:17" x14ac:dyDescent="0.25">
      <c r="B17" t="s">
        <v>17</v>
      </c>
      <c r="C17">
        <v>5</v>
      </c>
      <c r="D17">
        <v>400</v>
      </c>
      <c r="E17">
        <v>40</v>
      </c>
      <c r="F17">
        <f t="shared" ref="F17:F19" si="5">E17*C17</f>
        <v>200</v>
      </c>
      <c r="H17">
        <v>1</v>
      </c>
      <c r="J17" s="4">
        <f t="shared" si="0"/>
        <v>80000</v>
      </c>
      <c r="K17" s="4">
        <f t="shared" ref="K17:K20" si="6">$F17*$D17*G17</f>
        <v>0</v>
      </c>
      <c r="L17" s="4">
        <f t="shared" ref="L17:L20" si="7">$F17*$D17*H17</f>
        <v>80000</v>
      </c>
      <c r="M17" s="4">
        <f>$F17*$D17*I17</f>
        <v>0</v>
      </c>
    </row>
    <row r="18" spans="2:17" x14ac:dyDescent="0.25">
      <c r="B18" t="s">
        <v>18</v>
      </c>
      <c r="C18">
        <v>2</v>
      </c>
      <c r="D18">
        <v>600</v>
      </c>
      <c r="E18">
        <v>40</v>
      </c>
      <c r="F18">
        <f t="shared" si="5"/>
        <v>80</v>
      </c>
      <c r="H18">
        <v>1</v>
      </c>
      <c r="J18" s="4">
        <f t="shared" si="0"/>
        <v>48000</v>
      </c>
      <c r="K18" s="4">
        <f t="shared" si="6"/>
        <v>0</v>
      </c>
      <c r="L18" s="4">
        <f t="shared" si="7"/>
        <v>48000</v>
      </c>
      <c r="M18" s="4">
        <f>$F18*$D18*I18</f>
        <v>0</v>
      </c>
    </row>
    <row r="19" spans="2:17" x14ac:dyDescent="0.25">
      <c r="B19" t="s">
        <v>19</v>
      </c>
      <c r="C19">
        <v>2</v>
      </c>
      <c r="D19">
        <v>800</v>
      </c>
      <c r="E19">
        <v>40</v>
      </c>
      <c r="F19">
        <f t="shared" si="5"/>
        <v>80</v>
      </c>
      <c r="H19">
        <v>1</v>
      </c>
      <c r="J19" s="4">
        <f t="shared" si="0"/>
        <v>64000</v>
      </c>
      <c r="K19" s="4">
        <f t="shared" si="6"/>
        <v>0</v>
      </c>
      <c r="L19" s="4">
        <f t="shared" si="7"/>
        <v>64000</v>
      </c>
      <c r="M19" s="4">
        <f>$F19*$D19*I19</f>
        <v>0</v>
      </c>
    </row>
    <row r="20" spans="2:17" x14ac:dyDescent="0.25">
      <c r="B20" t="s">
        <v>20</v>
      </c>
      <c r="C20">
        <v>10</v>
      </c>
      <c r="D20">
        <v>300</v>
      </c>
      <c r="E20">
        <v>40</v>
      </c>
      <c r="F20">
        <f t="shared" ref="F20:F26" si="8">E20*C20</f>
        <v>400</v>
      </c>
      <c r="H20">
        <v>1</v>
      </c>
      <c r="J20" s="4">
        <f t="shared" si="0"/>
        <v>120000</v>
      </c>
      <c r="K20" s="4">
        <f t="shared" si="6"/>
        <v>0</v>
      </c>
      <c r="L20" s="4">
        <f t="shared" si="7"/>
        <v>120000</v>
      </c>
      <c r="M20" s="4">
        <f>$F20*$D20*I20</f>
        <v>0</v>
      </c>
      <c r="N20" s="4">
        <f>SUM(K20:M20)</f>
        <v>120000</v>
      </c>
    </row>
    <row r="21" spans="2:17" x14ac:dyDescent="0.25">
      <c r="J21" s="4">
        <f t="shared" si="0"/>
        <v>0</v>
      </c>
    </row>
    <row r="22" spans="2:17" x14ac:dyDescent="0.25">
      <c r="B22" t="s">
        <v>1</v>
      </c>
      <c r="J22" s="4">
        <f t="shared" si="0"/>
        <v>5321500</v>
      </c>
      <c r="K22" s="4">
        <f>SUM(K23:K28)</f>
        <v>2801500</v>
      </c>
      <c r="L22" s="4">
        <f>SUM(L23:L28)</f>
        <v>2520000</v>
      </c>
      <c r="M22" s="4">
        <f>SUM(M23:M28)</f>
        <v>0</v>
      </c>
      <c r="P22" s="4">
        <f>SUM(K23:M28)-SUM(K26:M26)</f>
        <v>5321500</v>
      </c>
      <c r="Q22" s="4">
        <f>SUM(K23:M28)-SUM(K26:M26)</f>
        <v>5321500</v>
      </c>
    </row>
    <row r="23" spans="2:17" x14ac:dyDescent="0.25">
      <c r="B23" t="s">
        <v>13</v>
      </c>
      <c r="C23">
        <v>3</v>
      </c>
      <c r="D23">
        <v>1000</v>
      </c>
      <c r="E23">
        <v>252</v>
      </c>
      <c r="F23">
        <f t="shared" si="8"/>
        <v>756</v>
      </c>
      <c r="G23">
        <v>0.5</v>
      </c>
      <c r="H23">
        <v>0.25</v>
      </c>
      <c r="I23">
        <v>0</v>
      </c>
      <c r="J23" s="4">
        <f t="shared" si="0"/>
        <v>567000</v>
      </c>
      <c r="K23" s="4">
        <f>$F23*$D23*G23</f>
        <v>378000</v>
      </c>
      <c r="L23" s="4">
        <f>$F23*$D23*H23</f>
        <v>189000</v>
      </c>
      <c r="M23" s="4">
        <f>$F23*$D23*I23</f>
        <v>0</v>
      </c>
    </row>
    <row r="24" spans="2:17" x14ac:dyDescent="0.25">
      <c r="B24" t="s">
        <v>11</v>
      </c>
      <c r="C24">
        <v>10</v>
      </c>
      <c r="D24">
        <v>800</v>
      </c>
      <c r="E24">
        <v>252</v>
      </c>
      <c r="F24">
        <f t="shared" si="8"/>
        <v>2520</v>
      </c>
      <c r="G24">
        <v>1</v>
      </c>
      <c r="H24">
        <v>1</v>
      </c>
      <c r="I24">
        <v>0</v>
      </c>
      <c r="J24" s="4">
        <f t="shared" si="0"/>
        <v>4032000</v>
      </c>
      <c r="K24" s="4">
        <f t="shared" ref="K24:K27" si="9">$F24*$D24*G24</f>
        <v>2016000</v>
      </c>
      <c r="L24" s="4">
        <f t="shared" ref="L24:L27" si="10">$F24*$D24*H24</f>
        <v>2016000</v>
      </c>
      <c r="M24" s="4">
        <f>$F24*$D24*I24</f>
        <v>0</v>
      </c>
    </row>
    <row r="25" spans="2:17" x14ac:dyDescent="0.25">
      <c r="B25" t="s">
        <v>15</v>
      </c>
      <c r="C25">
        <v>5</v>
      </c>
      <c r="D25">
        <v>500</v>
      </c>
      <c r="E25">
        <v>126</v>
      </c>
      <c r="F25">
        <f t="shared" si="8"/>
        <v>630</v>
      </c>
      <c r="G25">
        <v>0.5</v>
      </c>
      <c r="H25">
        <v>1</v>
      </c>
      <c r="I25">
        <v>0</v>
      </c>
      <c r="J25" s="4">
        <f t="shared" si="0"/>
        <v>472500</v>
      </c>
      <c r="K25" s="4">
        <f t="shared" si="9"/>
        <v>157500</v>
      </c>
      <c r="L25" s="4">
        <f t="shared" si="10"/>
        <v>315000</v>
      </c>
      <c r="M25" s="4">
        <f>$F25*$D25*I25</f>
        <v>0</v>
      </c>
    </row>
    <row r="26" spans="2:17" x14ac:dyDescent="0.25">
      <c r="B26" t="s">
        <v>14</v>
      </c>
      <c r="C26">
        <v>3</v>
      </c>
      <c r="D26">
        <v>1200</v>
      </c>
      <c r="E26">
        <v>252</v>
      </c>
      <c r="F26">
        <f t="shared" si="8"/>
        <v>756</v>
      </c>
      <c r="G26">
        <v>1</v>
      </c>
      <c r="H26">
        <v>1</v>
      </c>
      <c r="I26">
        <v>0</v>
      </c>
      <c r="J26" s="4">
        <f t="shared" si="0"/>
        <v>0</v>
      </c>
      <c r="K26" s="4">
        <v>0</v>
      </c>
      <c r="L26" s="4">
        <v>0</v>
      </c>
      <c r="M26" s="4">
        <f>$F26*$D26*I26</f>
        <v>0</v>
      </c>
    </row>
    <row r="27" spans="2:17" x14ac:dyDescent="0.25">
      <c r="B27" t="s">
        <v>2</v>
      </c>
      <c r="J27" s="4">
        <f t="shared" si="0"/>
        <v>0</v>
      </c>
      <c r="K27" s="4">
        <f t="shared" si="9"/>
        <v>0</v>
      </c>
      <c r="L27" s="4">
        <f t="shared" si="10"/>
        <v>0</v>
      </c>
      <c r="M27" s="4">
        <f>$F27*$D27*I27</f>
        <v>0</v>
      </c>
    </row>
    <row r="28" spans="2:17" x14ac:dyDescent="0.25">
      <c r="B28" t="s">
        <v>23</v>
      </c>
      <c r="C28">
        <v>5</v>
      </c>
      <c r="D28">
        <v>50000</v>
      </c>
      <c r="F28">
        <f>C28</f>
        <v>5</v>
      </c>
      <c r="G28">
        <v>1</v>
      </c>
      <c r="H28">
        <v>0</v>
      </c>
      <c r="J28" s="4">
        <f t="shared" si="0"/>
        <v>250000</v>
      </c>
      <c r="K28" s="4">
        <f>$F28*$D28*G28</f>
        <v>250000</v>
      </c>
      <c r="L28" s="4">
        <f>$F28*$D28*H28</f>
        <v>0</v>
      </c>
      <c r="M28" s="4">
        <f>$F28*$D28*I28</f>
        <v>0</v>
      </c>
    </row>
    <row r="29" spans="2:17" x14ac:dyDescent="0.25">
      <c r="J29" s="4">
        <f t="shared" si="0"/>
        <v>0</v>
      </c>
    </row>
    <row r="30" spans="2:17" x14ac:dyDescent="0.25">
      <c r="B30" t="s">
        <v>5</v>
      </c>
      <c r="C30">
        <v>3</v>
      </c>
      <c r="D30">
        <v>1200</v>
      </c>
      <c r="E30">
        <v>252</v>
      </c>
      <c r="F30">
        <f>E30*C30</f>
        <v>756</v>
      </c>
      <c r="G30">
        <f>1</f>
        <v>1</v>
      </c>
      <c r="H30">
        <f>1</f>
        <v>1</v>
      </c>
      <c r="I30">
        <f>1</f>
        <v>1</v>
      </c>
      <c r="J30" s="4">
        <f t="shared" si="0"/>
        <v>1814400</v>
      </c>
      <c r="K30" s="4">
        <f>F30*D30*G30</f>
        <v>907200</v>
      </c>
      <c r="L30" s="4">
        <f>F30*D30*H30</f>
        <v>907200</v>
      </c>
      <c r="M30" s="4">
        <f>$F30*$D30*I30</f>
        <v>907200</v>
      </c>
      <c r="N30" s="4">
        <f>SUM(K26:M26)+SUM(K30:M30)</f>
        <v>2721600</v>
      </c>
      <c r="O30" s="4">
        <f>SUM(K26:M26)+SUM(K30:M30)</f>
        <v>2721600</v>
      </c>
    </row>
    <row r="31" spans="2:17" x14ac:dyDescent="0.25">
      <c r="N31" s="4">
        <f>SUM(N8:N30)</f>
        <v>5109600</v>
      </c>
      <c r="O31" s="4">
        <f>SUM(O8:O30)</f>
        <v>10124400</v>
      </c>
      <c r="P31" s="4">
        <f>SUM(P8:P30)</f>
        <v>10336300</v>
      </c>
      <c r="Q31" s="4">
        <f>SUM(Q8:Q30)</f>
        <v>5321500</v>
      </c>
    </row>
    <row r="32" spans="2:17" x14ac:dyDescent="0.25">
      <c r="N32" s="4">
        <f>P6+P5+N31</f>
        <v>14609600</v>
      </c>
      <c r="O32" s="4">
        <f>O31+Q6</f>
        <v>14624400</v>
      </c>
    </row>
    <row r="42" spans="6:6" x14ac:dyDescent="0.25">
      <c r="F42">
        <v>0.05</v>
      </c>
    </row>
  </sheetData>
  <mergeCells count="1">
    <mergeCell ref="A10:A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30F9-C2D1-4D4C-8BF3-4B1005538D66}">
  <dimension ref="A1:P291"/>
  <sheetViews>
    <sheetView workbookViewId="0">
      <selection activeCell="M5" sqref="M5"/>
    </sheetView>
  </sheetViews>
  <sheetFormatPr defaultRowHeight="15" x14ac:dyDescent="0.25"/>
  <cols>
    <col min="1" max="1" width="17.85546875" bestFit="1" customWidth="1"/>
    <col min="2" max="2" width="9.85546875" style="4" bestFit="1" customWidth="1"/>
    <col min="3" max="3" width="8.85546875" style="4" bestFit="1" customWidth="1"/>
    <col min="4" max="4" width="9.85546875" style="4" bestFit="1" customWidth="1"/>
    <col min="5" max="5" width="8.85546875" style="4" bestFit="1" customWidth="1"/>
    <col min="6" max="6" width="9.85546875" style="4" bestFit="1" customWidth="1"/>
    <col min="7" max="7" width="8.85546875" style="4" bestFit="1" customWidth="1"/>
    <col min="9" max="9" width="17.85546875" bestFit="1" customWidth="1"/>
    <col min="10" max="11" width="8.140625" style="4" customWidth="1"/>
    <col min="12" max="15" width="8.140625" style="4" bestFit="1" customWidth="1"/>
  </cols>
  <sheetData>
    <row r="1" spans="1:15" x14ac:dyDescent="0.25">
      <c r="A1" s="7" t="s">
        <v>59</v>
      </c>
      <c r="B1" s="43" t="s">
        <v>60</v>
      </c>
      <c r="C1" s="44"/>
      <c r="D1" s="43" t="s">
        <v>61</v>
      </c>
      <c r="E1" s="44"/>
      <c r="F1" s="43" t="s">
        <v>62</v>
      </c>
      <c r="G1" s="44"/>
      <c r="I1" s="7" t="s">
        <v>59</v>
      </c>
      <c r="J1" s="43" t="s">
        <v>60</v>
      </c>
      <c r="K1" s="44"/>
      <c r="L1" s="43" t="s">
        <v>61</v>
      </c>
      <c r="M1" s="44"/>
      <c r="N1" s="43" t="s">
        <v>62</v>
      </c>
      <c r="O1" s="44"/>
    </row>
    <row r="2" spans="1:15" x14ac:dyDescent="0.25">
      <c r="A2" s="7" t="s">
        <v>63</v>
      </c>
      <c r="B2" s="8" t="s">
        <v>79</v>
      </c>
      <c r="C2" s="8">
        <v>3</v>
      </c>
      <c r="D2" s="8" t="s">
        <v>79</v>
      </c>
      <c r="E2" s="8">
        <v>3</v>
      </c>
      <c r="F2" s="8" t="s">
        <v>79</v>
      </c>
      <c r="G2" s="8">
        <v>3</v>
      </c>
      <c r="I2" s="7" t="s">
        <v>63</v>
      </c>
      <c r="J2" s="8" t="s">
        <v>79</v>
      </c>
      <c r="K2" s="8">
        <v>3</v>
      </c>
      <c r="L2" s="8" t="s">
        <v>79</v>
      </c>
      <c r="M2" s="8">
        <v>3</v>
      </c>
      <c r="N2" s="8" t="s">
        <v>79</v>
      </c>
      <c r="O2" s="8">
        <v>3</v>
      </c>
    </row>
    <row r="3" spans="1:15" x14ac:dyDescent="0.25">
      <c r="A3" s="7" t="s">
        <v>64</v>
      </c>
      <c r="B3" s="9">
        <v>0</v>
      </c>
      <c r="C3" s="9">
        <v>0</v>
      </c>
      <c r="D3" s="9">
        <v>0</v>
      </c>
      <c r="E3" s="9">
        <v>1500000</v>
      </c>
      <c r="F3" s="9">
        <v>0</v>
      </c>
      <c r="G3" s="9">
        <v>0</v>
      </c>
      <c r="I3" s="7" t="s">
        <v>64</v>
      </c>
      <c r="J3" s="18">
        <f>B3/1000</f>
        <v>0</v>
      </c>
      <c r="K3" s="18">
        <f t="shared" ref="K3:O18" si="0">C3/1000</f>
        <v>0</v>
      </c>
      <c r="L3" s="18">
        <f t="shared" si="0"/>
        <v>0</v>
      </c>
      <c r="M3" s="18">
        <f t="shared" si="0"/>
        <v>1500</v>
      </c>
      <c r="N3" s="18">
        <f t="shared" si="0"/>
        <v>0</v>
      </c>
      <c r="O3" s="18">
        <f t="shared" si="0"/>
        <v>0</v>
      </c>
    </row>
    <row r="4" spans="1:15" x14ac:dyDescent="0.25">
      <c r="A4" s="7" t="s">
        <v>65</v>
      </c>
      <c r="B4" s="9">
        <v>0</v>
      </c>
      <c r="C4" s="9">
        <v>0</v>
      </c>
      <c r="D4" s="9">
        <v>7550000</v>
      </c>
      <c r="E4" s="9">
        <v>0</v>
      </c>
      <c r="F4" s="9">
        <v>3900000</v>
      </c>
      <c r="G4" s="9">
        <v>0</v>
      </c>
      <c r="I4" s="7" t="s">
        <v>65</v>
      </c>
      <c r="J4" s="18">
        <f t="shared" ref="J4:J23" si="1">B4/1000</f>
        <v>0</v>
      </c>
      <c r="K4" s="18">
        <f t="shared" si="0"/>
        <v>0</v>
      </c>
      <c r="L4" s="18">
        <f t="shared" si="0"/>
        <v>7550</v>
      </c>
      <c r="M4" s="18">
        <f t="shared" si="0"/>
        <v>0</v>
      </c>
      <c r="N4" s="18">
        <f t="shared" si="0"/>
        <v>3900</v>
      </c>
      <c r="O4" s="18">
        <f t="shared" si="0"/>
        <v>0</v>
      </c>
    </row>
    <row r="5" spans="1:15" x14ac:dyDescent="0.25">
      <c r="A5" s="14" t="s">
        <v>82</v>
      </c>
      <c r="B5" s="11">
        <f>SUM(B6:B9)</f>
        <v>3175200</v>
      </c>
      <c r="C5" s="11">
        <f t="shared" ref="C5:G5" si="2">SUM(C6:C9)</f>
        <v>1587600</v>
      </c>
      <c r="D5" s="11">
        <f t="shared" si="2"/>
        <v>0</v>
      </c>
      <c r="E5" s="11">
        <f t="shared" si="2"/>
        <v>0</v>
      </c>
      <c r="F5" s="11">
        <f t="shared" si="2"/>
        <v>3175200</v>
      </c>
      <c r="G5" s="11">
        <f t="shared" si="2"/>
        <v>1587600</v>
      </c>
      <c r="I5" s="14" t="s">
        <v>82</v>
      </c>
      <c r="J5" s="19">
        <f t="shared" si="1"/>
        <v>3175.2</v>
      </c>
      <c r="K5" s="19">
        <f t="shared" si="0"/>
        <v>1587.6</v>
      </c>
      <c r="L5" s="19">
        <f t="shared" si="0"/>
        <v>0</v>
      </c>
      <c r="M5" s="19">
        <f t="shared" si="0"/>
        <v>0</v>
      </c>
      <c r="N5" s="19">
        <f t="shared" si="0"/>
        <v>3175.2</v>
      </c>
      <c r="O5" s="19">
        <f t="shared" si="0"/>
        <v>1587.6</v>
      </c>
    </row>
    <row r="6" spans="1:15" x14ac:dyDescent="0.25">
      <c r="A6" s="15" t="s">
        <v>71</v>
      </c>
      <c r="B6" s="13">
        <v>756000</v>
      </c>
      <c r="C6" s="13">
        <v>378000</v>
      </c>
      <c r="D6" s="13">
        <v>0</v>
      </c>
      <c r="E6" s="13">
        <v>0</v>
      </c>
      <c r="F6" s="13">
        <f>B6</f>
        <v>756000</v>
      </c>
      <c r="G6" s="13">
        <f>C6</f>
        <v>378000</v>
      </c>
      <c r="I6" s="15" t="s">
        <v>71</v>
      </c>
      <c r="J6" s="20">
        <f t="shared" si="1"/>
        <v>756</v>
      </c>
      <c r="K6" s="20">
        <f t="shared" si="0"/>
        <v>378</v>
      </c>
      <c r="L6" s="20">
        <f t="shared" si="0"/>
        <v>0</v>
      </c>
      <c r="M6" s="20">
        <f t="shared" si="0"/>
        <v>0</v>
      </c>
      <c r="N6" s="20">
        <f t="shared" si="0"/>
        <v>756</v>
      </c>
      <c r="O6" s="20">
        <f t="shared" si="0"/>
        <v>378</v>
      </c>
    </row>
    <row r="7" spans="1:15" x14ac:dyDescent="0.25">
      <c r="A7" s="12" t="s">
        <v>66</v>
      </c>
      <c r="B7" s="13">
        <v>1008000</v>
      </c>
      <c r="C7" s="13">
        <v>504000</v>
      </c>
      <c r="D7" s="13">
        <v>0</v>
      </c>
      <c r="E7" s="13">
        <v>0</v>
      </c>
      <c r="F7" s="13">
        <f t="shared" ref="F7:G9" si="3">B7</f>
        <v>1008000</v>
      </c>
      <c r="G7" s="13">
        <f t="shared" si="3"/>
        <v>504000</v>
      </c>
      <c r="I7" s="12" t="s">
        <v>66</v>
      </c>
      <c r="J7" s="20">
        <f t="shared" si="1"/>
        <v>1008</v>
      </c>
      <c r="K7" s="20">
        <f t="shared" si="0"/>
        <v>504</v>
      </c>
      <c r="L7" s="20">
        <f t="shared" si="0"/>
        <v>0</v>
      </c>
      <c r="M7" s="20">
        <f t="shared" si="0"/>
        <v>0</v>
      </c>
      <c r="N7" s="20">
        <f t="shared" si="0"/>
        <v>1008</v>
      </c>
      <c r="O7" s="20">
        <f t="shared" si="0"/>
        <v>504</v>
      </c>
    </row>
    <row r="8" spans="1:15" x14ac:dyDescent="0.25">
      <c r="A8" s="12" t="s">
        <v>67</v>
      </c>
      <c r="B8" s="13">
        <v>604800</v>
      </c>
      <c r="C8" s="13">
        <v>302400</v>
      </c>
      <c r="D8" s="13">
        <v>0</v>
      </c>
      <c r="E8" s="13">
        <v>0</v>
      </c>
      <c r="F8" s="13">
        <f t="shared" si="3"/>
        <v>604800</v>
      </c>
      <c r="G8" s="13">
        <f t="shared" si="3"/>
        <v>302400</v>
      </c>
      <c r="I8" s="12" t="s">
        <v>67</v>
      </c>
      <c r="J8" s="20">
        <f t="shared" si="1"/>
        <v>604.79999999999995</v>
      </c>
      <c r="K8" s="20">
        <f t="shared" si="0"/>
        <v>302.39999999999998</v>
      </c>
      <c r="L8" s="20">
        <f t="shared" si="0"/>
        <v>0</v>
      </c>
      <c r="M8" s="20">
        <f t="shared" si="0"/>
        <v>0</v>
      </c>
      <c r="N8" s="20">
        <f t="shared" si="0"/>
        <v>604.79999999999995</v>
      </c>
      <c r="O8" s="20">
        <f t="shared" si="0"/>
        <v>302.39999999999998</v>
      </c>
    </row>
    <row r="9" spans="1:15" x14ac:dyDescent="0.25">
      <c r="A9" s="12" t="s">
        <v>68</v>
      </c>
      <c r="B9" s="13">
        <v>806400</v>
      </c>
      <c r="C9" s="13">
        <v>403200</v>
      </c>
      <c r="D9" s="13">
        <v>0</v>
      </c>
      <c r="E9" s="13">
        <v>0</v>
      </c>
      <c r="F9" s="13">
        <f t="shared" si="3"/>
        <v>806400</v>
      </c>
      <c r="G9" s="13">
        <f t="shared" si="3"/>
        <v>403200</v>
      </c>
      <c r="I9" s="12" t="s">
        <v>68</v>
      </c>
      <c r="J9" s="20">
        <f t="shared" si="1"/>
        <v>806.4</v>
      </c>
      <c r="K9" s="20">
        <f t="shared" si="0"/>
        <v>403.2</v>
      </c>
      <c r="L9" s="20">
        <f t="shared" si="0"/>
        <v>0</v>
      </c>
      <c r="M9" s="20">
        <f t="shared" si="0"/>
        <v>0</v>
      </c>
      <c r="N9" s="20">
        <f t="shared" si="0"/>
        <v>806.4</v>
      </c>
      <c r="O9" s="20">
        <f t="shared" si="0"/>
        <v>403.2</v>
      </c>
    </row>
    <row r="10" spans="1:15" x14ac:dyDescent="0.25">
      <c r="A10" s="10" t="s">
        <v>70</v>
      </c>
      <c r="B10" s="11">
        <f>SUM(B11:B15)</f>
        <v>372000</v>
      </c>
      <c r="C10" s="11">
        <f t="shared" ref="C10:G10" si="4">SUM(C11:C15)</f>
        <v>0</v>
      </c>
      <c r="D10" s="11">
        <f t="shared" si="4"/>
        <v>120000</v>
      </c>
      <c r="E10" s="11">
        <f t="shared" si="4"/>
        <v>0</v>
      </c>
      <c r="F10" s="11">
        <f t="shared" si="4"/>
        <v>372000</v>
      </c>
      <c r="G10" s="11">
        <f t="shared" si="4"/>
        <v>0</v>
      </c>
      <c r="I10" s="10" t="s">
        <v>70</v>
      </c>
      <c r="J10" s="19">
        <f t="shared" si="1"/>
        <v>372</v>
      </c>
      <c r="K10" s="19">
        <f t="shared" si="0"/>
        <v>0</v>
      </c>
      <c r="L10" s="19">
        <f t="shared" si="0"/>
        <v>120</v>
      </c>
      <c r="M10" s="19">
        <f t="shared" si="0"/>
        <v>0</v>
      </c>
      <c r="N10" s="19">
        <f t="shared" si="0"/>
        <v>372</v>
      </c>
      <c r="O10" s="19">
        <f t="shared" si="0"/>
        <v>0</v>
      </c>
    </row>
    <row r="11" spans="1:15" x14ac:dyDescent="0.25">
      <c r="A11" s="12" t="s">
        <v>71</v>
      </c>
      <c r="B11" s="13">
        <v>60000</v>
      </c>
      <c r="C11" s="13">
        <v>0</v>
      </c>
      <c r="D11" s="13">
        <v>0</v>
      </c>
      <c r="E11" s="13">
        <v>0</v>
      </c>
      <c r="F11" s="13">
        <f t="shared" ref="F11:F14" si="5">B11</f>
        <v>60000</v>
      </c>
      <c r="G11" s="13">
        <v>0</v>
      </c>
      <c r="I11" s="12" t="s">
        <v>71</v>
      </c>
      <c r="J11" s="20">
        <f t="shared" si="1"/>
        <v>60</v>
      </c>
      <c r="K11" s="20">
        <f t="shared" si="0"/>
        <v>0</v>
      </c>
      <c r="L11" s="20">
        <f t="shared" si="0"/>
        <v>0</v>
      </c>
      <c r="M11" s="20">
        <f t="shared" si="0"/>
        <v>0</v>
      </c>
      <c r="N11" s="20">
        <f t="shared" si="0"/>
        <v>60</v>
      </c>
      <c r="O11" s="20">
        <f t="shared" si="0"/>
        <v>0</v>
      </c>
    </row>
    <row r="12" spans="1:15" x14ac:dyDescent="0.25">
      <c r="A12" s="12" t="s">
        <v>72</v>
      </c>
      <c r="B12" s="13">
        <v>80000</v>
      </c>
      <c r="C12" s="13">
        <v>0</v>
      </c>
      <c r="D12" s="13">
        <v>0</v>
      </c>
      <c r="E12" s="13">
        <v>0</v>
      </c>
      <c r="F12" s="13">
        <f t="shared" si="5"/>
        <v>80000</v>
      </c>
      <c r="G12" s="13">
        <v>0</v>
      </c>
      <c r="I12" s="12" t="s">
        <v>72</v>
      </c>
      <c r="J12" s="20">
        <f t="shared" si="1"/>
        <v>80</v>
      </c>
      <c r="K12" s="20">
        <f t="shared" si="0"/>
        <v>0</v>
      </c>
      <c r="L12" s="20">
        <f t="shared" si="0"/>
        <v>0</v>
      </c>
      <c r="M12" s="20">
        <f t="shared" si="0"/>
        <v>0</v>
      </c>
      <c r="N12" s="20">
        <f t="shared" si="0"/>
        <v>80</v>
      </c>
      <c r="O12" s="20">
        <f t="shared" si="0"/>
        <v>0</v>
      </c>
    </row>
    <row r="13" spans="1:15" x14ac:dyDescent="0.25">
      <c r="A13" s="12" t="s">
        <v>73</v>
      </c>
      <c r="B13" s="13">
        <v>48000</v>
      </c>
      <c r="C13" s="13">
        <v>0</v>
      </c>
      <c r="D13" s="13">
        <v>0</v>
      </c>
      <c r="E13" s="13">
        <v>0</v>
      </c>
      <c r="F13" s="13">
        <f t="shared" si="5"/>
        <v>48000</v>
      </c>
      <c r="G13" s="13">
        <v>0</v>
      </c>
      <c r="I13" s="12" t="s">
        <v>73</v>
      </c>
      <c r="J13" s="20">
        <f t="shared" si="1"/>
        <v>48</v>
      </c>
      <c r="K13" s="20">
        <f t="shared" si="0"/>
        <v>0</v>
      </c>
      <c r="L13" s="20">
        <f t="shared" si="0"/>
        <v>0</v>
      </c>
      <c r="M13" s="20">
        <f t="shared" si="0"/>
        <v>0</v>
      </c>
      <c r="N13" s="20">
        <f t="shared" si="0"/>
        <v>48</v>
      </c>
      <c r="O13" s="20">
        <f t="shared" si="0"/>
        <v>0</v>
      </c>
    </row>
    <row r="14" spans="1:15" x14ac:dyDescent="0.25">
      <c r="A14" s="12" t="s">
        <v>74</v>
      </c>
      <c r="B14" s="13">
        <v>64000</v>
      </c>
      <c r="C14" s="13">
        <v>0</v>
      </c>
      <c r="D14" s="13">
        <v>0</v>
      </c>
      <c r="E14" s="13">
        <v>0</v>
      </c>
      <c r="F14" s="13">
        <f t="shared" si="5"/>
        <v>64000</v>
      </c>
      <c r="G14" s="13">
        <v>0</v>
      </c>
      <c r="I14" s="12" t="s">
        <v>74</v>
      </c>
      <c r="J14" s="20">
        <f t="shared" si="1"/>
        <v>64</v>
      </c>
      <c r="K14" s="20">
        <f t="shared" si="0"/>
        <v>0</v>
      </c>
      <c r="L14" s="20">
        <f t="shared" si="0"/>
        <v>0</v>
      </c>
      <c r="M14" s="20">
        <f t="shared" si="0"/>
        <v>0</v>
      </c>
      <c r="N14" s="20">
        <f t="shared" si="0"/>
        <v>64</v>
      </c>
      <c r="O14" s="20">
        <f t="shared" si="0"/>
        <v>0</v>
      </c>
    </row>
    <row r="15" spans="1:15" x14ac:dyDescent="0.25">
      <c r="A15" s="12" t="s">
        <v>69</v>
      </c>
      <c r="B15" s="13">
        <v>120000</v>
      </c>
      <c r="C15" s="13">
        <v>0</v>
      </c>
      <c r="D15" s="13">
        <f>B15</f>
        <v>120000</v>
      </c>
      <c r="E15" s="13">
        <f>C15</f>
        <v>0</v>
      </c>
      <c r="F15" s="13">
        <f>B15</f>
        <v>120000</v>
      </c>
      <c r="G15" s="13">
        <f>C15</f>
        <v>0</v>
      </c>
      <c r="I15" s="12" t="s">
        <v>69</v>
      </c>
      <c r="J15" s="20">
        <f t="shared" si="1"/>
        <v>120</v>
      </c>
      <c r="K15" s="20">
        <f t="shared" si="0"/>
        <v>0</v>
      </c>
      <c r="L15" s="20">
        <f t="shared" si="0"/>
        <v>120</v>
      </c>
      <c r="M15" s="20">
        <f t="shared" si="0"/>
        <v>0</v>
      </c>
      <c r="N15" s="20">
        <f t="shared" si="0"/>
        <v>120</v>
      </c>
      <c r="O15" s="20">
        <f t="shared" si="0"/>
        <v>0</v>
      </c>
    </row>
    <row r="16" spans="1:15" x14ac:dyDescent="0.25">
      <c r="A16" s="14" t="s">
        <v>81</v>
      </c>
      <c r="B16" s="11">
        <f>SUM(B17:B20)</f>
        <v>5321500</v>
      </c>
      <c r="C16" s="11">
        <f t="shared" ref="C16:G16" si="6">SUM(C17:C20)</f>
        <v>0</v>
      </c>
      <c r="D16" s="11">
        <f t="shared" si="6"/>
        <v>0</v>
      </c>
      <c r="E16" s="11">
        <f t="shared" si="6"/>
        <v>0</v>
      </c>
      <c r="F16" s="11">
        <f t="shared" si="6"/>
        <v>0</v>
      </c>
      <c r="G16" s="11">
        <f t="shared" si="6"/>
        <v>0</v>
      </c>
      <c r="I16" s="14" t="s">
        <v>81</v>
      </c>
      <c r="J16" s="19">
        <f t="shared" si="1"/>
        <v>5321.5</v>
      </c>
      <c r="K16" s="19">
        <f t="shared" si="0"/>
        <v>0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0</v>
      </c>
    </row>
    <row r="17" spans="1:16" x14ac:dyDescent="0.25">
      <c r="A17" s="12" t="s">
        <v>76</v>
      </c>
      <c r="B17" s="13">
        <v>567000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I17" s="12" t="s">
        <v>76</v>
      </c>
      <c r="J17" s="20">
        <f t="shared" si="1"/>
        <v>567</v>
      </c>
      <c r="K17" s="20">
        <f t="shared" si="0"/>
        <v>0</v>
      </c>
      <c r="L17" s="20">
        <f t="shared" si="0"/>
        <v>0</v>
      </c>
      <c r="M17" s="20">
        <f t="shared" si="0"/>
        <v>0</v>
      </c>
      <c r="N17" s="20">
        <f t="shared" si="0"/>
        <v>0</v>
      </c>
      <c r="O17" s="20">
        <f t="shared" si="0"/>
        <v>0</v>
      </c>
    </row>
    <row r="18" spans="1:16" x14ac:dyDescent="0.25">
      <c r="A18" s="12" t="s">
        <v>77</v>
      </c>
      <c r="B18" s="13">
        <v>4032000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I18" s="12" t="s">
        <v>77</v>
      </c>
      <c r="J18" s="20">
        <f t="shared" si="1"/>
        <v>4032</v>
      </c>
      <c r="K18" s="20">
        <f t="shared" si="0"/>
        <v>0</v>
      </c>
      <c r="L18" s="20">
        <f t="shared" si="0"/>
        <v>0</v>
      </c>
      <c r="M18" s="20">
        <f t="shared" si="0"/>
        <v>0</v>
      </c>
      <c r="N18" s="20">
        <f t="shared" si="0"/>
        <v>0</v>
      </c>
      <c r="O18" s="20">
        <f t="shared" si="0"/>
        <v>0</v>
      </c>
    </row>
    <row r="19" spans="1:16" x14ac:dyDescent="0.25">
      <c r="A19" s="12" t="s">
        <v>78</v>
      </c>
      <c r="B19" s="13">
        <v>472500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I19" s="12" t="s">
        <v>78</v>
      </c>
      <c r="J19" s="20">
        <f t="shared" si="1"/>
        <v>472.5</v>
      </c>
      <c r="K19" s="20">
        <f t="shared" ref="K19:K23" si="7">C19/1000</f>
        <v>0</v>
      </c>
      <c r="L19" s="20">
        <f t="shared" ref="L19:L23" si="8">D19/1000</f>
        <v>0</v>
      </c>
      <c r="M19" s="20">
        <f t="shared" ref="M19:M23" si="9">E19/1000</f>
        <v>0</v>
      </c>
      <c r="N19" s="20">
        <f t="shared" ref="N19:N23" si="10">F19/1000</f>
        <v>0</v>
      </c>
      <c r="O19" s="20">
        <f t="shared" ref="O19:O23" si="11">G19/1000</f>
        <v>0</v>
      </c>
    </row>
    <row r="20" spans="1:16" x14ac:dyDescent="0.25">
      <c r="A20" s="15" t="s">
        <v>80</v>
      </c>
      <c r="B20" s="13">
        <v>250000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I20" s="15" t="s">
        <v>80</v>
      </c>
      <c r="J20" s="20">
        <f t="shared" si="1"/>
        <v>250</v>
      </c>
      <c r="K20" s="20">
        <f t="shared" si="7"/>
        <v>0</v>
      </c>
      <c r="L20" s="20">
        <f t="shared" si="8"/>
        <v>0</v>
      </c>
      <c r="M20" s="20">
        <f t="shared" si="9"/>
        <v>0</v>
      </c>
      <c r="N20" s="20">
        <f t="shared" si="10"/>
        <v>0</v>
      </c>
      <c r="O20" s="20">
        <f t="shared" si="11"/>
        <v>0</v>
      </c>
    </row>
    <row r="21" spans="1:16" x14ac:dyDescent="0.25">
      <c r="A21" s="14" t="s">
        <v>69</v>
      </c>
      <c r="B21" s="11">
        <f>C21*2</f>
        <v>1512000</v>
      </c>
      <c r="C21" s="11">
        <v>756000</v>
      </c>
      <c r="D21" s="11">
        <f>B21</f>
        <v>1512000</v>
      </c>
      <c r="E21" s="11">
        <f>C21</f>
        <v>756000</v>
      </c>
      <c r="F21" s="11">
        <f>B21</f>
        <v>1512000</v>
      </c>
      <c r="G21" s="11">
        <f>C21</f>
        <v>756000</v>
      </c>
      <c r="I21" s="14" t="s">
        <v>69</v>
      </c>
      <c r="J21" s="19">
        <f t="shared" si="1"/>
        <v>1512</v>
      </c>
      <c r="K21" s="19">
        <f t="shared" si="7"/>
        <v>756</v>
      </c>
      <c r="L21" s="19">
        <f t="shared" si="8"/>
        <v>1512</v>
      </c>
      <c r="M21" s="19">
        <f t="shared" si="9"/>
        <v>756</v>
      </c>
      <c r="N21" s="19">
        <f t="shared" si="10"/>
        <v>1512</v>
      </c>
      <c r="O21" s="19">
        <f t="shared" si="11"/>
        <v>756</v>
      </c>
    </row>
    <row r="22" spans="1:16" x14ac:dyDescent="0.25">
      <c r="A22" s="14" t="s">
        <v>75</v>
      </c>
      <c r="B22" s="11">
        <f>C22*2</f>
        <v>1814400</v>
      </c>
      <c r="C22" s="11">
        <v>907200</v>
      </c>
      <c r="D22" s="11">
        <f>B22</f>
        <v>1814400</v>
      </c>
      <c r="E22" s="11">
        <f>C22</f>
        <v>907200</v>
      </c>
      <c r="F22" s="11">
        <f>B22</f>
        <v>1814400</v>
      </c>
      <c r="G22" s="11">
        <f>C22</f>
        <v>907200</v>
      </c>
      <c r="I22" s="14" t="s">
        <v>75</v>
      </c>
      <c r="J22" s="19">
        <f t="shared" si="1"/>
        <v>1814.4</v>
      </c>
      <c r="K22" s="19">
        <f t="shared" si="7"/>
        <v>907.2</v>
      </c>
      <c r="L22" s="19">
        <f t="shared" si="8"/>
        <v>1814.4</v>
      </c>
      <c r="M22" s="19">
        <f t="shared" si="9"/>
        <v>907.2</v>
      </c>
      <c r="N22" s="19">
        <f t="shared" si="10"/>
        <v>1814.4</v>
      </c>
      <c r="O22" s="19">
        <f t="shared" si="11"/>
        <v>907.2</v>
      </c>
    </row>
    <row r="23" spans="1:16" x14ac:dyDescent="0.25">
      <c r="A23" s="15" t="s">
        <v>83</v>
      </c>
      <c r="B23" s="13">
        <f>SUM(B16,B10,B5,B21,B22,B3,B4)</f>
        <v>12195100</v>
      </c>
      <c r="C23" s="13">
        <f t="shared" ref="C23:G23" si="12">SUM(C16,C10,C5,C21,C22,C3,C4)</f>
        <v>3250800</v>
      </c>
      <c r="D23" s="13">
        <f>SUM(D16,D10,D5,D21,D22,D3,D4)</f>
        <v>10996400</v>
      </c>
      <c r="E23" s="13">
        <f>SUM(E16,E10,E5,E21,E22,E3,E4)</f>
        <v>3163200</v>
      </c>
      <c r="F23" s="13">
        <f t="shared" si="12"/>
        <v>10773600</v>
      </c>
      <c r="G23" s="13">
        <f t="shared" si="12"/>
        <v>3250800</v>
      </c>
      <c r="I23" s="15" t="s">
        <v>83</v>
      </c>
      <c r="J23" s="20">
        <f t="shared" si="1"/>
        <v>12195.1</v>
      </c>
      <c r="K23" s="20">
        <f t="shared" si="7"/>
        <v>3250.8</v>
      </c>
      <c r="L23" s="20">
        <f t="shared" si="8"/>
        <v>10996.4</v>
      </c>
      <c r="M23" s="20">
        <f t="shared" si="9"/>
        <v>3163.2</v>
      </c>
      <c r="N23" s="20">
        <f t="shared" si="10"/>
        <v>10773.6</v>
      </c>
      <c r="O23" s="20">
        <f t="shared" si="11"/>
        <v>3250.8</v>
      </c>
      <c r="P23" s="21">
        <f>O23-M23</f>
        <v>87.600000000000364</v>
      </c>
    </row>
    <row r="24" spans="1:16" x14ac:dyDescent="0.25">
      <c r="A24" s="17" t="s">
        <v>85</v>
      </c>
      <c r="B24" s="47"/>
      <c r="C24" s="48"/>
      <c r="D24" s="16">
        <f>B23/D23</f>
        <v>1.1090084027499909</v>
      </c>
      <c r="E24" s="16">
        <f>C23/E23</f>
        <v>1.0276934749620636</v>
      </c>
      <c r="F24" s="16">
        <f>B23/F23</f>
        <v>1.1319428974530334</v>
      </c>
      <c r="G24" s="16">
        <f>C23/G23</f>
        <v>1</v>
      </c>
      <c r="I24" s="17" t="s">
        <v>85</v>
      </c>
      <c r="J24" s="47"/>
      <c r="K24" s="48"/>
      <c r="L24" s="16">
        <f>J23/L23</f>
        <v>1.1090084027499909</v>
      </c>
      <c r="M24" s="16">
        <f>K23/M23</f>
        <v>1.0276934749620639</v>
      </c>
      <c r="N24" s="16">
        <f>J23/N23</f>
        <v>1.1319428974530332</v>
      </c>
      <c r="O24" s="16">
        <f>K23/O23</f>
        <v>1</v>
      </c>
    </row>
    <row r="25" spans="1:16" x14ac:dyDescent="0.25">
      <c r="A25" s="15" t="s">
        <v>84</v>
      </c>
      <c r="B25" s="45">
        <f>SUM(B23:C23)</f>
        <v>15445900</v>
      </c>
      <c r="C25" s="46"/>
      <c r="D25" s="45">
        <f>SUM(D23:E23)</f>
        <v>14159600</v>
      </c>
      <c r="E25" s="46"/>
      <c r="F25" s="45">
        <f>SUM(F23:G23)</f>
        <v>14024400</v>
      </c>
      <c r="G25" s="46"/>
      <c r="I25" s="15" t="s">
        <v>84</v>
      </c>
      <c r="J25" s="45">
        <f>SUM(J23:K23)</f>
        <v>15445.900000000001</v>
      </c>
      <c r="K25" s="46"/>
      <c r="L25" s="45">
        <f>SUM(L23:M23)</f>
        <v>14159.599999999999</v>
      </c>
      <c r="M25" s="46"/>
      <c r="N25" s="45">
        <f>SUM(N23:O23)</f>
        <v>14024.400000000001</v>
      </c>
      <c r="O25" s="46"/>
      <c r="P25">
        <f>N25-L25</f>
        <v>-135.19999999999709</v>
      </c>
    </row>
    <row r="26" spans="1:16" x14ac:dyDescent="0.25">
      <c r="A26" s="9" t="s">
        <v>85</v>
      </c>
      <c r="B26" s="9"/>
      <c r="C26" s="9"/>
      <c r="D26" s="49">
        <f>B25/D25</f>
        <v>1.0908429616655837</v>
      </c>
      <c r="E26" s="50"/>
      <c r="F26" s="49">
        <f>B25/F25</f>
        <v>1.1013590599241323</v>
      </c>
      <c r="G26" s="50"/>
      <c r="I26" s="9" t="s">
        <v>85</v>
      </c>
      <c r="J26" s="9"/>
      <c r="K26" s="9"/>
      <c r="L26" s="49">
        <f>J25/L25</f>
        <v>1.0908429616655839</v>
      </c>
      <c r="M26" s="50"/>
      <c r="N26" s="49">
        <f>J25/N25</f>
        <v>1.1013590599241323</v>
      </c>
      <c r="O26" s="50"/>
    </row>
    <row r="27" spans="1:16" x14ac:dyDescent="0.25">
      <c r="B27" s="9"/>
      <c r="C27" s="9"/>
      <c r="D27" s="9"/>
      <c r="E27" s="9"/>
      <c r="F27" s="9"/>
      <c r="G27" s="9"/>
      <c r="J27" s="9"/>
      <c r="K27" s="9"/>
      <c r="L27" s="9"/>
      <c r="M27" s="9"/>
      <c r="N27" s="9"/>
      <c r="O27" s="9"/>
    </row>
    <row r="28" spans="1:16" x14ac:dyDescent="0.25">
      <c r="B28" s="9"/>
      <c r="C28" s="9"/>
      <c r="D28" s="9"/>
      <c r="E28" s="9"/>
      <c r="F28" s="9"/>
      <c r="G28" s="9"/>
      <c r="J28" s="9"/>
      <c r="K28" s="9"/>
      <c r="L28" s="9"/>
      <c r="M28" s="9"/>
      <c r="N28" s="9"/>
      <c r="O28" s="9"/>
    </row>
    <row r="29" spans="1:16" x14ac:dyDescent="0.25">
      <c r="B29" s="9"/>
      <c r="C29" s="9"/>
      <c r="D29" s="9"/>
      <c r="E29" s="9"/>
      <c r="F29" s="9"/>
      <c r="G29" s="9"/>
      <c r="J29" s="9"/>
      <c r="K29" s="9"/>
      <c r="L29" s="9"/>
      <c r="M29" s="9"/>
      <c r="N29" s="9"/>
      <c r="O29" s="9"/>
    </row>
    <row r="30" spans="1:16" x14ac:dyDescent="0.25">
      <c r="B30" s="9"/>
      <c r="C30" s="9"/>
      <c r="D30" s="9"/>
      <c r="E30" s="9"/>
      <c r="F30" s="9"/>
      <c r="G30" s="9"/>
      <c r="J30" s="9"/>
      <c r="K30" s="9"/>
      <c r="L30" s="9"/>
      <c r="M30" s="9"/>
      <c r="N30" s="9"/>
      <c r="O30" s="9"/>
    </row>
    <row r="31" spans="1:16" x14ac:dyDescent="0.25">
      <c r="B31" s="9"/>
      <c r="C31" s="9"/>
      <c r="D31" s="9"/>
      <c r="E31" s="9"/>
      <c r="F31" s="9"/>
      <c r="G31" s="9"/>
      <c r="J31" s="9"/>
      <c r="K31" s="9"/>
      <c r="L31" s="9"/>
      <c r="M31" s="9"/>
      <c r="N31" s="9"/>
      <c r="O31" s="9"/>
    </row>
    <row r="32" spans="1:16" x14ac:dyDescent="0.25">
      <c r="B32" s="9"/>
      <c r="C32" s="9"/>
      <c r="D32" s="9"/>
      <c r="E32" s="9"/>
      <c r="F32" s="9"/>
      <c r="G32" s="9"/>
      <c r="J32" s="9"/>
      <c r="K32" s="9"/>
      <c r="L32" s="9"/>
      <c r="M32" s="9"/>
      <c r="N32" s="9"/>
      <c r="O32" s="9"/>
    </row>
    <row r="33" spans="2:15" x14ac:dyDescent="0.25">
      <c r="B33" s="9"/>
      <c r="C33" s="9"/>
      <c r="D33" s="9"/>
      <c r="E33" s="9"/>
      <c r="F33" s="9"/>
      <c r="G33" s="9"/>
      <c r="J33" s="9"/>
      <c r="K33" s="9"/>
      <c r="L33" s="9"/>
      <c r="M33" s="9"/>
      <c r="N33" s="9"/>
      <c r="O33" s="9"/>
    </row>
    <row r="34" spans="2:15" x14ac:dyDescent="0.25">
      <c r="B34" s="9"/>
      <c r="C34" s="9"/>
      <c r="D34" s="9"/>
      <c r="E34" s="9"/>
      <c r="F34" s="9"/>
      <c r="G34" s="9"/>
      <c r="J34" s="9"/>
      <c r="K34" s="9"/>
      <c r="L34" s="9"/>
      <c r="M34" s="9"/>
      <c r="N34" s="9"/>
      <c r="O34" s="9"/>
    </row>
    <row r="35" spans="2:15" x14ac:dyDescent="0.25">
      <c r="B35" s="9"/>
      <c r="C35" s="9"/>
      <c r="D35" s="9"/>
      <c r="E35" s="9"/>
      <c r="F35" s="9"/>
      <c r="G35" s="9"/>
      <c r="J35" s="9"/>
      <c r="K35" s="9"/>
      <c r="L35" s="9"/>
      <c r="M35" s="9"/>
      <c r="N35" s="9"/>
      <c r="O35" s="9"/>
    </row>
    <row r="36" spans="2:15" x14ac:dyDescent="0.25">
      <c r="B36" s="9"/>
      <c r="C36" s="9"/>
      <c r="D36" s="9"/>
      <c r="E36" s="9"/>
      <c r="F36" s="9"/>
      <c r="G36" s="9"/>
      <c r="J36" s="9"/>
      <c r="K36" s="9"/>
      <c r="L36" s="9"/>
      <c r="M36" s="9"/>
      <c r="N36" s="9"/>
      <c r="O36" s="9"/>
    </row>
    <row r="37" spans="2:15" x14ac:dyDescent="0.25">
      <c r="B37" s="9"/>
      <c r="C37" s="9"/>
      <c r="D37" s="9"/>
      <c r="E37" s="9"/>
      <c r="F37" s="9"/>
      <c r="G37" s="9"/>
      <c r="J37" s="9"/>
      <c r="K37" s="9"/>
      <c r="L37" s="9"/>
      <c r="M37" s="9"/>
      <c r="N37" s="9"/>
      <c r="O37" s="9"/>
    </row>
    <row r="38" spans="2:15" x14ac:dyDescent="0.25">
      <c r="B38" s="9"/>
      <c r="C38" s="9"/>
      <c r="D38" s="9"/>
      <c r="E38" s="9"/>
      <c r="F38" s="9"/>
      <c r="G38" s="9"/>
      <c r="J38" s="9"/>
      <c r="K38" s="9"/>
      <c r="L38" s="9"/>
      <c r="M38" s="9"/>
      <c r="N38" s="9"/>
      <c r="O38" s="9"/>
    </row>
    <row r="39" spans="2:15" x14ac:dyDescent="0.25">
      <c r="B39" s="9"/>
      <c r="C39" s="9"/>
      <c r="D39" s="9"/>
      <c r="E39" s="9"/>
      <c r="F39" s="9"/>
      <c r="G39" s="9"/>
      <c r="J39" s="9"/>
      <c r="K39" s="9"/>
      <c r="L39" s="9"/>
      <c r="M39" s="9"/>
      <c r="N39" s="9"/>
      <c r="O39" s="9"/>
    </row>
    <row r="40" spans="2:15" x14ac:dyDescent="0.25">
      <c r="B40" s="9"/>
      <c r="C40" s="9"/>
      <c r="D40" s="9"/>
      <c r="E40" s="9"/>
      <c r="F40" s="9"/>
      <c r="G40" s="9"/>
      <c r="J40" s="9"/>
      <c r="K40" s="9"/>
      <c r="L40" s="9"/>
      <c r="M40" s="9"/>
      <c r="N40" s="9"/>
      <c r="O40" s="9"/>
    </row>
    <row r="41" spans="2:15" x14ac:dyDescent="0.25">
      <c r="B41" s="9"/>
      <c r="C41" s="9"/>
      <c r="D41" s="9"/>
      <c r="E41" s="9"/>
      <c r="F41" s="9"/>
      <c r="G41" s="9"/>
      <c r="J41" s="9"/>
      <c r="K41" s="9"/>
      <c r="L41" s="9"/>
      <c r="M41" s="9"/>
      <c r="N41" s="9"/>
      <c r="O41" s="9"/>
    </row>
    <row r="42" spans="2:15" x14ac:dyDescent="0.25">
      <c r="B42" s="9"/>
      <c r="C42" s="9"/>
      <c r="D42" s="9"/>
      <c r="E42" s="9"/>
      <c r="F42" s="9"/>
      <c r="G42" s="9"/>
      <c r="J42" s="9"/>
      <c r="K42" s="9"/>
      <c r="L42" s="9"/>
      <c r="M42" s="9"/>
      <c r="N42" s="9"/>
      <c r="O42" s="9"/>
    </row>
    <row r="43" spans="2:15" x14ac:dyDescent="0.25">
      <c r="B43" s="9"/>
      <c r="C43" s="9"/>
      <c r="D43" s="9"/>
      <c r="E43" s="9"/>
      <c r="F43" s="9"/>
      <c r="G43" s="9"/>
      <c r="J43" s="9"/>
      <c r="K43" s="9"/>
      <c r="L43" s="9"/>
      <c r="M43" s="9"/>
      <c r="N43" s="9"/>
      <c r="O43" s="9"/>
    </row>
    <row r="44" spans="2:15" x14ac:dyDescent="0.25">
      <c r="B44" s="9"/>
      <c r="C44" s="9"/>
      <c r="D44" s="9"/>
      <c r="E44" s="9"/>
      <c r="F44" s="9"/>
      <c r="G44" s="9"/>
      <c r="J44" s="9"/>
      <c r="K44" s="9"/>
      <c r="L44" s="9"/>
      <c r="M44" s="9"/>
      <c r="N44" s="9"/>
      <c r="O44" s="9"/>
    </row>
    <row r="45" spans="2:15" x14ac:dyDescent="0.25">
      <c r="B45" s="9"/>
      <c r="C45" s="9"/>
      <c r="D45" s="9"/>
      <c r="E45" s="9"/>
      <c r="F45" s="9"/>
      <c r="G45" s="9"/>
      <c r="J45" s="9"/>
      <c r="K45" s="9"/>
      <c r="L45" s="9"/>
      <c r="M45" s="9"/>
      <c r="N45" s="9"/>
      <c r="O45" s="9"/>
    </row>
    <row r="46" spans="2:15" x14ac:dyDescent="0.25">
      <c r="B46" s="9"/>
      <c r="C46" s="9"/>
      <c r="D46" s="9"/>
      <c r="E46" s="9"/>
      <c r="F46" s="9"/>
      <c r="G46" s="9"/>
      <c r="J46" s="9"/>
      <c r="K46" s="9"/>
      <c r="L46" s="9"/>
      <c r="M46" s="9"/>
      <c r="N46" s="9"/>
      <c r="O46" s="9"/>
    </row>
    <row r="47" spans="2:15" x14ac:dyDescent="0.25">
      <c r="B47" s="9"/>
      <c r="C47" s="9"/>
      <c r="D47" s="9"/>
      <c r="E47" s="9"/>
      <c r="F47" s="9"/>
      <c r="G47" s="9"/>
      <c r="J47" s="9"/>
      <c r="K47" s="9"/>
      <c r="L47" s="9"/>
      <c r="M47" s="9"/>
      <c r="N47" s="9"/>
      <c r="O47" s="9"/>
    </row>
    <row r="48" spans="2:15" x14ac:dyDescent="0.25">
      <c r="B48" s="9"/>
      <c r="C48" s="9"/>
      <c r="D48" s="9"/>
      <c r="E48" s="9"/>
      <c r="F48" s="9"/>
      <c r="G48" s="9"/>
      <c r="J48" s="9"/>
      <c r="K48" s="9"/>
      <c r="L48" s="9"/>
      <c r="M48" s="9"/>
      <c r="N48" s="9"/>
      <c r="O48" s="9"/>
    </row>
    <row r="49" spans="2:15" x14ac:dyDescent="0.25">
      <c r="B49" s="9"/>
      <c r="C49" s="9"/>
      <c r="D49" s="9"/>
      <c r="E49" s="9"/>
      <c r="F49" s="9"/>
      <c r="G49" s="9"/>
      <c r="J49" s="9"/>
      <c r="K49" s="9"/>
      <c r="L49" s="9"/>
      <c r="M49" s="9"/>
      <c r="N49" s="9"/>
      <c r="O49" s="9"/>
    </row>
    <row r="50" spans="2:15" x14ac:dyDescent="0.25">
      <c r="B50" s="9"/>
      <c r="C50" s="9"/>
      <c r="D50" s="9"/>
      <c r="E50" s="9"/>
      <c r="F50" s="9"/>
      <c r="G50" s="9"/>
      <c r="J50" s="9"/>
      <c r="K50" s="9"/>
      <c r="L50" s="9"/>
      <c r="M50" s="9"/>
      <c r="N50" s="9"/>
      <c r="O50" s="9"/>
    </row>
    <row r="51" spans="2:15" x14ac:dyDescent="0.25">
      <c r="B51" s="9"/>
      <c r="C51" s="9"/>
      <c r="D51" s="9"/>
      <c r="E51" s="9"/>
      <c r="F51" s="9"/>
      <c r="G51" s="9"/>
      <c r="J51" s="9"/>
      <c r="K51" s="9"/>
      <c r="L51" s="9"/>
      <c r="M51" s="9"/>
      <c r="N51" s="9"/>
      <c r="O51" s="9"/>
    </row>
    <row r="52" spans="2:15" x14ac:dyDescent="0.25">
      <c r="B52" s="9"/>
      <c r="C52" s="9"/>
      <c r="D52" s="9"/>
      <c r="E52" s="9"/>
      <c r="F52" s="9"/>
      <c r="G52" s="9"/>
      <c r="J52" s="9"/>
      <c r="K52" s="9"/>
      <c r="L52" s="9"/>
      <c r="M52" s="9"/>
      <c r="N52" s="9"/>
      <c r="O52" s="9"/>
    </row>
    <row r="53" spans="2:15" x14ac:dyDescent="0.25">
      <c r="B53" s="9"/>
      <c r="C53" s="9"/>
      <c r="D53" s="9"/>
      <c r="E53" s="9"/>
      <c r="F53" s="9"/>
      <c r="G53" s="9"/>
      <c r="J53" s="9"/>
      <c r="K53" s="9"/>
      <c r="L53" s="9"/>
      <c r="M53" s="9"/>
      <c r="N53" s="9"/>
      <c r="O53" s="9"/>
    </row>
    <row r="54" spans="2:15" x14ac:dyDescent="0.25">
      <c r="B54" s="9"/>
      <c r="C54" s="9"/>
      <c r="D54" s="9"/>
      <c r="E54" s="9"/>
      <c r="F54" s="9"/>
      <c r="G54" s="9"/>
      <c r="J54" s="9"/>
      <c r="K54" s="9"/>
      <c r="L54" s="9"/>
      <c r="M54" s="9"/>
      <c r="N54" s="9"/>
      <c r="O54" s="9"/>
    </row>
    <row r="55" spans="2:15" x14ac:dyDescent="0.25">
      <c r="B55" s="9"/>
      <c r="C55" s="9"/>
      <c r="D55" s="9"/>
      <c r="E55" s="9"/>
      <c r="F55" s="9"/>
      <c r="G55" s="9"/>
      <c r="J55" s="9"/>
      <c r="K55" s="9"/>
      <c r="L55" s="9"/>
      <c r="M55" s="9"/>
      <c r="N55" s="9"/>
      <c r="O55" s="9"/>
    </row>
    <row r="56" spans="2:15" x14ac:dyDescent="0.25">
      <c r="B56" s="9"/>
      <c r="C56" s="9"/>
      <c r="D56" s="9"/>
      <c r="E56" s="9"/>
      <c r="F56" s="9"/>
      <c r="G56" s="9"/>
      <c r="J56" s="9"/>
      <c r="K56" s="9"/>
      <c r="L56" s="9"/>
      <c r="M56" s="9"/>
      <c r="N56" s="9"/>
      <c r="O56" s="9"/>
    </row>
    <row r="57" spans="2:15" x14ac:dyDescent="0.25">
      <c r="B57" s="9"/>
      <c r="C57" s="9"/>
      <c r="D57" s="9"/>
      <c r="E57" s="9"/>
      <c r="F57" s="9"/>
      <c r="G57" s="9"/>
      <c r="J57" s="9"/>
      <c r="K57" s="9"/>
      <c r="L57" s="9"/>
      <c r="M57" s="9"/>
      <c r="N57" s="9"/>
      <c r="O57" s="9"/>
    </row>
    <row r="58" spans="2:15" x14ac:dyDescent="0.25">
      <c r="B58" s="9"/>
      <c r="C58" s="9"/>
      <c r="D58" s="9"/>
      <c r="E58" s="9"/>
      <c r="F58" s="9"/>
      <c r="G58" s="9"/>
      <c r="J58" s="9"/>
      <c r="K58" s="9"/>
      <c r="L58" s="9"/>
      <c r="M58" s="9"/>
      <c r="N58" s="9"/>
      <c r="O58" s="9"/>
    </row>
    <row r="59" spans="2:15" x14ac:dyDescent="0.25">
      <c r="B59" s="9"/>
      <c r="C59" s="9"/>
      <c r="D59" s="9"/>
      <c r="E59" s="9"/>
      <c r="F59" s="9"/>
      <c r="G59" s="9"/>
      <c r="J59" s="9"/>
      <c r="K59" s="9"/>
      <c r="L59" s="9"/>
      <c r="M59" s="9"/>
      <c r="N59" s="9"/>
      <c r="O59" s="9"/>
    </row>
    <row r="60" spans="2:15" x14ac:dyDescent="0.25">
      <c r="B60" s="9"/>
      <c r="C60" s="9"/>
      <c r="D60" s="9"/>
      <c r="E60" s="9"/>
      <c r="F60" s="9"/>
      <c r="G60" s="9"/>
      <c r="J60" s="9"/>
      <c r="K60" s="9"/>
      <c r="L60" s="9"/>
      <c r="M60" s="9"/>
      <c r="N60" s="9"/>
      <c r="O60" s="9"/>
    </row>
    <row r="61" spans="2:15" x14ac:dyDescent="0.25">
      <c r="B61" s="9"/>
      <c r="C61" s="9"/>
      <c r="D61" s="9"/>
      <c r="E61" s="9"/>
      <c r="F61" s="9"/>
      <c r="G61" s="9"/>
      <c r="J61" s="9"/>
      <c r="K61" s="9"/>
      <c r="L61" s="9"/>
      <c r="M61" s="9"/>
      <c r="N61" s="9"/>
      <c r="O61" s="9"/>
    </row>
    <row r="62" spans="2:15" x14ac:dyDescent="0.25">
      <c r="B62" s="9"/>
      <c r="C62" s="9"/>
      <c r="D62" s="9"/>
      <c r="E62" s="9"/>
      <c r="F62" s="9"/>
      <c r="G62" s="9"/>
      <c r="J62" s="9"/>
      <c r="K62" s="9"/>
      <c r="L62" s="9"/>
      <c r="M62" s="9"/>
      <c r="N62" s="9"/>
      <c r="O62" s="9"/>
    </row>
    <row r="63" spans="2:15" x14ac:dyDescent="0.25">
      <c r="B63" s="9"/>
      <c r="C63" s="9"/>
      <c r="D63" s="9"/>
      <c r="E63" s="9"/>
      <c r="F63" s="9"/>
      <c r="G63" s="9"/>
      <c r="J63" s="9"/>
      <c r="K63" s="9"/>
      <c r="L63" s="9"/>
      <c r="M63" s="9"/>
      <c r="N63" s="9"/>
      <c r="O63" s="9"/>
    </row>
    <row r="64" spans="2:15" x14ac:dyDescent="0.25">
      <c r="B64" s="9"/>
      <c r="C64" s="9"/>
      <c r="D64" s="9"/>
      <c r="E64" s="9"/>
      <c r="F64" s="9"/>
      <c r="G64" s="9"/>
      <c r="J64" s="9"/>
      <c r="K64" s="9"/>
      <c r="L64" s="9"/>
      <c r="M64" s="9"/>
      <c r="N64" s="9"/>
      <c r="O64" s="9"/>
    </row>
    <row r="65" spans="2:15" x14ac:dyDescent="0.25">
      <c r="B65" s="9"/>
      <c r="C65" s="9"/>
      <c r="D65" s="9"/>
      <c r="E65" s="9"/>
      <c r="F65" s="9"/>
      <c r="G65" s="9"/>
      <c r="J65" s="9"/>
      <c r="K65" s="9"/>
      <c r="L65" s="9"/>
      <c r="M65" s="9"/>
      <c r="N65" s="9"/>
      <c r="O65" s="9"/>
    </row>
    <row r="66" spans="2:15" x14ac:dyDescent="0.25">
      <c r="B66" s="9"/>
      <c r="C66" s="9"/>
      <c r="D66" s="9"/>
      <c r="E66" s="9"/>
      <c r="F66" s="9"/>
      <c r="G66" s="9"/>
      <c r="J66" s="9"/>
      <c r="K66" s="9"/>
      <c r="L66" s="9"/>
      <c r="M66" s="9"/>
      <c r="N66" s="9"/>
      <c r="O66" s="9"/>
    </row>
    <row r="67" spans="2:15" x14ac:dyDescent="0.25">
      <c r="B67" s="9"/>
      <c r="C67" s="9"/>
      <c r="D67" s="9"/>
      <c r="E67" s="9"/>
      <c r="F67" s="9"/>
      <c r="G67" s="9"/>
      <c r="J67" s="9"/>
      <c r="K67" s="9"/>
      <c r="L67" s="9"/>
      <c r="M67" s="9"/>
      <c r="N67" s="9"/>
      <c r="O67" s="9"/>
    </row>
    <row r="68" spans="2:15" x14ac:dyDescent="0.25">
      <c r="B68" s="9"/>
      <c r="C68" s="9"/>
      <c r="D68" s="9"/>
      <c r="E68" s="9"/>
      <c r="F68" s="9"/>
      <c r="G68" s="9"/>
      <c r="J68" s="9"/>
      <c r="K68" s="9"/>
      <c r="L68" s="9"/>
      <c r="M68" s="9"/>
      <c r="N68" s="9"/>
      <c r="O68" s="9"/>
    </row>
    <row r="69" spans="2:15" x14ac:dyDescent="0.25">
      <c r="B69" s="9"/>
      <c r="C69" s="9"/>
      <c r="D69" s="9"/>
      <c r="E69" s="9"/>
      <c r="F69" s="9"/>
      <c r="G69" s="9"/>
      <c r="J69" s="9"/>
      <c r="K69" s="9"/>
      <c r="L69" s="9"/>
      <c r="M69" s="9"/>
      <c r="N69" s="9"/>
      <c r="O69" s="9"/>
    </row>
    <row r="70" spans="2:15" x14ac:dyDescent="0.25">
      <c r="B70" s="9"/>
      <c r="C70" s="9"/>
      <c r="D70" s="9"/>
      <c r="E70" s="9"/>
      <c r="F70" s="9"/>
      <c r="G70" s="9"/>
      <c r="J70" s="9"/>
      <c r="K70" s="9"/>
      <c r="L70" s="9"/>
      <c r="M70" s="9"/>
      <c r="N70" s="9"/>
      <c r="O70" s="9"/>
    </row>
    <row r="71" spans="2:15" x14ac:dyDescent="0.25">
      <c r="B71" s="9"/>
      <c r="C71" s="9"/>
      <c r="D71" s="9"/>
      <c r="E71" s="9"/>
      <c r="F71" s="9"/>
      <c r="G71" s="9"/>
      <c r="J71" s="9"/>
      <c r="K71" s="9"/>
      <c r="L71" s="9"/>
      <c r="M71" s="9"/>
      <c r="N71" s="9"/>
      <c r="O71" s="9"/>
    </row>
    <row r="72" spans="2:15" x14ac:dyDescent="0.25">
      <c r="B72" s="9"/>
      <c r="C72" s="9"/>
      <c r="D72" s="9"/>
      <c r="E72" s="9"/>
      <c r="F72" s="9"/>
      <c r="G72" s="9"/>
      <c r="J72" s="9"/>
      <c r="K72" s="9"/>
      <c r="L72" s="9"/>
      <c r="M72" s="9"/>
      <c r="N72" s="9"/>
      <c r="O72" s="9"/>
    </row>
    <row r="73" spans="2:15" x14ac:dyDescent="0.25">
      <c r="B73" s="9"/>
      <c r="C73" s="9"/>
      <c r="D73" s="9"/>
      <c r="E73" s="9"/>
      <c r="F73" s="9"/>
      <c r="G73" s="9"/>
      <c r="J73" s="9"/>
      <c r="K73" s="9"/>
      <c r="L73" s="9"/>
      <c r="M73" s="9"/>
      <c r="N73" s="9"/>
      <c r="O73" s="9"/>
    </row>
    <row r="74" spans="2:15" x14ac:dyDescent="0.25">
      <c r="B74" s="9"/>
      <c r="C74" s="9"/>
      <c r="D74" s="9"/>
      <c r="E74" s="9"/>
      <c r="F74" s="9"/>
      <c r="G74" s="9"/>
      <c r="J74" s="9"/>
      <c r="K74" s="9"/>
      <c r="L74" s="9"/>
      <c r="M74" s="9"/>
      <c r="N74" s="9"/>
      <c r="O74" s="9"/>
    </row>
    <row r="75" spans="2:15" x14ac:dyDescent="0.25">
      <c r="B75" s="9"/>
      <c r="C75" s="9"/>
      <c r="D75" s="9"/>
      <c r="E75" s="9"/>
      <c r="F75" s="9"/>
      <c r="G75" s="9"/>
      <c r="J75" s="9"/>
      <c r="K75" s="9"/>
      <c r="L75" s="9"/>
      <c r="M75" s="9"/>
      <c r="N75" s="9"/>
      <c r="O75" s="9"/>
    </row>
    <row r="76" spans="2:15" x14ac:dyDescent="0.25">
      <c r="B76" s="9"/>
      <c r="C76" s="9"/>
      <c r="D76" s="9"/>
      <c r="E76" s="9"/>
      <c r="F76" s="9"/>
      <c r="G76" s="9"/>
      <c r="J76" s="9"/>
      <c r="K76" s="9"/>
      <c r="L76" s="9"/>
      <c r="M76" s="9"/>
      <c r="N76" s="9"/>
      <c r="O76" s="9"/>
    </row>
    <row r="77" spans="2:15" x14ac:dyDescent="0.25">
      <c r="B77" s="9"/>
      <c r="C77" s="9"/>
      <c r="D77" s="9"/>
      <c r="E77" s="9"/>
      <c r="F77" s="9"/>
      <c r="G77" s="9"/>
      <c r="J77" s="9"/>
      <c r="K77" s="9"/>
      <c r="L77" s="9"/>
      <c r="M77" s="9"/>
      <c r="N77" s="9"/>
      <c r="O77" s="9"/>
    </row>
    <row r="78" spans="2:15" x14ac:dyDescent="0.25">
      <c r="B78" s="9"/>
      <c r="C78" s="9"/>
      <c r="D78" s="9"/>
      <c r="E78" s="9"/>
      <c r="F78" s="9"/>
      <c r="G78" s="9"/>
      <c r="J78" s="9"/>
      <c r="K78" s="9"/>
      <c r="L78" s="9"/>
      <c r="M78" s="9"/>
      <c r="N78" s="9"/>
      <c r="O78" s="9"/>
    </row>
    <row r="79" spans="2:15" x14ac:dyDescent="0.25">
      <c r="B79" s="9"/>
      <c r="C79" s="9"/>
      <c r="D79" s="9"/>
      <c r="E79" s="9"/>
      <c r="F79" s="9"/>
      <c r="G79" s="9"/>
      <c r="J79" s="9"/>
      <c r="K79" s="9"/>
      <c r="L79" s="9"/>
      <c r="M79" s="9"/>
      <c r="N79" s="9"/>
      <c r="O79" s="9"/>
    </row>
    <row r="80" spans="2:15" x14ac:dyDescent="0.25">
      <c r="B80" s="9"/>
      <c r="C80" s="9"/>
      <c r="D80" s="9"/>
      <c r="E80" s="9"/>
      <c r="F80" s="9"/>
      <c r="G80" s="9"/>
      <c r="J80" s="9"/>
      <c r="K80" s="9"/>
      <c r="L80" s="9"/>
      <c r="M80" s="9"/>
      <c r="N80" s="9"/>
      <c r="O80" s="9"/>
    </row>
    <row r="81" spans="2:15" x14ac:dyDescent="0.25">
      <c r="B81" s="9"/>
      <c r="C81" s="9"/>
      <c r="D81" s="9"/>
      <c r="E81" s="9"/>
      <c r="F81" s="9"/>
      <c r="G81" s="9"/>
      <c r="J81" s="9"/>
      <c r="K81" s="9"/>
      <c r="L81" s="9"/>
      <c r="M81" s="9"/>
      <c r="N81" s="9"/>
      <c r="O81" s="9"/>
    </row>
    <row r="82" spans="2:15" x14ac:dyDescent="0.25">
      <c r="B82" s="9"/>
      <c r="C82" s="9"/>
      <c r="D82" s="9"/>
      <c r="E82" s="9"/>
      <c r="F82" s="9"/>
      <c r="G82" s="9"/>
      <c r="J82" s="9"/>
      <c r="K82" s="9"/>
      <c r="L82" s="9"/>
      <c r="M82" s="9"/>
      <c r="N82" s="9"/>
      <c r="O82" s="9"/>
    </row>
    <row r="83" spans="2:15" x14ac:dyDescent="0.25">
      <c r="B83" s="9"/>
      <c r="C83" s="9"/>
      <c r="D83" s="9"/>
      <c r="E83" s="9"/>
      <c r="F83" s="9"/>
      <c r="G83" s="9"/>
      <c r="J83" s="9"/>
      <c r="K83" s="9"/>
      <c r="L83" s="9"/>
      <c r="M83" s="9"/>
      <c r="N83" s="9"/>
      <c r="O83" s="9"/>
    </row>
    <row r="84" spans="2:15" x14ac:dyDescent="0.25">
      <c r="B84" s="9"/>
      <c r="C84" s="9"/>
      <c r="D84" s="9"/>
      <c r="E84" s="9"/>
      <c r="F84" s="9"/>
      <c r="G84" s="9"/>
      <c r="J84" s="9"/>
      <c r="K84" s="9"/>
      <c r="L84" s="9"/>
      <c r="M84" s="9"/>
      <c r="N84" s="9"/>
      <c r="O84" s="9"/>
    </row>
    <row r="85" spans="2:15" x14ac:dyDescent="0.25">
      <c r="B85" s="9"/>
      <c r="C85" s="9"/>
      <c r="D85" s="9"/>
      <c r="E85" s="9"/>
      <c r="F85" s="9"/>
      <c r="G85" s="9"/>
      <c r="J85" s="9"/>
      <c r="K85" s="9"/>
      <c r="L85" s="9"/>
      <c r="M85" s="9"/>
      <c r="N85" s="9"/>
      <c r="O85" s="9"/>
    </row>
    <row r="86" spans="2:15" x14ac:dyDescent="0.25">
      <c r="B86" s="9"/>
      <c r="C86" s="9"/>
      <c r="D86" s="9"/>
      <c r="E86" s="9"/>
      <c r="F86" s="9"/>
      <c r="G86" s="9"/>
      <c r="J86" s="9"/>
      <c r="K86" s="9"/>
      <c r="L86" s="9"/>
      <c r="M86" s="9"/>
      <c r="N86" s="9"/>
      <c r="O86" s="9"/>
    </row>
    <row r="87" spans="2:15" x14ac:dyDescent="0.25">
      <c r="B87" s="9"/>
      <c r="C87" s="9"/>
      <c r="D87" s="9"/>
      <c r="E87" s="9"/>
      <c r="F87" s="9"/>
      <c r="G87" s="9"/>
      <c r="J87" s="9"/>
      <c r="K87" s="9"/>
      <c r="L87" s="9"/>
      <c r="M87" s="9"/>
      <c r="N87" s="9"/>
      <c r="O87" s="9"/>
    </row>
    <row r="88" spans="2:15" x14ac:dyDescent="0.25">
      <c r="B88" s="9"/>
      <c r="C88" s="9"/>
      <c r="D88" s="9"/>
      <c r="E88" s="9"/>
      <c r="F88" s="9"/>
      <c r="G88" s="9"/>
      <c r="J88" s="9"/>
      <c r="K88" s="9"/>
      <c r="L88" s="9"/>
      <c r="M88" s="9"/>
      <c r="N88" s="9"/>
      <c r="O88" s="9"/>
    </row>
    <row r="89" spans="2:15" x14ac:dyDescent="0.25">
      <c r="B89" s="9"/>
      <c r="C89" s="9"/>
      <c r="D89" s="9"/>
      <c r="E89" s="9"/>
      <c r="F89" s="9"/>
      <c r="G89" s="9"/>
      <c r="J89" s="9"/>
      <c r="K89" s="9"/>
      <c r="L89" s="9"/>
      <c r="M89" s="9"/>
      <c r="N89" s="9"/>
      <c r="O89" s="9"/>
    </row>
    <row r="90" spans="2:15" x14ac:dyDescent="0.25">
      <c r="B90" s="9"/>
      <c r="C90" s="9"/>
      <c r="D90" s="9"/>
      <c r="E90" s="9"/>
      <c r="F90" s="9"/>
      <c r="G90" s="9"/>
      <c r="J90" s="9"/>
      <c r="K90" s="9"/>
      <c r="L90" s="9"/>
      <c r="M90" s="9"/>
      <c r="N90" s="9"/>
      <c r="O90" s="9"/>
    </row>
    <row r="91" spans="2:15" x14ac:dyDescent="0.25">
      <c r="B91" s="9"/>
      <c r="C91" s="9"/>
      <c r="D91" s="9"/>
      <c r="E91" s="9"/>
      <c r="F91" s="9"/>
      <c r="G91" s="9"/>
      <c r="J91" s="9"/>
      <c r="K91" s="9"/>
      <c r="L91" s="9"/>
      <c r="M91" s="9"/>
      <c r="N91" s="9"/>
      <c r="O91" s="9"/>
    </row>
    <row r="92" spans="2:15" x14ac:dyDescent="0.25">
      <c r="B92" s="9"/>
      <c r="C92" s="9"/>
      <c r="D92" s="9"/>
      <c r="E92" s="9"/>
      <c r="F92" s="9"/>
      <c r="G92" s="9"/>
      <c r="J92" s="9"/>
      <c r="K92" s="9"/>
      <c r="L92" s="9"/>
      <c r="M92" s="9"/>
      <c r="N92" s="9"/>
      <c r="O92" s="9"/>
    </row>
    <row r="93" spans="2:15" x14ac:dyDescent="0.25">
      <c r="B93" s="9"/>
      <c r="C93" s="9"/>
      <c r="D93" s="9"/>
      <c r="E93" s="9"/>
      <c r="F93" s="9"/>
      <c r="G93" s="9"/>
      <c r="J93" s="9"/>
      <c r="K93" s="9"/>
      <c r="L93" s="9"/>
      <c r="M93" s="9"/>
      <c r="N93" s="9"/>
      <c r="O93" s="9"/>
    </row>
    <row r="94" spans="2:15" x14ac:dyDescent="0.25">
      <c r="B94" s="9"/>
      <c r="C94" s="9"/>
      <c r="D94" s="9"/>
      <c r="E94" s="9"/>
      <c r="F94" s="9"/>
      <c r="G94" s="9"/>
      <c r="J94" s="9"/>
      <c r="K94" s="9"/>
      <c r="L94" s="9"/>
      <c r="M94" s="9"/>
      <c r="N94" s="9"/>
      <c r="O94" s="9"/>
    </row>
    <row r="95" spans="2:15" x14ac:dyDescent="0.25">
      <c r="B95" s="9"/>
      <c r="C95" s="9"/>
      <c r="D95" s="9"/>
      <c r="E95" s="9"/>
      <c r="F95" s="9"/>
      <c r="G95" s="9"/>
      <c r="J95" s="9"/>
      <c r="K95" s="9"/>
      <c r="L95" s="9"/>
      <c r="M95" s="9"/>
      <c r="N95" s="9"/>
      <c r="O95" s="9"/>
    </row>
    <row r="96" spans="2:15" x14ac:dyDescent="0.25">
      <c r="B96" s="9"/>
      <c r="C96" s="9"/>
      <c r="D96" s="9"/>
      <c r="E96" s="9"/>
      <c r="F96" s="9"/>
      <c r="G96" s="9"/>
      <c r="J96" s="9"/>
      <c r="K96" s="9"/>
      <c r="L96" s="9"/>
      <c r="M96" s="9"/>
      <c r="N96" s="9"/>
      <c r="O96" s="9"/>
    </row>
    <row r="97" spans="2:15" x14ac:dyDescent="0.25">
      <c r="B97" s="9"/>
      <c r="C97" s="9"/>
      <c r="D97" s="9"/>
      <c r="E97" s="9"/>
      <c r="F97" s="9"/>
      <c r="G97" s="9"/>
      <c r="J97" s="9"/>
      <c r="K97" s="9"/>
      <c r="L97" s="9"/>
      <c r="M97" s="9"/>
      <c r="N97" s="9"/>
      <c r="O97" s="9"/>
    </row>
    <row r="98" spans="2:15" x14ac:dyDescent="0.25">
      <c r="B98" s="9"/>
      <c r="C98" s="9"/>
      <c r="D98" s="9"/>
      <c r="E98" s="9"/>
      <c r="F98" s="9"/>
      <c r="G98" s="9"/>
      <c r="J98" s="9"/>
      <c r="K98" s="9"/>
      <c r="L98" s="9"/>
      <c r="M98" s="9"/>
      <c r="N98" s="9"/>
      <c r="O98" s="9"/>
    </row>
    <row r="99" spans="2:15" x14ac:dyDescent="0.25">
      <c r="B99" s="9"/>
      <c r="C99" s="9"/>
      <c r="D99" s="9"/>
      <c r="E99" s="9"/>
      <c r="F99" s="9"/>
      <c r="G99" s="9"/>
      <c r="J99" s="9"/>
      <c r="K99" s="9"/>
      <c r="L99" s="9"/>
      <c r="M99" s="9"/>
      <c r="N99" s="9"/>
      <c r="O99" s="9"/>
    </row>
    <row r="100" spans="2:15" x14ac:dyDescent="0.25">
      <c r="B100" s="9"/>
      <c r="C100" s="9"/>
      <c r="D100" s="9"/>
      <c r="E100" s="9"/>
      <c r="F100" s="9"/>
      <c r="G100" s="9"/>
      <c r="J100" s="9"/>
      <c r="K100" s="9"/>
      <c r="L100" s="9"/>
      <c r="M100" s="9"/>
      <c r="N100" s="9"/>
      <c r="O100" s="9"/>
    </row>
    <row r="101" spans="2:15" x14ac:dyDescent="0.25">
      <c r="B101" s="9"/>
      <c r="C101" s="9"/>
      <c r="D101" s="9"/>
      <c r="E101" s="9"/>
      <c r="F101" s="9"/>
      <c r="G101" s="9"/>
      <c r="J101" s="9"/>
      <c r="K101" s="9"/>
      <c r="L101" s="9"/>
      <c r="M101" s="9"/>
      <c r="N101" s="9"/>
      <c r="O101" s="9"/>
    </row>
    <row r="102" spans="2:15" x14ac:dyDescent="0.25">
      <c r="B102" s="9"/>
      <c r="C102" s="9"/>
      <c r="D102" s="9"/>
      <c r="E102" s="9"/>
      <c r="F102" s="9"/>
      <c r="G102" s="9"/>
      <c r="J102" s="9"/>
      <c r="K102" s="9"/>
      <c r="L102" s="9"/>
      <c r="M102" s="9"/>
      <c r="N102" s="9"/>
      <c r="O102" s="9"/>
    </row>
    <row r="103" spans="2:15" x14ac:dyDescent="0.25">
      <c r="B103" s="9"/>
      <c r="C103" s="9"/>
      <c r="D103" s="9"/>
      <c r="E103" s="9"/>
      <c r="F103" s="9"/>
      <c r="G103" s="9"/>
      <c r="J103" s="9"/>
      <c r="K103" s="9"/>
      <c r="L103" s="9"/>
      <c r="M103" s="9"/>
      <c r="N103" s="9"/>
      <c r="O103" s="9"/>
    </row>
    <row r="104" spans="2:15" x14ac:dyDescent="0.25">
      <c r="B104" s="9"/>
      <c r="C104" s="9"/>
      <c r="D104" s="9"/>
      <c r="E104" s="9"/>
      <c r="F104" s="9"/>
      <c r="G104" s="9"/>
      <c r="J104" s="9"/>
      <c r="K104" s="9"/>
      <c r="L104" s="9"/>
      <c r="M104" s="9"/>
      <c r="N104" s="9"/>
      <c r="O104" s="9"/>
    </row>
    <row r="105" spans="2:15" x14ac:dyDescent="0.25">
      <c r="B105" s="9"/>
      <c r="C105" s="9"/>
      <c r="D105" s="9"/>
      <c r="E105" s="9"/>
      <c r="F105" s="9"/>
      <c r="G105" s="9"/>
      <c r="J105" s="9"/>
      <c r="K105" s="9"/>
      <c r="L105" s="9"/>
      <c r="M105" s="9"/>
      <c r="N105" s="9"/>
      <c r="O105" s="9"/>
    </row>
    <row r="106" spans="2:15" x14ac:dyDescent="0.25">
      <c r="B106" s="9"/>
      <c r="C106" s="9"/>
      <c r="D106" s="9"/>
      <c r="E106" s="9"/>
      <c r="F106" s="9"/>
      <c r="G106" s="9"/>
      <c r="J106" s="9"/>
      <c r="K106" s="9"/>
      <c r="L106" s="9"/>
      <c r="M106" s="9"/>
      <c r="N106" s="9"/>
      <c r="O106" s="9"/>
    </row>
    <row r="107" spans="2:15" x14ac:dyDescent="0.25">
      <c r="B107" s="9"/>
      <c r="C107" s="9"/>
      <c r="D107" s="9"/>
      <c r="E107" s="9"/>
      <c r="F107" s="9"/>
      <c r="G107" s="9"/>
      <c r="J107" s="9"/>
      <c r="K107" s="9"/>
      <c r="L107" s="9"/>
      <c r="M107" s="9"/>
      <c r="N107" s="9"/>
      <c r="O107" s="9"/>
    </row>
    <row r="108" spans="2:15" x14ac:dyDescent="0.25">
      <c r="B108" s="9"/>
      <c r="C108" s="9"/>
      <c r="D108" s="9"/>
      <c r="E108" s="9"/>
      <c r="F108" s="9"/>
      <c r="G108" s="9"/>
      <c r="J108" s="9"/>
      <c r="K108" s="9"/>
      <c r="L108" s="9"/>
      <c r="M108" s="9"/>
      <c r="N108" s="9"/>
      <c r="O108" s="9"/>
    </row>
    <row r="109" spans="2:15" x14ac:dyDescent="0.25">
      <c r="B109" s="9"/>
      <c r="C109" s="9"/>
      <c r="D109" s="9"/>
      <c r="E109" s="9"/>
      <c r="F109" s="9"/>
      <c r="G109" s="9"/>
      <c r="J109" s="9"/>
      <c r="K109" s="9"/>
      <c r="L109" s="9"/>
      <c r="M109" s="9"/>
      <c r="N109" s="9"/>
      <c r="O109" s="9"/>
    </row>
    <row r="110" spans="2:15" x14ac:dyDescent="0.25">
      <c r="B110" s="9"/>
      <c r="C110" s="9"/>
      <c r="D110" s="9"/>
      <c r="E110" s="9"/>
      <c r="F110" s="9"/>
      <c r="G110" s="9"/>
      <c r="J110" s="9"/>
      <c r="K110" s="9"/>
      <c r="L110" s="9"/>
      <c r="M110" s="9"/>
      <c r="N110" s="9"/>
      <c r="O110" s="9"/>
    </row>
    <row r="111" spans="2:15" x14ac:dyDescent="0.25">
      <c r="B111" s="9"/>
      <c r="C111" s="9"/>
      <c r="D111" s="9"/>
      <c r="E111" s="9"/>
      <c r="F111" s="9"/>
      <c r="G111" s="9"/>
      <c r="J111" s="9"/>
      <c r="K111" s="9"/>
      <c r="L111" s="9"/>
      <c r="M111" s="9"/>
      <c r="N111" s="9"/>
      <c r="O111" s="9"/>
    </row>
    <row r="112" spans="2:15" x14ac:dyDescent="0.25">
      <c r="B112" s="9"/>
      <c r="C112" s="9"/>
      <c r="D112" s="9"/>
      <c r="E112" s="9"/>
      <c r="F112" s="9"/>
      <c r="G112" s="9"/>
      <c r="J112" s="9"/>
      <c r="K112" s="9"/>
      <c r="L112" s="9"/>
      <c r="M112" s="9"/>
      <c r="N112" s="9"/>
      <c r="O112" s="9"/>
    </row>
    <row r="113" spans="2:15" x14ac:dyDescent="0.25">
      <c r="B113" s="9"/>
      <c r="C113" s="9"/>
      <c r="D113" s="9"/>
      <c r="E113" s="9"/>
      <c r="F113" s="9"/>
      <c r="G113" s="9"/>
      <c r="J113" s="9"/>
      <c r="K113" s="9"/>
      <c r="L113" s="9"/>
      <c r="M113" s="9"/>
      <c r="N113" s="9"/>
      <c r="O113" s="9"/>
    </row>
    <row r="114" spans="2:15" x14ac:dyDescent="0.25">
      <c r="B114" s="9"/>
      <c r="C114" s="9"/>
      <c r="D114" s="9"/>
      <c r="E114" s="9"/>
      <c r="F114" s="9"/>
      <c r="G114" s="9"/>
      <c r="J114" s="9"/>
      <c r="K114" s="9"/>
      <c r="L114" s="9"/>
      <c r="M114" s="9"/>
      <c r="N114" s="9"/>
      <c r="O114" s="9"/>
    </row>
    <row r="115" spans="2:15" x14ac:dyDescent="0.25">
      <c r="B115" s="9"/>
      <c r="C115" s="9"/>
      <c r="D115" s="9"/>
      <c r="E115" s="9"/>
      <c r="F115" s="9"/>
      <c r="G115" s="9"/>
      <c r="J115" s="9"/>
      <c r="K115" s="9"/>
      <c r="L115" s="9"/>
      <c r="M115" s="9"/>
      <c r="N115" s="9"/>
      <c r="O115" s="9"/>
    </row>
    <row r="116" spans="2:15" x14ac:dyDescent="0.25">
      <c r="B116" s="9"/>
      <c r="C116" s="9"/>
      <c r="D116" s="9"/>
      <c r="E116" s="9"/>
      <c r="F116" s="9"/>
      <c r="G116" s="9"/>
      <c r="J116" s="9"/>
      <c r="K116" s="9"/>
      <c r="L116" s="9"/>
      <c r="M116" s="9"/>
      <c r="N116" s="9"/>
      <c r="O116" s="9"/>
    </row>
    <row r="117" spans="2:15" x14ac:dyDescent="0.25">
      <c r="B117" s="9"/>
      <c r="C117" s="9"/>
      <c r="D117" s="9"/>
      <c r="E117" s="9"/>
      <c r="F117" s="9"/>
      <c r="G117" s="9"/>
      <c r="J117" s="9"/>
      <c r="K117" s="9"/>
      <c r="L117" s="9"/>
      <c r="M117" s="9"/>
      <c r="N117" s="9"/>
      <c r="O117" s="9"/>
    </row>
    <row r="118" spans="2:15" x14ac:dyDescent="0.25">
      <c r="B118" s="9"/>
      <c r="C118" s="9"/>
      <c r="D118" s="9"/>
      <c r="E118" s="9"/>
      <c r="F118" s="9"/>
      <c r="G118" s="9"/>
      <c r="J118" s="9"/>
      <c r="K118" s="9"/>
      <c r="L118" s="9"/>
      <c r="M118" s="9"/>
      <c r="N118" s="9"/>
      <c r="O118" s="9"/>
    </row>
    <row r="119" spans="2:15" x14ac:dyDescent="0.25">
      <c r="B119" s="9"/>
      <c r="C119" s="9"/>
      <c r="D119" s="9"/>
      <c r="E119" s="9"/>
      <c r="F119" s="9"/>
      <c r="G119" s="9"/>
      <c r="J119" s="9"/>
      <c r="K119" s="9"/>
      <c r="L119" s="9"/>
      <c r="M119" s="9"/>
      <c r="N119" s="9"/>
      <c r="O119" s="9"/>
    </row>
    <row r="120" spans="2:15" x14ac:dyDescent="0.25">
      <c r="B120" s="9"/>
      <c r="C120" s="9"/>
      <c r="D120" s="9"/>
      <c r="E120" s="9"/>
      <c r="F120" s="9"/>
      <c r="G120" s="9"/>
      <c r="J120" s="9"/>
      <c r="K120" s="9"/>
      <c r="L120" s="9"/>
      <c r="M120" s="9"/>
      <c r="N120" s="9"/>
      <c r="O120" s="9"/>
    </row>
    <row r="121" spans="2:15" x14ac:dyDescent="0.25">
      <c r="B121" s="9"/>
      <c r="C121" s="9"/>
      <c r="D121" s="9"/>
      <c r="E121" s="9"/>
      <c r="F121" s="9"/>
      <c r="G121" s="9"/>
      <c r="J121" s="9"/>
      <c r="K121" s="9"/>
      <c r="L121" s="9"/>
      <c r="M121" s="9"/>
      <c r="N121" s="9"/>
      <c r="O121" s="9"/>
    </row>
    <row r="122" spans="2:15" x14ac:dyDescent="0.25">
      <c r="B122" s="9"/>
      <c r="C122" s="9"/>
      <c r="D122" s="9"/>
      <c r="E122" s="9"/>
      <c r="F122" s="9"/>
      <c r="G122" s="9"/>
      <c r="J122" s="9"/>
      <c r="K122" s="9"/>
      <c r="L122" s="9"/>
      <c r="M122" s="9"/>
      <c r="N122" s="9"/>
      <c r="O122" s="9"/>
    </row>
    <row r="123" spans="2:15" x14ac:dyDescent="0.25">
      <c r="B123" s="9"/>
      <c r="C123" s="9"/>
      <c r="D123" s="9"/>
      <c r="E123" s="9"/>
      <c r="F123" s="9"/>
      <c r="G123" s="9"/>
      <c r="J123" s="9"/>
      <c r="K123" s="9"/>
      <c r="L123" s="9"/>
      <c r="M123" s="9"/>
      <c r="N123" s="9"/>
      <c r="O123" s="9"/>
    </row>
    <row r="124" spans="2:15" x14ac:dyDescent="0.25">
      <c r="B124" s="9"/>
      <c r="C124" s="9"/>
      <c r="D124" s="9"/>
      <c r="E124" s="9"/>
      <c r="F124" s="9"/>
      <c r="G124" s="9"/>
      <c r="J124" s="9"/>
      <c r="K124" s="9"/>
      <c r="L124" s="9"/>
      <c r="M124" s="9"/>
      <c r="N124" s="9"/>
      <c r="O124" s="9"/>
    </row>
    <row r="125" spans="2:15" x14ac:dyDescent="0.25">
      <c r="B125" s="9"/>
      <c r="C125" s="9"/>
      <c r="D125" s="9"/>
      <c r="E125" s="9"/>
      <c r="F125" s="9"/>
      <c r="G125" s="9"/>
      <c r="J125" s="9"/>
      <c r="K125" s="9"/>
      <c r="L125" s="9"/>
      <c r="M125" s="9"/>
      <c r="N125" s="9"/>
      <c r="O125" s="9"/>
    </row>
    <row r="126" spans="2:15" x14ac:dyDescent="0.25">
      <c r="B126" s="9"/>
      <c r="C126" s="9"/>
      <c r="D126" s="9"/>
      <c r="E126" s="9"/>
      <c r="F126" s="9"/>
      <c r="G126" s="9"/>
      <c r="J126" s="9"/>
      <c r="K126" s="9"/>
      <c r="L126" s="9"/>
      <c r="M126" s="9"/>
      <c r="N126" s="9"/>
      <c r="O126" s="9"/>
    </row>
    <row r="127" spans="2:15" x14ac:dyDescent="0.25">
      <c r="B127" s="9"/>
      <c r="C127" s="9"/>
      <c r="D127" s="9"/>
      <c r="E127" s="9"/>
      <c r="F127" s="9"/>
      <c r="G127" s="9"/>
      <c r="J127" s="9"/>
      <c r="K127" s="9"/>
      <c r="L127" s="9"/>
      <c r="M127" s="9"/>
      <c r="N127" s="9"/>
      <c r="O127" s="9"/>
    </row>
    <row r="128" spans="2:15" x14ac:dyDescent="0.25">
      <c r="B128" s="9"/>
      <c r="C128" s="9"/>
      <c r="D128" s="9"/>
      <c r="E128" s="9"/>
      <c r="F128" s="9"/>
      <c r="G128" s="9"/>
      <c r="J128" s="9"/>
      <c r="K128" s="9"/>
      <c r="L128" s="9"/>
      <c r="M128" s="9"/>
      <c r="N128" s="9"/>
      <c r="O128" s="9"/>
    </row>
    <row r="129" spans="2:15" x14ac:dyDescent="0.25">
      <c r="B129" s="9"/>
      <c r="C129" s="9"/>
      <c r="D129" s="9"/>
      <c r="E129" s="9"/>
      <c r="F129" s="9"/>
      <c r="G129" s="9"/>
      <c r="J129" s="9"/>
      <c r="K129" s="9"/>
      <c r="L129" s="9"/>
      <c r="M129" s="9"/>
      <c r="N129" s="9"/>
      <c r="O129" s="9"/>
    </row>
    <row r="130" spans="2:15" x14ac:dyDescent="0.25">
      <c r="B130" s="9"/>
      <c r="C130" s="9"/>
      <c r="D130" s="9"/>
      <c r="E130" s="9"/>
      <c r="F130" s="9"/>
      <c r="G130" s="9"/>
      <c r="J130" s="9"/>
      <c r="K130" s="9"/>
      <c r="L130" s="9"/>
      <c r="M130" s="9"/>
      <c r="N130" s="9"/>
      <c r="O130" s="9"/>
    </row>
    <row r="131" spans="2:15" x14ac:dyDescent="0.25">
      <c r="B131" s="9"/>
      <c r="C131" s="9"/>
      <c r="D131" s="9"/>
      <c r="E131" s="9"/>
      <c r="F131" s="9"/>
      <c r="G131" s="9"/>
      <c r="J131" s="9"/>
      <c r="K131" s="9"/>
      <c r="L131" s="9"/>
      <c r="M131" s="9"/>
      <c r="N131" s="9"/>
      <c r="O131" s="9"/>
    </row>
    <row r="132" spans="2:15" x14ac:dyDescent="0.25">
      <c r="B132" s="9"/>
      <c r="C132" s="9"/>
      <c r="D132" s="9"/>
      <c r="E132" s="9"/>
      <c r="F132" s="9"/>
      <c r="G132" s="9"/>
      <c r="J132" s="9"/>
      <c r="K132" s="9"/>
      <c r="L132" s="9"/>
      <c r="M132" s="9"/>
      <c r="N132" s="9"/>
      <c r="O132" s="9"/>
    </row>
    <row r="133" spans="2:15" x14ac:dyDescent="0.25">
      <c r="B133" s="9"/>
      <c r="C133" s="9"/>
      <c r="D133" s="9"/>
      <c r="E133" s="9"/>
      <c r="F133" s="9"/>
      <c r="G133" s="9"/>
      <c r="J133" s="9"/>
      <c r="K133" s="9"/>
      <c r="L133" s="9"/>
      <c r="M133" s="9"/>
      <c r="N133" s="9"/>
      <c r="O133" s="9"/>
    </row>
    <row r="134" spans="2:15" x14ac:dyDescent="0.25">
      <c r="B134" s="9"/>
      <c r="C134" s="9"/>
      <c r="D134" s="9"/>
      <c r="E134" s="9"/>
      <c r="F134" s="9"/>
      <c r="G134" s="9"/>
      <c r="J134" s="9"/>
      <c r="K134" s="9"/>
      <c r="L134" s="9"/>
      <c r="M134" s="9"/>
      <c r="N134" s="9"/>
      <c r="O134" s="9"/>
    </row>
    <row r="135" spans="2:15" x14ac:dyDescent="0.25">
      <c r="B135" s="9"/>
      <c r="C135" s="9"/>
      <c r="D135" s="9"/>
      <c r="E135" s="9"/>
      <c r="F135" s="9"/>
      <c r="G135" s="9"/>
      <c r="J135" s="9"/>
      <c r="K135" s="9"/>
      <c r="L135" s="9"/>
      <c r="M135" s="9"/>
      <c r="N135" s="9"/>
      <c r="O135" s="9"/>
    </row>
    <row r="136" spans="2:15" x14ac:dyDescent="0.25">
      <c r="B136" s="9"/>
      <c r="C136" s="9"/>
      <c r="D136" s="9"/>
      <c r="E136" s="9"/>
      <c r="F136" s="9"/>
      <c r="G136" s="9"/>
      <c r="J136" s="9"/>
      <c r="K136" s="9"/>
      <c r="L136" s="9"/>
      <c r="M136" s="9"/>
      <c r="N136" s="9"/>
      <c r="O136" s="9"/>
    </row>
    <row r="137" spans="2:15" x14ac:dyDescent="0.25">
      <c r="B137" s="9"/>
      <c r="C137" s="9"/>
      <c r="D137" s="9"/>
      <c r="E137" s="9"/>
      <c r="F137" s="9"/>
      <c r="G137" s="9"/>
      <c r="J137" s="9"/>
      <c r="K137" s="9"/>
      <c r="L137" s="9"/>
      <c r="M137" s="9"/>
      <c r="N137" s="9"/>
      <c r="O137" s="9"/>
    </row>
    <row r="138" spans="2:15" x14ac:dyDescent="0.25">
      <c r="B138" s="9"/>
      <c r="C138" s="9"/>
      <c r="D138" s="9"/>
      <c r="E138" s="9"/>
      <c r="F138" s="9"/>
      <c r="G138" s="9"/>
      <c r="J138" s="9"/>
      <c r="K138" s="9"/>
      <c r="L138" s="9"/>
      <c r="M138" s="9"/>
      <c r="N138" s="9"/>
      <c r="O138" s="9"/>
    </row>
    <row r="139" spans="2:15" x14ac:dyDescent="0.25">
      <c r="B139" s="9"/>
      <c r="C139" s="9"/>
      <c r="D139" s="9"/>
      <c r="E139" s="9"/>
      <c r="F139" s="9"/>
      <c r="G139" s="9"/>
      <c r="J139" s="9"/>
      <c r="K139" s="9"/>
      <c r="L139" s="9"/>
      <c r="M139" s="9"/>
      <c r="N139" s="9"/>
      <c r="O139" s="9"/>
    </row>
    <row r="140" spans="2:15" x14ac:dyDescent="0.25">
      <c r="B140" s="9"/>
      <c r="C140" s="9"/>
      <c r="D140" s="9"/>
      <c r="E140" s="9"/>
      <c r="F140" s="9"/>
      <c r="G140" s="9"/>
      <c r="J140" s="9"/>
      <c r="K140" s="9"/>
      <c r="L140" s="9"/>
      <c r="M140" s="9"/>
      <c r="N140" s="9"/>
      <c r="O140" s="9"/>
    </row>
    <row r="141" spans="2:15" x14ac:dyDescent="0.25">
      <c r="B141" s="9"/>
      <c r="C141" s="9"/>
      <c r="D141" s="9"/>
      <c r="E141" s="9"/>
      <c r="F141" s="9"/>
      <c r="G141" s="9"/>
      <c r="J141" s="9"/>
      <c r="K141" s="9"/>
      <c r="L141" s="9"/>
      <c r="M141" s="9"/>
      <c r="N141" s="9"/>
      <c r="O141" s="9"/>
    </row>
    <row r="142" spans="2:15" x14ac:dyDescent="0.25">
      <c r="B142" s="9"/>
      <c r="C142" s="9"/>
      <c r="D142" s="9"/>
      <c r="E142" s="9"/>
      <c r="F142" s="9"/>
      <c r="G142" s="9"/>
      <c r="J142" s="9"/>
      <c r="K142" s="9"/>
      <c r="L142" s="9"/>
      <c r="M142" s="9"/>
      <c r="N142" s="9"/>
      <c r="O142" s="9"/>
    </row>
    <row r="143" spans="2:15" x14ac:dyDescent="0.25">
      <c r="B143" s="9"/>
      <c r="C143" s="9"/>
      <c r="D143" s="9"/>
      <c r="E143" s="9"/>
      <c r="F143" s="9"/>
      <c r="G143" s="9"/>
      <c r="J143" s="9"/>
      <c r="K143" s="9"/>
      <c r="L143" s="9"/>
      <c r="M143" s="9"/>
      <c r="N143" s="9"/>
      <c r="O143" s="9"/>
    </row>
    <row r="144" spans="2:15" x14ac:dyDescent="0.25">
      <c r="B144" s="9"/>
      <c r="C144" s="9"/>
      <c r="D144" s="9"/>
      <c r="E144" s="9"/>
      <c r="F144" s="9"/>
      <c r="G144" s="9"/>
      <c r="J144" s="9"/>
      <c r="K144" s="9"/>
      <c r="L144" s="9"/>
      <c r="M144" s="9"/>
      <c r="N144" s="9"/>
      <c r="O144" s="9"/>
    </row>
    <row r="145" spans="2:15" x14ac:dyDescent="0.25">
      <c r="B145" s="9"/>
      <c r="C145" s="9"/>
      <c r="D145" s="9"/>
      <c r="E145" s="9"/>
      <c r="F145" s="9"/>
      <c r="G145" s="9"/>
      <c r="J145" s="9"/>
      <c r="K145" s="9"/>
      <c r="L145" s="9"/>
      <c r="M145" s="9"/>
      <c r="N145" s="9"/>
      <c r="O145" s="9"/>
    </row>
    <row r="146" spans="2:15" x14ac:dyDescent="0.25">
      <c r="B146" s="9"/>
      <c r="C146" s="9"/>
      <c r="D146" s="9"/>
      <c r="E146" s="9"/>
      <c r="F146" s="9"/>
      <c r="G146" s="9"/>
      <c r="J146" s="9"/>
      <c r="K146" s="9"/>
      <c r="L146" s="9"/>
      <c r="M146" s="9"/>
      <c r="N146" s="9"/>
      <c r="O146" s="9"/>
    </row>
    <row r="147" spans="2:15" x14ac:dyDescent="0.25">
      <c r="B147" s="9"/>
      <c r="C147" s="9"/>
      <c r="D147" s="9"/>
      <c r="E147" s="9"/>
      <c r="F147" s="9"/>
      <c r="G147" s="9"/>
      <c r="J147" s="9"/>
      <c r="K147" s="9"/>
      <c r="L147" s="9"/>
      <c r="M147" s="9"/>
      <c r="N147" s="9"/>
      <c r="O147" s="9"/>
    </row>
    <row r="148" spans="2:15" x14ac:dyDescent="0.25">
      <c r="B148" s="9"/>
      <c r="C148" s="9"/>
      <c r="D148" s="9"/>
      <c r="E148" s="9"/>
      <c r="F148" s="9"/>
      <c r="G148" s="9"/>
      <c r="J148" s="9"/>
      <c r="K148" s="9"/>
      <c r="L148" s="9"/>
      <c r="M148" s="9"/>
      <c r="N148" s="9"/>
      <c r="O148" s="9"/>
    </row>
    <row r="149" spans="2:15" x14ac:dyDescent="0.25">
      <c r="B149" s="9"/>
      <c r="C149" s="9"/>
      <c r="D149" s="9"/>
      <c r="E149" s="9"/>
      <c r="F149" s="9"/>
      <c r="G149" s="9"/>
      <c r="J149" s="9"/>
      <c r="K149" s="9"/>
      <c r="L149" s="9"/>
      <c r="M149" s="9"/>
      <c r="N149" s="9"/>
      <c r="O149" s="9"/>
    </row>
    <row r="150" spans="2:15" x14ac:dyDescent="0.25">
      <c r="B150" s="9"/>
      <c r="C150" s="9"/>
      <c r="D150" s="9"/>
      <c r="E150" s="9"/>
      <c r="F150" s="9"/>
      <c r="G150" s="9"/>
      <c r="J150" s="9"/>
      <c r="K150" s="9"/>
      <c r="L150" s="9"/>
      <c r="M150" s="9"/>
      <c r="N150" s="9"/>
      <c r="O150" s="9"/>
    </row>
    <row r="151" spans="2:15" x14ac:dyDescent="0.25">
      <c r="B151" s="9"/>
      <c r="C151" s="9"/>
      <c r="D151" s="9"/>
      <c r="E151" s="9"/>
      <c r="F151" s="9"/>
      <c r="G151" s="9"/>
      <c r="J151" s="9"/>
      <c r="K151" s="9"/>
      <c r="L151" s="9"/>
      <c r="M151" s="9"/>
      <c r="N151" s="9"/>
      <c r="O151" s="9"/>
    </row>
    <row r="152" spans="2:15" x14ac:dyDescent="0.25">
      <c r="B152" s="9"/>
      <c r="C152" s="9"/>
      <c r="D152" s="9"/>
      <c r="E152" s="9"/>
      <c r="F152" s="9"/>
      <c r="G152" s="9"/>
      <c r="J152" s="9"/>
      <c r="K152" s="9"/>
      <c r="L152" s="9"/>
      <c r="M152" s="9"/>
      <c r="N152" s="9"/>
      <c r="O152" s="9"/>
    </row>
    <row r="153" spans="2:15" x14ac:dyDescent="0.25">
      <c r="B153" s="9"/>
      <c r="C153" s="9"/>
      <c r="D153" s="9"/>
      <c r="E153" s="9"/>
      <c r="F153" s="9"/>
      <c r="G153" s="9"/>
      <c r="J153" s="9"/>
      <c r="K153" s="9"/>
      <c r="L153" s="9"/>
      <c r="M153" s="9"/>
      <c r="N153" s="9"/>
      <c r="O153" s="9"/>
    </row>
    <row r="154" spans="2:15" x14ac:dyDescent="0.25">
      <c r="B154" s="9"/>
      <c r="C154" s="9"/>
      <c r="D154" s="9"/>
      <c r="E154" s="9"/>
      <c r="F154" s="9"/>
      <c r="G154" s="9"/>
      <c r="J154" s="9"/>
      <c r="K154" s="9"/>
      <c r="L154" s="9"/>
      <c r="M154" s="9"/>
      <c r="N154" s="9"/>
      <c r="O154" s="9"/>
    </row>
    <row r="155" spans="2:15" x14ac:dyDescent="0.25">
      <c r="B155" s="9"/>
      <c r="C155" s="9"/>
      <c r="D155" s="9"/>
      <c r="E155" s="9"/>
      <c r="F155" s="9"/>
      <c r="G155" s="9"/>
      <c r="J155" s="9"/>
      <c r="K155" s="9"/>
      <c r="L155" s="9"/>
      <c r="M155" s="9"/>
      <c r="N155" s="9"/>
      <c r="O155" s="9"/>
    </row>
    <row r="156" spans="2:15" x14ac:dyDescent="0.25">
      <c r="B156" s="9"/>
      <c r="C156" s="9"/>
      <c r="D156" s="9"/>
      <c r="E156" s="9"/>
      <c r="F156" s="9"/>
      <c r="G156" s="9"/>
      <c r="J156" s="9"/>
      <c r="K156" s="9"/>
      <c r="L156" s="9"/>
      <c r="M156" s="9"/>
      <c r="N156" s="9"/>
      <c r="O156" s="9"/>
    </row>
    <row r="157" spans="2:15" x14ac:dyDescent="0.25">
      <c r="B157" s="9"/>
      <c r="C157" s="9"/>
      <c r="D157" s="9"/>
      <c r="E157" s="9"/>
      <c r="F157" s="9"/>
      <c r="G157" s="9"/>
      <c r="J157" s="9"/>
      <c r="K157" s="9"/>
      <c r="L157" s="9"/>
      <c r="M157" s="9"/>
      <c r="N157" s="9"/>
      <c r="O157" s="9"/>
    </row>
    <row r="158" spans="2:15" x14ac:dyDescent="0.25">
      <c r="B158" s="9"/>
      <c r="C158" s="9"/>
      <c r="D158" s="9"/>
      <c r="E158" s="9"/>
      <c r="F158" s="9"/>
      <c r="G158" s="9"/>
      <c r="J158" s="9"/>
      <c r="K158" s="9"/>
      <c r="L158" s="9"/>
      <c r="M158" s="9"/>
      <c r="N158" s="9"/>
      <c r="O158" s="9"/>
    </row>
    <row r="159" spans="2:15" x14ac:dyDescent="0.25">
      <c r="B159" s="9"/>
      <c r="C159" s="9"/>
      <c r="D159" s="9"/>
      <c r="E159" s="9"/>
      <c r="F159" s="9"/>
      <c r="G159" s="9"/>
      <c r="J159" s="9"/>
      <c r="K159" s="9"/>
      <c r="L159" s="9"/>
      <c r="M159" s="9"/>
      <c r="N159" s="9"/>
      <c r="O159" s="9"/>
    </row>
    <row r="160" spans="2:15" x14ac:dyDescent="0.25">
      <c r="B160" s="9"/>
      <c r="C160" s="9"/>
      <c r="D160" s="9"/>
      <c r="E160" s="9"/>
      <c r="F160" s="9"/>
      <c r="G160" s="9"/>
      <c r="J160" s="9"/>
      <c r="K160" s="9"/>
      <c r="L160" s="9"/>
      <c r="M160" s="9"/>
      <c r="N160" s="9"/>
      <c r="O160" s="9"/>
    </row>
    <row r="161" spans="2:15" x14ac:dyDescent="0.25">
      <c r="B161" s="9"/>
      <c r="C161" s="9"/>
      <c r="D161" s="9"/>
      <c r="E161" s="9"/>
      <c r="F161" s="9"/>
      <c r="G161" s="9"/>
      <c r="J161" s="9"/>
      <c r="K161" s="9"/>
      <c r="L161" s="9"/>
      <c r="M161" s="9"/>
      <c r="N161" s="9"/>
      <c r="O161" s="9"/>
    </row>
    <row r="162" spans="2:15" x14ac:dyDescent="0.25">
      <c r="B162" s="9"/>
      <c r="C162" s="9"/>
      <c r="D162" s="9"/>
      <c r="E162" s="9"/>
      <c r="F162" s="9"/>
      <c r="G162" s="9"/>
      <c r="J162" s="9"/>
      <c r="K162" s="9"/>
      <c r="L162" s="9"/>
      <c r="M162" s="9"/>
      <c r="N162" s="9"/>
      <c r="O162" s="9"/>
    </row>
    <row r="163" spans="2:15" x14ac:dyDescent="0.25">
      <c r="B163" s="9"/>
      <c r="C163" s="9"/>
      <c r="D163" s="9"/>
      <c r="E163" s="9"/>
      <c r="F163" s="9"/>
      <c r="G163" s="9"/>
      <c r="J163" s="9"/>
      <c r="K163" s="9"/>
      <c r="L163" s="9"/>
      <c r="M163" s="9"/>
      <c r="N163" s="9"/>
      <c r="O163" s="9"/>
    </row>
    <row r="164" spans="2:15" x14ac:dyDescent="0.25">
      <c r="B164" s="9"/>
      <c r="C164" s="9"/>
      <c r="D164" s="9"/>
      <c r="E164" s="9"/>
      <c r="F164" s="9"/>
      <c r="G164" s="9"/>
      <c r="J164" s="9"/>
      <c r="K164" s="9"/>
      <c r="L164" s="9"/>
      <c r="M164" s="9"/>
      <c r="N164" s="9"/>
      <c r="O164" s="9"/>
    </row>
    <row r="165" spans="2:15" x14ac:dyDescent="0.25">
      <c r="B165" s="9"/>
      <c r="C165" s="9"/>
      <c r="D165" s="9"/>
      <c r="E165" s="9"/>
      <c r="F165" s="9"/>
      <c r="G165" s="9"/>
      <c r="J165" s="9"/>
      <c r="K165" s="9"/>
      <c r="L165" s="9"/>
      <c r="M165" s="9"/>
      <c r="N165" s="9"/>
      <c r="O165" s="9"/>
    </row>
    <row r="166" spans="2:15" x14ac:dyDescent="0.25">
      <c r="B166" s="9"/>
      <c r="C166" s="9"/>
      <c r="D166" s="9"/>
      <c r="E166" s="9"/>
      <c r="F166" s="9"/>
      <c r="G166" s="9"/>
      <c r="J166" s="9"/>
      <c r="K166" s="9"/>
      <c r="L166" s="9"/>
      <c r="M166" s="9"/>
      <c r="N166" s="9"/>
      <c r="O166" s="9"/>
    </row>
    <row r="167" spans="2:15" x14ac:dyDescent="0.25">
      <c r="B167" s="9"/>
      <c r="C167" s="9"/>
      <c r="D167" s="9"/>
      <c r="E167" s="9"/>
      <c r="F167" s="9"/>
      <c r="G167" s="9"/>
      <c r="J167" s="9"/>
      <c r="K167" s="9"/>
      <c r="L167" s="9"/>
      <c r="M167" s="9"/>
      <c r="N167" s="9"/>
      <c r="O167" s="9"/>
    </row>
    <row r="168" spans="2:15" x14ac:dyDescent="0.25">
      <c r="B168" s="9"/>
      <c r="C168" s="9"/>
      <c r="D168" s="9"/>
      <c r="E168" s="9"/>
      <c r="F168" s="9"/>
      <c r="G168" s="9"/>
      <c r="J168" s="9"/>
      <c r="K168" s="9"/>
      <c r="L168" s="9"/>
      <c r="M168" s="9"/>
      <c r="N168" s="9"/>
      <c r="O168" s="9"/>
    </row>
    <row r="169" spans="2:15" x14ac:dyDescent="0.25">
      <c r="B169" s="9"/>
      <c r="C169" s="9"/>
      <c r="D169" s="9"/>
      <c r="E169" s="9"/>
      <c r="F169" s="9"/>
      <c r="G169" s="9"/>
      <c r="J169" s="9"/>
      <c r="K169" s="9"/>
      <c r="L169" s="9"/>
      <c r="M169" s="9"/>
      <c r="N169" s="9"/>
      <c r="O169" s="9"/>
    </row>
    <row r="170" spans="2:15" x14ac:dyDescent="0.25">
      <c r="B170" s="9"/>
      <c r="C170" s="9"/>
      <c r="D170" s="9"/>
      <c r="E170" s="9"/>
      <c r="F170" s="9"/>
      <c r="G170" s="9"/>
      <c r="J170" s="9"/>
      <c r="K170" s="9"/>
      <c r="L170" s="9"/>
      <c r="M170" s="9"/>
      <c r="N170" s="9"/>
      <c r="O170" s="9"/>
    </row>
    <row r="171" spans="2:15" x14ac:dyDescent="0.25">
      <c r="B171" s="9"/>
      <c r="C171" s="9"/>
      <c r="D171" s="9"/>
      <c r="E171" s="9"/>
      <c r="F171" s="9"/>
      <c r="G171" s="9"/>
      <c r="J171" s="9"/>
      <c r="K171" s="9"/>
      <c r="L171" s="9"/>
      <c r="M171" s="9"/>
      <c r="N171" s="9"/>
      <c r="O171" s="9"/>
    </row>
    <row r="172" spans="2:15" x14ac:dyDescent="0.25">
      <c r="B172" s="9"/>
      <c r="C172" s="9"/>
      <c r="D172" s="9"/>
      <c r="E172" s="9"/>
      <c r="F172" s="9"/>
      <c r="G172" s="9"/>
      <c r="J172" s="9"/>
      <c r="K172" s="9"/>
      <c r="L172" s="9"/>
      <c r="M172" s="9"/>
      <c r="N172" s="9"/>
      <c r="O172" s="9"/>
    </row>
    <row r="173" spans="2:15" x14ac:dyDescent="0.25">
      <c r="B173" s="9"/>
      <c r="C173" s="9"/>
      <c r="D173" s="9"/>
      <c r="E173" s="9"/>
      <c r="F173" s="9"/>
      <c r="G173" s="9"/>
      <c r="J173" s="9"/>
      <c r="K173" s="9"/>
      <c r="L173" s="9"/>
      <c r="M173" s="9"/>
      <c r="N173" s="9"/>
      <c r="O173" s="9"/>
    </row>
    <row r="174" spans="2:15" x14ac:dyDescent="0.25">
      <c r="B174" s="9"/>
      <c r="C174" s="9"/>
      <c r="D174" s="9"/>
      <c r="E174" s="9"/>
      <c r="F174" s="9"/>
      <c r="G174" s="9"/>
      <c r="J174" s="9"/>
      <c r="K174" s="9"/>
      <c r="L174" s="9"/>
      <c r="M174" s="9"/>
      <c r="N174" s="9"/>
      <c r="O174" s="9"/>
    </row>
    <row r="175" spans="2:15" x14ac:dyDescent="0.25">
      <c r="B175" s="9"/>
      <c r="C175" s="9"/>
      <c r="D175" s="9"/>
      <c r="E175" s="9"/>
      <c r="F175" s="9"/>
      <c r="G175" s="9"/>
      <c r="J175" s="9"/>
      <c r="K175" s="9"/>
      <c r="L175" s="9"/>
      <c r="M175" s="9"/>
      <c r="N175" s="9"/>
      <c r="O175" s="9"/>
    </row>
    <row r="176" spans="2:15" x14ac:dyDescent="0.25">
      <c r="B176" s="9"/>
      <c r="C176" s="9"/>
      <c r="D176" s="9"/>
      <c r="E176" s="9"/>
      <c r="F176" s="9"/>
      <c r="G176" s="9"/>
      <c r="J176" s="9"/>
      <c r="K176" s="9"/>
      <c r="L176" s="9"/>
      <c r="M176" s="9"/>
      <c r="N176" s="9"/>
      <c r="O176" s="9"/>
    </row>
    <row r="177" spans="2:15" x14ac:dyDescent="0.25">
      <c r="B177" s="9"/>
      <c r="C177" s="9"/>
      <c r="D177" s="9"/>
      <c r="E177" s="9"/>
      <c r="F177" s="9"/>
      <c r="G177" s="9"/>
      <c r="J177" s="9"/>
      <c r="K177" s="9"/>
      <c r="L177" s="9"/>
      <c r="M177" s="9"/>
      <c r="N177" s="9"/>
      <c r="O177" s="9"/>
    </row>
    <row r="178" spans="2:15" x14ac:dyDescent="0.25">
      <c r="B178" s="9"/>
      <c r="C178" s="9"/>
      <c r="D178" s="9"/>
      <c r="E178" s="9"/>
      <c r="F178" s="9"/>
      <c r="G178" s="9"/>
      <c r="J178" s="9"/>
      <c r="K178" s="9"/>
      <c r="L178" s="9"/>
      <c r="M178" s="9"/>
      <c r="N178" s="9"/>
      <c r="O178" s="9"/>
    </row>
    <row r="179" spans="2:15" x14ac:dyDescent="0.25">
      <c r="B179" s="9"/>
      <c r="C179" s="9"/>
      <c r="D179" s="9"/>
      <c r="E179" s="9"/>
      <c r="F179" s="9"/>
      <c r="G179" s="9"/>
      <c r="J179" s="9"/>
      <c r="K179" s="9"/>
      <c r="L179" s="9"/>
      <c r="M179" s="9"/>
      <c r="N179" s="9"/>
      <c r="O179" s="9"/>
    </row>
    <row r="180" spans="2:15" x14ac:dyDescent="0.25">
      <c r="B180" s="9"/>
      <c r="C180" s="9"/>
      <c r="D180" s="9"/>
      <c r="E180" s="9"/>
      <c r="F180" s="9"/>
      <c r="G180" s="9"/>
      <c r="J180" s="9"/>
      <c r="K180" s="9"/>
      <c r="L180" s="9"/>
      <c r="M180" s="9"/>
      <c r="N180" s="9"/>
      <c r="O180" s="9"/>
    </row>
    <row r="181" spans="2:15" x14ac:dyDescent="0.25">
      <c r="B181" s="9"/>
      <c r="C181" s="9"/>
      <c r="D181" s="9"/>
      <c r="E181" s="9"/>
      <c r="F181" s="9"/>
      <c r="G181" s="9"/>
      <c r="J181" s="9"/>
      <c r="K181" s="9"/>
      <c r="L181" s="9"/>
      <c r="M181" s="9"/>
      <c r="N181" s="9"/>
      <c r="O181" s="9"/>
    </row>
    <row r="182" spans="2:15" x14ac:dyDescent="0.25">
      <c r="B182" s="9"/>
      <c r="C182" s="9"/>
      <c r="D182" s="9"/>
      <c r="E182" s="9"/>
      <c r="F182" s="9"/>
      <c r="G182" s="9"/>
      <c r="J182" s="9"/>
      <c r="K182" s="9"/>
      <c r="L182" s="9"/>
      <c r="M182" s="9"/>
      <c r="N182" s="9"/>
      <c r="O182" s="9"/>
    </row>
    <row r="183" spans="2:15" x14ac:dyDescent="0.25">
      <c r="B183" s="9"/>
      <c r="C183" s="9"/>
      <c r="D183" s="9"/>
      <c r="E183" s="9"/>
      <c r="F183" s="9"/>
      <c r="G183" s="9"/>
      <c r="J183" s="9"/>
      <c r="K183" s="9"/>
      <c r="L183" s="9"/>
      <c r="M183" s="9"/>
      <c r="N183" s="9"/>
      <c r="O183" s="9"/>
    </row>
    <row r="184" spans="2:15" x14ac:dyDescent="0.25">
      <c r="B184" s="9"/>
      <c r="C184" s="9"/>
      <c r="D184" s="9"/>
      <c r="E184" s="9"/>
      <c r="F184" s="9"/>
      <c r="G184" s="9"/>
      <c r="J184" s="9"/>
      <c r="K184" s="9"/>
      <c r="L184" s="9"/>
      <c r="M184" s="9"/>
      <c r="N184" s="9"/>
      <c r="O184" s="9"/>
    </row>
    <row r="185" spans="2:15" x14ac:dyDescent="0.25">
      <c r="B185" s="9"/>
      <c r="C185" s="9"/>
      <c r="D185" s="9"/>
      <c r="E185" s="9"/>
      <c r="F185" s="9"/>
      <c r="G185" s="9"/>
      <c r="J185" s="9"/>
      <c r="K185" s="9"/>
      <c r="L185" s="9"/>
      <c r="M185" s="9"/>
      <c r="N185" s="9"/>
      <c r="O185" s="9"/>
    </row>
    <row r="186" spans="2:15" x14ac:dyDescent="0.25">
      <c r="B186" s="9"/>
      <c r="C186" s="9"/>
      <c r="D186" s="9"/>
      <c r="E186" s="9"/>
      <c r="F186" s="9"/>
      <c r="G186" s="9"/>
      <c r="J186" s="9"/>
      <c r="K186" s="9"/>
      <c r="L186" s="9"/>
      <c r="M186" s="9"/>
      <c r="N186" s="9"/>
      <c r="O186" s="9"/>
    </row>
    <row r="187" spans="2:15" x14ac:dyDescent="0.25">
      <c r="B187" s="9"/>
      <c r="C187" s="9"/>
      <c r="D187" s="9"/>
      <c r="E187" s="9"/>
      <c r="F187" s="9"/>
      <c r="G187" s="9"/>
      <c r="J187" s="9"/>
      <c r="K187" s="9"/>
      <c r="L187" s="9"/>
      <c r="M187" s="9"/>
      <c r="N187" s="9"/>
      <c r="O187" s="9"/>
    </row>
    <row r="188" spans="2:15" x14ac:dyDescent="0.25">
      <c r="B188" s="9"/>
      <c r="C188" s="9"/>
      <c r="D188" s="9"/>
      <c r="E188" s="9"/>
      <c r="F188" s="9"/>
      <c r="G188" s="9"/>
      <c r="J188" s="9"/>
      <c r="K188" s="9"/>
      <c r="L188" s="9"/>
      <c r="M188" s="9"/>
      <c r="N188" s="9"/>
      <c r="O188" s="9"/>
    </row>
    <row r="189" spans="2:15" x14ac:dyDescent="0.25">
      <c r="B189" s="9"/>
      <c r="C189" s="9"/>
      <c r="D189" s="9"/>
      <c r="E189" s="9"/>
      <c r="F189" s="9"/>
      <c r="G189" s="9"/>
      <c r="J189" s="9"/>
      <c r="K189" s="9"/>
      <c r="L189" s="9"/>
      <c r="M189" s="9"/>
      <c r="N189" s="9"/>
      <c r="O189" s="9"/>
    </row>
    <row r="190" spans="2:15" x14ac:dyDescent="0.25">
      <c r="B190" s="9"/>
      <c r="C190" s="9"/>
      <c r="D190" s="9"/>
      <c r="E190" s="9"/>
      <c r="F190" s="9"/>
      <c r="G190" s="9"/>
      <c r="J190" s="9"/>
      <c r="K190" s="9"/>
      <c r="L190" s="9"/>
      <c r="M190" s="9"/>
      <c r="N190" s="9"/>
      <c r="O190" s="9"/>
    </row>
    <row r="191" spans="2:15" x14ac:dyDescent="0.25">
      <c r="B191" s="9"/>
      <c r="C191" s="9"/>
      <c r="D191" s="9"/>
      <c r="E191" s="9"/>
      <c r="F191" s="9"/>
      <c r="G191" s="9"/>
      <c r="J191" s="9"/>
      <c r="K191" s="9"/>
      <c r="L191" s="9"/>
      <c r="M191" s="9"/>
      <c r="N191" s="9"/>
      <c r="O191" s="9"/>
    </row>
    <row r="192" spans="2:15" x14ac:dyDescent="0.25">
      <c r="B192" s="9"/>
      <c r="C192" s="9"/>
      <c r="D192" s="9"/>
      <c r="E192" s="9"/>
      <c r="F192" s="9"/>
      <c r="G192" s="9"/>
      <c r="J192" s="9"/>
      <c r="K192" s="9"/>
      <c r="L192" s="9"/>
      <c r="M192" s="9"/>
      <c r="N192" s="9"/>
      <c r="O192" s="9"/>
    </row>
    <row r="193" spans="2:15" x14ac:dyDescent="0.25">
      <c r="B193" s="9"/>
      <c r="C193" s="9"/>
      <c r="D193" s="9"/>
      <c r="E193" s="9"/>
      <c r="F193" s="9"/>
      <c r="G193" s="9"/>
      <c r="J193" s="9"/>
      <c r="K193" s="9"/>
      <c r="L193" s="9"/>
      <c r="M193" s="9"/>
      <c r="N193" s="9"/>
      <c r="O193" s="9"/>
    </row>
    <row r="194" spans="2:15" x14ac:dyDescent="0.25">
      <c r="B194" s="9"/>
      <c r="C194" s="9"/>
      <c r="D194" s="9"/>
      <c r="E194" s="9"/>
      <c r="F194" s="9"/>
      <c r="G194" s="9"/>
      <c r="J194" s="9"/>
      <c r="K194" s="9"/>
      <c r="L194" s="9"/>
      <c r="M194" s="9"/>
      <c r="N194" s="9"/>
      <c r="O194" s="9"/>
    </row>
    <row r="195" spans="2:15" x14ac:dyDescent="0.25">
      <c r="B195" s="9"/>
      <c r="C195" s="9"/>
      <c r="D195" s="9"/>
      <c r="E195" s="9"/>
      <c r="F195" s="9"/>
      <c r="G195" s="9"/>
      <c r="J195" s="9"/>
      <c r="K195" s="9"/>
      <c r="L195" s="9"/>
      <c r="M195" s="9"/>
      <c r="N195" s="9"/>
      <c r="O195" s="9"/>
    </row>
    <row r="196" spans="2:15" x14ac:dyDescent="0.25">
      <c r="B196" s="9"/>
      <c r="C196" s="9"/>
      <c r="D196" s="9"/>
      <c r="E196" s="9"/>
      <c r="F196" s="9"/>
      <c r="G196" s="9"/>
      <c r="J196" s="9"/>
      <c r="K196" s="9"/>
      <c r="L196" s="9"/>
      <c r="M196" s="9"/>
      <c r="N196" s="9"/>
      <c r="O196" s="9"/>
    </row>
    <row r="197" spans="2:15" x14ac:dyDescent="0.25">
      <c r="B197" s="9"/>
      <c r="C197" s="9"/>
      <c r="D197" s="9"/>
      <c r="E197" s="9"/>
      <c r="F197" s="9"/>
      <c r="G197" s="9"/>
      <c r="J197" s="9"/>
      <c r="K197" s="9"/>
      <c r="L197" s="9"/>
      <c r="M197" s="9"/>
      <c r="N197" s="9"/>
      <c r="O197" s="9"/>
    </row>
    <row r="198" spans="2:15" x14ac:dyDescent="0.25">
      <c r="B198" s="9"/>
      <c r="C198" s="9"/>
      <c r="D198" s="9"/>
      <c r="E198" s="9"/>
      <c r="F198" s="9"/>
      <c r="G198" s="9"/>
      <c r="J198" s="9"/>
      <c r="K198" s="9"/>
      <c r="L198" s="9"/>
      <c r="M198" s="9"/>
      <c r="N198" s="9"/>
      <c r="O198" s="9"/>
    </row>
    <row r="199" spans="2:15" x14ac:dyDescent="0.25">
      <c r="B199" s="9"/>
      <c r="C199" s="9"/>
      <c r="D199" s="9"/>
      <c r="E199" s="9"/>
      <c r="F199" s="9"/>
      <c r="G199" s="9"/>
      <c r="J199" s="9"/>
      <c r="K199" s="9"/>
      <c r="L199" s="9"/>
      <c r="M199" s="9"/>
      <c r="N199" s="9"/>
      <c r="O199" s="9"/>
    </row>
    <row r="200" spans="2:15" x14ac:dyDescent="0.25">
      <c r="B200" s="9"/>
      <c r="C200" s="9"/>
      <c r="D200" s="9"/>
      <c r="E200" s="9"/>
      <c r="F200" s="9"/>
      <c r="G200" s="9"/>
      <c r="J200" s="9"/>
      <c r="K200" s="9"/>
      <c r="L200" s="9"/>
      <c r="M200" s="9"/>
      <c r="N200" s="9"/>
      <c r="O200" s="9"/>
    </row>
    <row r="201" spans="2:15" x14ac:dyDescent="0.25">
      <c r="B201" s="9"/>
      <c r="C201" s="9"/>
      <c r="D201" s="9"/>
      <c r="E201" s="9"/>
      <c r="F201" s="9"/>
      <c r="G201" s="9"/>
      <c r="J201" s="9"/>
      <c r="K201" s="9"/>
      <c r="L201" s="9"/>
      <c r="M201" s="9"/>
      <c r="N201" s="9"/>
      <c r="O201" s="9"/>
    </row>
    <row r="202" spans="2:15" x14ac:dyDescent="0.25">
      <c r="B202" s="9"/>
      <c r="C202" s="9"/>
      <c r="D202" s="9"/>
      <c r="E202" s="9"/>
      <c r="F202" s="9"/>
      <c r="G202" s="9"/>
      <c r="J202" s="9"/>
      <c r="K202" s="9"/>
      <c r="L202" s="9"/>
      <c r="M202" s="9"/>
      <c r="N202" s="9"/>
      <c r="O202" s="9"/>
    </row>
    <row r="203" spans="2:15" x14ac:dyDescent="0.25">
      <c r="B203" s="9"/>
      <c r="C203" s="9"/>
      <c r="D203" s="9"/>
      <c r="E203" s="9"/>
      <c r="F203" s="9"/>
      <c r="G203" s="9"/>
      <c r="J203" s="9"/>
      <c r="K203" s="9"/>
      <c r="L203" s="9"/>
      <c r="M203" s="9"/>
      <c r="N203" s="9"/>
      <c r="O203" s="9"/>
    </row>
    <row r="204" spans="2:15" x14ac:dyDescent="0.25">
      <c r="B204" s="9"/>
      <c r="C204" s="9"/>
      <c r="D204" s="9"/>
      <c r="E204" s="9"/>
      <c r="F204" s="9"/>
      <c r="G204" s="9"/>
      <c r="J204" s="9"/>
      <c r="K204" s="9"/>
      <c r="L204" s="9"/>
      <c r="M204" s="9"/>
      <c r="N204" s="9"/>
      <c r="O204" s="9"/>
    </row>
    <row r="205" spans="2:15" x14ac:dyDescent="0.25">
      <c r="B205" s="9"/>
      <c r="C205" s="9"/>
      <c r="D205" s="9"/>
      <c r="E205" s="9"/>
      <c r="F205" s="9"/>
      <c r="G205" s="9"/>
      <c r="J205" s="9"/>
      <c r="K205" s="9"/>
      <c r="L205" s="9"/>
      <c r="M205" s="9"/>
      <c r="N205" s="9"/>
      <c r="O205" s="9"/>
    </row>
    <row r="206" spans="2:15" x14ac:dyDescent="0.25">
      <c r="B206" s="9"/>
      <c r="C206" s="9"/>
      <c r="D206" s="9"/>
      <c r="E206" s="9"/>
      <c r="F206" s="9"/>
      <c r="G206" s="9"/>
      <c r="J206" s="9"/>
      <c r="K206" s="9"/>
      <c r="L206" s="9"/>
      <c r="M206" s="9"/>
      <c r="N206" s="9"/>
      <c r="O206" s="9"/>
    </row>
    <row r="207" spans="2:15" x14ac:dyDescent="0.25">
      <c r="B207" s="9"/>
      <c r="C207" s="9"/>
      <c r="D207" s="9"/>
      <c r="E207" s="9"/>
      <c r="F207" s="9"/>
      <c r="G207" s="9"/>
      <c r="J207" s="9"/>
      <c r="K207" s="9"/>
      <c r="L207" s="9"/>
      <c r="M207" s="9"/>
      <c r="N207" s="9"/>
      <c r="O207" s="9"/>
    </row>
    <row r="208" spans="2:15" x14ac:dyDescent="0.25">
      <c r="B208" s="9"/>
      <c r="C208" s="9"/>
      <c r="D208" s="9"/>
      <c r="E208" s="9"/>
      <c r="F208" s="9"/>
      <c r="G208" s="9"/>
      <c r="J208" s="9"/>
      <c r="K208" s="9"/>
      <c r="L208" s="9"/>
      <c r="M208" s="9"/>
      <c r="N208" s="9"/>
      <c r="O208" s="9"/>
    </row>
    <row r="209" spans="2:15" x14ac:dyDescent="0.25">
      <c r="B209" s="9"/>
      <c r="C209" s="9"/>
      <c r="D209" s="9"/>
      <c r="E209" s="9"/>
      <c r="F209" s="9"/>
      <c r="G209" s="9"/>
      <c r="J209" s="9"/>
      <c r="K209" s="9"/>
      <c r="L209" s="9"/>
      <c r="M209" s="9"/>
      <c r="N209" s="9"/>
      <c r="O209" s="9"/>
    </row>
    <row r="210" spans="2:15" x14ac:dyDescent="0.25">
      <c r="B210" s="9"/>
      <c r="C210" s="9"/>
      <c r="D210" s="9"/>
      <c r="E210" s="9"/>
      <c r="F210" s="9"/>
      <c r="G210" s="9"/>
      <c r="J210" s="9"/>
      <c r="K210" s="9"/>
      <c r="L210" s="9"/>
      <c r="M210" s="9"/>
      <c r="N210" s="9"/>
      <c r="O210" s="9"/>
    </row>
    <row r="211" spans="2:15" x14ac:dyDescent="0.25">
      <c r="B211" s="9"/>
      <c r="C211" s="9"/>
      <c r="D211" s="9"/>
      <c r="E211" s="9"/>
      <c r="F211" s="9"/>
      <c r="G211" s="9"/>
      <c r="J211" s="9"/>
      <c r="K211" s="9"/>
      <c r="L211" s="9"/>
      <c r="M211" s="9"/>
      <c r="N211" s="9"/>
      <c r="O211" s="9"/>
    </row>
    <row r="212" spans="2:15" x14ac:dyDescent="0.25">
      <c r="B212" s="9"/>
      <c r="C212" s="9"/>
      <c r="D212" s="9"/>
      <c r="E212" s="9"/>
      <c r="F212" s="9"/>
      <c r="G212" s="9"/>
      <c r="J212" s="9"/>
      <c r="K212" s="9"/>
      <c r="L212" s="9"/>
      <c r="M212" s="9"/>
      <c r="N212" s="9"/>
      <c r="O212" s="9"/>
    </row>
    <row r="213" spans="2:15" x14ac:dyDescent="0.25">
      <c r="B213" s="9"/>
      <c r="C213" s="9"/>
      <c r="D213" s="9"/>
      <c r="E213" s="9"/>
      <c r="F213" s="9"/>
      <c r="G213" s="9"/>
      <c r="J213" s="9"/>
      <c r="K213" s="9"/>
      <c r="L213" s="9"/>
      <c r="M213" s="9"/>
      <c r="N213" s="9"/>
      <c r="O213" s="9"/>
    </row>
    <row r="214" spans="2:15" x14ac:dyDescent="0.25">
      <c r="B214" s="9"/>
      <c r="C214" s="9"/>
      <c r="D214" s="9"/>
      <c r="E214" s="9"/>
      <c r="F214" s="9"/>
      <c r="G214" s="9"/>
      <c r="J214" s="9"/>
      <c r="K214" s="9"/>
      <c r="L214" s="9"/>
      <c r="M214" s="9"/>
      <c r="N214" s="9"/>
      <c r="O214" s="9"/>
    </row>
    <row r="215" spans="2:15" x14ac:dyDescent="0.25">
      <c r="B215" s="9"/>
      <c r="C215" s="9"/>
      <c r="D215" s="9"/>
      <c r="E215" s="9"/>
      <c r="F215" s="9"/>
      <c r="G215" s="9"/>
      <c r="J215" s="9"/>
      <c r="K215" s="9"/>
      <c r="L215" s="9"/>
      <c r="M215" s="9"/>
      <c r="N215" s="9"/>
      <c r="O215" s="9"/>
    </row>
    <row r="216" spans="2:15" x14ac:dyDescent="0.25">
      <c r="B216" s="9"/>
      <c r="C216" s="9"/>
      <c r="D216" s="9"/>
      <c r="E216" s="9"/>
      <c r="F216" s="9"/>
      <c r="G216" s="9"/>
      <c r="J216" s="9"/>
      <c r="K216" s="9"/>
      <c r="L216" s="9"/>
      <c r="M216" s="9"/>
      <c r="N216" s="9"/>
      <c r="O216" s="9"/>
    </row>
    <row r="217" spans="2:15" x14ac:dyDescent="0.25">
      <c r="B217" s="9"/>
      <c r="C217" s="9"/>
      <c r="D217" s="9"/>
      <c r="E217" s="9"/>
      <c r="F217" s="9"/>
      <c r="G217" s="9"/>
      <c r="J217" s="9"/>
      <c r="K217" s="9"/>
      <c r="L217" s="9"/>
      <c r="M217" s="9"/>
      <c r="N217" s="9"/>
      <c r="O217" s="9"/>
    </row>
    <row r="218" spans="2:15" x14ac:dyDescent="0.25">
      <c r="B218" s="9"/>
      <c r="C218" s="9"/>
      <c r="D218" s="9"/>
      <c r="E218" s="9"/>
      <c r="F218" s="9"/>
      <c r="G218" s="9"/>
      <c r="J218" s="9"/>
      <c r="K218" s="9"/>
      <c r="L218" s="9"/>
      <c r="M218" s="9"/>
      <c r="N218" s="9"/>
      <c r="O218" s="9"/>
    </row>
    <row r="219" spans="2:15" x14ac:dyDescent="0.25">
      <c r="B219" s="9"/>
      <c r="C219" s="9"/>
      <c r="D219" s="9"/>
      <c r="E219" s="9"/>
      <c r="F219" s="9"/>
      <c r="G219" s="9"/>
      <c r="J219" s="9"/>
      <c r="K219" s="9"/>
      <c r="L219" s="9"/>
      <c r="M219" s="9"/>
      <c r="N219" s="9"/>
      <c r="O219" s="9"/>
    </row>
    <row r="220" spans="2:15" x14ac:dyDescent="0.25">
      <c r="B220" s="9"/>
      <c r="C220" s="9"/>
      <c r="D220" s="9"/>
      <c r="E220" s="9"/>
      <c r="F220" s="9"/>
      <c r="G220" s="9"/>
      <c r="J220" s="9"/>
      <c r="K220" s="9"/>
      <c r="L220" s="9"/>
      <c r="M220" s="9"/>
      <c r="N220" s="9"/>
      <c r="O220" s="9"/>
    </row>
    <row r="221" spans="2:15" x14ac:dyDescent="0.25">
      <c r="B221" s="9"/>
      <c r="C221" s="9"/>
      <c r="D221" s="9"/>
      <c r="E221" s="9"/>
      <c r="F221" s="9"/>
      <c r="G221" s="9"/>
      <c r="J221" s="9"/>
      <c r="K221" s="9"/>
      <c r="L221" s="9"/>
      <c r="M221" s="9"/>
      <c r="N221" s="9"/>
      <c r="O221" s="9"/>
    </row>
    <row r="222" spans="2:15" x14ac:dyDescent="0.25">
      <c r="B222" s="9"/>
      <c r="C222" s="9"/>
      <c r="D222" s="9"/>
      <c r="E222" s="9"/>
      <c r="F222" s="9"/>
      <c r="G222" s="9"/>
      <c r="J222" s="9"/>
      <c r="K222" s="9"/>
      <c r="L222" s="9"/>
      <c r="M222" s="9"/>
      <c r="N222" s="9"/>
      <c r="O222" s="9"/>
    </row>
    <row r="223" spans="2:15" x14ac:dyDescent="0.25">
      <c r="B223" s="9"/>
      <c r="C223" s="9"/>
      <c r="D223" s="9"/>
      <c r="E223" s="9"/>
      <c r="F223" s="9"/>
      <c r="G223" s="9"/>
      <c r="J223" s="9"/>
      <c r="K223" s="9"/>
      <c r="L223" s="9"/>
      <c r="M223" s="9"/>
      <c r="N223" s="9"/>
      <c r="O223" s="9"/>
    </row>
    <row r="224" spans="2:15" x14ac:dyDescent="0.25">
      <c r="B224" s="9"/>
      <c r="C224" s="9"/>
      <c r="D224" s="9"/>
      <c r="E224" s="9"/>
      <c r="F224" s="9"/>
      <c r="G224" s="9"/>
      <c r="J224" s="9"/>
      <c r="K224" s="9"/>
      <c r="L224" s="9"/>
      <c r="M224" s="9"/>
      <c r="N224" s="9"/>
      <c r="O224" s="9"/>
    </row>
    <row r="225" spans="2:15" x14ac:dyDescent="0.25">
      <c r="B225" s="9"/>
      <c r="C225" s="9"/>
      <c r="D225" s="9"/>
      <c r="E225" s="9"/>
      <c r="F225" s="9"/>
      <c r="G225" s="9"/>
      <c r="J225" s="9"/>
      <c r="K225" s="9"/>
      <c r="L225" s="9"/>
      <c r="M225" s="9"/>
      <c r="N225" s="9"/>
      <c r="O225" s="9"/>
    </row>
    <row r="226" spans="2:15" x14ac:dyDescent="0.25">
      <c r="B226" s="9"/>
      <c r="C226" s="9"/>
      <c r="D226" s="9"/>
      <c r="E226" s="9"/>
      <c r="F226" s="9"/>
      <c r="G226" s="9"/>
      <c r="J226" s="9"/>
      <c r="K226" s="9"/>
      <c r="L226" s="9"/>
      <c r="M226" s="9"/>
      <c r="N226" s="9"/>
      <c r="O226" s="9"/>
    </row>
    <row r="227" spans="2:15" x14ac:dyDescent="0.25">
      <c r="B227" s="9"/>
      <c r="C227" s="9"/>
      <c r="D227" s="9"/>
      <c r="E227" s="9"/>
      <c r="F227" s="9"/>
      <c r="G227" s="9"/>
      <c r="J227" s="9"/>
      <c r="K227" s="9"/>
      <c r="L227" s="9"/>
      <c r="M227" s="9"/>
      <c r="N227" s="9"/>
      <c r="O227" s="9"/>
    </row>
    <row r="228" spans="2:15" x14ac:dyDescent="0.25">
      <c r="B228" s="9"/>
      <c r="C228" s="9"/>
      <c r="D228" s="9"/>
      <c r="E228" s="9"/>
      <c r="F228" s="9"/>
      <c r="G228" s="9"/>
      <c r="J228" s="9"/>
      <c r="K228" s="9"/>
      <c r="L228" s="9"/>
      <c r="M228" s="9"/>
      <c r="N228" s="9"/>
      <c r="O228" s="9"/>
    </row>
    <row r="229" spans="2:15" x14ac:dyDescent="0.25">
      <c r="B229" s="9"/>
      <c r="C229" s="9"/>
      <c r="D229" s="9"/>
      <c r="E229" s="9"/>
      <c r="F229" s="9"/>
      <c r="G229" s="9"/>
      <c r="J229" s="9"/>
      <c r="K229" s="9"/>
      <c r="L229" s="9"/>
      <c r="M229" s="9"/>
      <c r="N229" s="9"/>
      <c r="O229" s="9"/>
    </row>
    <row r="230" spans="2:15" x14ac:dyDescent="0.25">
      <c r="B230" s="9"/>
      <c r="C230" s="9"/>
      <c r="D230" s="9"/>
      <c r="E230" s="9"/>
      <c r="F230" s="9"/>
      <c r="G230" s="9"/>
      <c r="J230" s="9"/>
      <c r="K230" s="9"/>
      <c r="L230" s="9"/>
      <c r="M230" s="9"/>
      <c r="N230" s="9"/>
      <c r="O230" s="9"/>
    </row>
    <row r="231" spans="2:15" x14ac:dyDescent="0.25">
      <c r="B231" s="9"/>
      <c r="C231" s="9"/>
      <c r="D231" s="9"/>
      <c r="E231" s="9"/>
      <c r="F231" s="9"/>
      <c r="G231" s="9"/>
      <c r="J231" s="9"/>
      <c r="K231" s="9"/>
      <c r="L231" s="9"/>
      <c r="M231" s="9"/>
      <c r="N231" s="9"/>
      <c r="O231" s="9"/>
    </row>
    <row r="232" spans="2:15" x14ac:dyDescent="0.25">
      <c r="B232" s="9"/>
      <c r="C232" s="9"/>
      <c r="D232" s="9"/>
      <c r="E232" s="9"/>
      <c r="F232" s="9"/>
      <c r="G232" s="9"/>
      <c r="J232" s="9"/>
      <c r="K232" s="9"/>
      <c r="L232" s="9"/>
      <c r="M232" s="9"/>
      <c r="N232" s="9"/>
      <c r="O232" s="9"/>
    </row>
    <row r="233" spans="2:15" x14ac:dyDescent="0.25">
      <c r="B233" s="9"/>
      <c r="C233" s="9"/>
      <c r="D233" s="9"/>
      <c r="E233" s="9"/>
      <c r="F233" s="9"/>
      <c r="G233" s="9"/>
      <c r="J233" s="9"/>
      <c r="K233" s="9"/>
      <c r="L233" s="9"/>
      <c r="M233" s="9"/>
      <c r="N233" s="9"/>
      <c r="O233" s="9"/>
    </row>
    <row r="234" spans="2:15" x14ac:dyDescent="0.25">
      <c r="B234" s="9"/>
      <c r="C234" s="9"/>
      <c r="D234" s="9"/>
      <c r="E234" s="9"/>
      <c r="F234" s="9"/>
      <c r="G234" s="9"/>
      <c r="J234" s="9"/>
      <c r="K234" s="9"/>
      <c r="L234" s="9"/>
      <c r="M234" s="9"/>
      <c r="N234" s="9"/>
      <c r="O234" s="9"/>
    </row>
    <row r="235" spans="2:15" x14ac:dyDescent="0.25">
      <c r="B235" s="9"/>
      <c r="C235" s="9"/>
      <c r="D235" s="9"/>
      <c r="E235" s="9"/>
      <c r="F235" s="9"/>
      <c r="G235" s="9"/>
      <c r="J235" s="9"/>
      <c r="K235" s="9"/>
      <c r="L235" s="9"/>
      <c r="M235" s="9"/>
      <c r="N235" s="9"/>
      <c r="O235" s="9"/>
    </row>
    <row r="236" spans="2:15" x14ac:dyDescent="0.25">
      <c r="B236" s="9"/>
      <c r="C236" s="9"/>
      <c r="D236" s="9"/>
      <c r="E236" s="9"/>
      <c r="F236" s="9"/>
      <c r="G236" s="9"/>
      <c r="J236" s="9"/>
      <c r="K236" s="9"/>
      <c r="L236" s="9"/>
      <c r="M236" s="9"/>
      <c r="N236" s="9"/>
      <c r="O236" s="9"/>
    </row>
    <row r="237" spans="2:15" x14ac:dyDescent="0.25">
      <c r="B237" s="9"/>
      <c r="C237" s="9"/>
      <c r="D237" s="9"/>
      <c r="E237" s="9"/>
      <c r="F237" s="9"/>
      <c r="G237" s="9"/>
      <c r="J237" s="9"/>
      <c r="K237" s="9"/>
      <c r="L237" s="9"/>
      <c r="M237" s="9"/>
      <c r="N237" s="9"/>
      <c r="O237" s="9"/>
    </row>
    <row r="238" spans="2:15" x14ac:dyDescent="0.25">
      <c r="B238" s="9"/>
      <c r="C238" s="9"/>
      <c r="D238" s="9"/>
      <c r="E238" s="9"/>
      <c r="F238" s="9"/>
      <c r="G238" s="9"/>
      <c r="J238" s="9"/>
      <c r="K238" s="9"/>
      <c r="L238" s="9"/>
      <c r="M238" s="9"/>
      <c r="N238" s="9"/>
      <c r="O238" s="9"/>
    </row>
    <row r="239" spans="2:15" x14ac:dyDescent="0.25">
      <c r="B239" s="9"/>
      <c r="C239" s="9"/>
      <c r="D239" s="9"/>
      <c r="E239" s="9"/>
      <c r="F239" s="9"/>
      <c r="G239" s="9"/>
      <c r="J239" s="9"/>
      <c r="K239" s="9"/>
      <c r="L239" s="9"/>
      <c r="M239" s="9"/>
      <c r="N239" s="9"/>
      <c r="O239" s="9"/>
    </row>
    <row r="240" spans="2:15" x14ac:dyDescent="0.25">
      <c r="B240" s="9"/>
      <c r="C240" s="9"/>
      <c r="D240" s="9"/>
      <c r="E240" s="9"/>
      <c r="F240" s="9"/>
      <c r="G240" s="9"/>
      <c r="J240" s="9"/>
      <c r="K240" s="9"/>
      <c r="L240" s="9"/>
      <c r="M240" s="9"/>
      <c r="N240" s="9"/>
      <c r="O240" s="9"/>
    </row>
    <row r="241" spans="2:15" x14ac:dyDescent="0.25">
      <c r="B241" s="9"/>
      <c r="C241" s="9"/>
      <c r="D241" s="9"/>
      <c r="E241" s="9"/>
      <c r="F241" s="9"/>
      <c r="G241" s="9"/>
      <c r="J241" s="9"/>
      <c r="K241" s="9"/>
      <c r="L241" s="9"/>
      <c r="M241" s="9"/>
      <c r="N241" s="9"/>
      <c r="O241" s="9"/>
    </row>
    <row r="242" spans="2:15" x14ac:dyDescent="0.25">
      <c r="B242" s="9"/>
      <c r="C242" s="9"/>
      <c r="D242" s="9"/>
      <c r="E242" s="9"/>
      <c r="F242" s="9"/>
      <c r="G242" s="9"/>
      <c r="J242" s="9"/>
      <c r="K242" s="9"/>
      <c r="L242" s="9"/>
      <c r="M242" s="9"/>
      <c r="N242" s="9"/>
      <c r="O242" s="9"/>
    </row>
    <row r="243" spans="2:15" x14ac:dyDescent="0.25">
      <c r="B243" s="9"/>
      <c r="C243" s="9"/>
      <c r="D243" s="9"/>
      <c r="E243" s="9"/>
      <c r="F243" s="9"/>
      <c r="G243" s="9"/>
      <c r="J243" s="9"/>
      <c r="K243" s="9"/>
      <c r="L243" s="9"/>
      <c r="M243" s="9"/>
      <c r="N243" s="9"/>
      <c r="O243" s="9"/>
    </row>
    <row r="244" spans="2:15" x14ac:dyDescent="0.25">
      <c r="B244" s="9"/>
      <c r="C244" s="9"/>
      <c r="D244" s="9"/>
      <c r="E244" s="9"/>
      <c r="F244" s="9"/>
      <c r="G244" s="9"/>
      <c r="J244" s="9"/>
      <c r="K244" s="9"/>
      <c r="L244" s="9"/>
      <c r="M244" s="9"/>
      <c r="N244" s="9"/>
      <c r="O244" s="9"/>
    </row>
    <row r="245" spans="2:15" x14ac:dyDescent="0.25">
      <c r="B245" s="9"/>
      <c r="C245" s="9"/>
      <c r="D245" s="9"/>
      <c r="E245" s="9"/>
      <c r="F245" s="9"/>
      <c r="G245" s="9"/>
      <c r="J245" s="9"/>
      <c r="K245" s="9"/>
      <c r="L245" s="9"/>
      <c r="M245" s="9"/>
      <c r="N245" s="9"/>
      <c r="O245" s="9"/>
    </row>
    <row r="246" spans="2:15" x14ac:dyDescent="0.25">
      <c r="B246" s="9"/>
      <c r="C246" s="9"/>
      <c r="D246" s="9"/>
      <c r="E246" s="9"/>
      <c r="F246" s="9"/>
      <c r="G246" s="9"/>
      <c r="J246" s="9"/>
      <c r="K246" s="9"/>
      <c r="L246" s="9"/>
      <c r="M246" s="9"/>
      <c r="N246" s="9"/>
      <c r="O246" s="9"/>
    </row>
    <row r="247" spans="2:15" x14ac:dyDescent="0.25">
      <c r="B247" s="9"/>
      <c r="C247" s="9"/>
      <c r="D247" s="9"/>
      <c r="E247" s="9"/>
      <c r="F247" s="9"/>
      <c r="G247" s="9"/>
      <c r="J247" s="9"/>
      <c r="K247" s="9"/>
      <c r="L247" s="9"/>
      <c r="M247" s="9"/>
      <c r="N247" s="9"/>
      <c r="O247" s="9"/>
    </row>
    <row r="248" spans="2:15" x14ac:dyDescent="0.25">
      <c r="B248" s="9"/>
      <c r="C248" s="9"/>
      <c r="D248" s="9"/>
      <c r="E248" s="9"/>
      <c r="F248" s="9"/>
      <c r="G248" s="9"/>
      <c r="J248" s="9"/>
      <c r="K248" s="9"/>
      <c r="L248" s="9"/>
      <c r="M248" s="9"/>
      <c r="N248" s="9"/>
      <c r="O248" s="9"/>
    </row>
    <row r="249" spans="2:15" x14ac:dyDescent="0.25">
      <c r="B249" s="9"/>
      <c r="C249" s="9"/>
      <c r="D249" s="9"/>
      <c r="E249" s="9"/>
      <c r="F249" s="9"/>
      <c r="G249" s="9"/>
      <c r="J249" s="9"/>
      <c r="K249" s="9"/>
      <c r="L249" s="9"/>
      <c r="M249" s="9"/>
      <c r="N249" s="9"/>
      <c r="O249" s="9"/>
    </row>
    <row r="250" spans="2:15" x14ac:dyDescent="0.25">
      <c r="B250" s="9"/>
      <c r="C250" s="9"/>
      <c r="D250" s="9"/>
      <c r="E250" s="9"/>
      <c r="F250" s="9"/>
      <c r="G250" s="9"/>
      <c r="J250" s="9"/>
      <c r="K250" s="9"/>
      <c r="L250" s="9"/>
      <c r="M250" s="9"/>
      <c r="N250" s="9"/>
      <c r="O250" s="9"/>
    </row>
    <row r="251" spans="2:15" x14ac:dyDescent="0.25">
      <c r="B251" s="9"/>
      <c r="C251" s="9"/>
      <c r="D251" s="9"/>
      <c r="E251" s="9"/>
      <c r="F251" s="9"/>
      <c r="G251" s="9"/>
      <c r="J251" s="9"/>
      <c r="K251" s="9"/>
      <c r="L251" s="9"/>
      <c r="M251" s="9"/>
      <c r="N251" s="9"/>
      <c r="O251" s="9"/>
    </row>
    <row r="252" spans="2:15" x14ac:dyDescent="0.25">
      <c r="B252" s="9"/>
      <c r="C252" s="9"/>
      <c r="D252" s="9"/>
      <c r="E252" s="9"/>
      <c r="F252" s="9"/>
      <c r="G252" s="9"/>
      <c r="J252" s="9"/>
      <c r="K252" s="9"/>
      <c r="L252" s="9"/>
      <c r="M252" s="9"/>
      <c r="N252" s="9"/>
      <c r="O252" s="9"/>
    </row>
    <row r="253" spans="2:15" x14ac:dyDescent="0.25">
      <c r="B253" s="9"/>
      <c r="C253" s="9"/>
      <c r="D253" s="9"/>
      <c r="E253" s="9"/>
      <c r="F253" s="9"/>
      <c r="G253" s="9"/>
      <c r="J253" s="9"/>
      <c r="K253" s="9"/>
      <c r="L253" s="9"/>
      <c r="M253" s="9"/>
      <c r="N253" s="9"/>
      <c r="O253" s="9"/>
    </row>
    <row r="254" spans="2:15" x14ac:dyDescent="0.25">
      <c r="B254" s="9"/>
      <c r="C254" s="9"/>
      <c r="D254" s="9"/>
      <c r="E254" s="9"/>
      <c r="F254" s="9"/>
      <c r="G254" s="9"/>
      <c r="J254" s="9"/>
      <c r="K254" s="9"/>
      <c r="L254" s="9"/>
      <c r="M254" s="9"/>
      <c r="N254" s="9"/>
      <c r="O254" s="9"/>
    </row>
    <row r="255" spans="2:15" x14ac:dyDescent="0.25">
      <c r="B255" s="9"/>
      <c r="C255" s="9"/>
      <c r="D255" s="9"/>
      <c r="E255" s="9"/>
      <c r="F255" s="9"/>
      <c r="G255" s="9"/>
      <c r="J255" s="9"/>
      <c r="K255" s="9"/>
      <c r="L255" s="9"/>
      <c r="M255" s="9"/>
      <c r="N255" s="9"/>
      <c r="O255" s="9"/>
    </row>
    <row r="256" spans="2:15" x14ac:dyDescent="0.25">
      <c r="B256" s="9"/>
      <c r="C256" s="9"/>
      <c r="D256" s="9"/>
      <c r="E256" s="9"/>
      <c r="F256" s="9"/>
      <c r="G256" s="9"/>
      <c r="J256" s="9"/>
      <c r="K256" s="9"/>
      <c r="L256" s="9"/>
      <c r="M256" s="9"/>
      <c r="N256" s="9"/>
      <c r="O256" s="9"/>
    </row>
    <row r="257" spans="2:15" x14ac:dyDescent="0.25">
      <c r="B257" s="9"/>
      <c r="C257" s="9"/>
      <c r="D257" s="9"/>
      <c r="E257" s="9"/>
      <c r="F257" s="9"/>
      <c r="G257" s="9"/>
      <c r="J257" s="9"/>
      <c r="K257" s="9"/>
      <c r="L257" s="9"/>
      <c r="M257" s="9"/>
      <c r="N257" s="9"/>
      <c r="O257" s="9"/>
    </row>
    <row r="258" spans="2:15" x14ac:dyDescent="0.25">
      <c r="B258" s="9"/>
      <c r="C258" s="9"/>
      <c r="D258" s="9"/>
      <c r="E258" s="9"/>
      <c r="F258" s="9"/>
      <c r="G258" s="9"/>
      <c r="J258" s="9"/>
      <c r="K258" s="9"/>
      <c r="L258" s="9"/>
      <c r="M258" s="9"/>
      <c r="N258" s="9"/>
      <c r="O258" s="9"/>
    </row>
    <row r="259" spans="2:15" x14ac:dyDescent="0.25">
      <c r="B259" s="9"/>
      <c r="C259" s="9"/>
      <c r="D259" s="9"/>
      <c r="E259" s="9"/>
      <c r="F259" s="9"/>
      <c r="G259" s="9"/>
      <c r="J259" s="9"/>
      <c r="K259" s="9"/>
      <c r="L259" s="9"/>
      <c r="M259" s="9"/>
      <c r="N259" s="9"/>
      <c r="O259" s="9"/>
    </row>
    <row r="260" spans="2:15" x14ac:dyDescent="0.25">
      <c r="B260" s="9"/>
      <c r="C260" s="9"/>
      <c r="D260" s="9"/>
      <c r="E260" s="9"/>
      <c r="F260" s="9"/>
      <c r="G260" s="9"/>
      <c r="J260" s="9"/>
      <c r="K260" s="9"/>
      <c r="L260" s="9"/>
      <c r="M260" s="9"/>
      <c r="N260" s="9"/>
      <c r="O260" s="9"/>
    </row>
    <row r="261" spans="2:15" x14ac:dyDescent="0.25">
      <c r="B261" s="9"/>
      <c r="C261" s="9"/>
      <c r="D261" s="9"/>
      <c r="E261" s="9"/>
      <c r="F261" s="9"/>
      <c r="G261" s="9"/>
      <c r="J261" s="9"/>
      <c r="K261" s="9"/>
      <c r="L261" s="9"/>
      <c r="M261" s="9"/>
      <c r="N261" s="9"/>
      <c r="O261" s="9"/>
    </row>
    <row r="262" spans="2:15" x14ac:dyDescent="0.25">
      <c r="B262" s="9"/>
      <c r="C262" s="9"/>
      <c r="D262" s="9"/>
      <c r="E262" s="9"/>
      <c r="F262" s="9"/>
      <c r="G262" s="9"/>
      <c r="J262" s="9"/>
      <c r="K262" s="9"/>
      <c r="L262" s="9"/>
      <c r="M262" s="9"/>
      <c r="N262" s="9"/>
      <c r="O262" s="9"/>
    </row>
    <row r="263" spans="2:15" x14ac:dyDescent="0.25">
      <c r="B263" s="9"/>
      <c r="C263" s="9"/>
      <c r="D263" s="9"/>
      <c r="E263" s="9"/>
      <c r="F263" s="9"/>
      <c r="G263" s="9"/>
      <c r="J263" s="9"/>
      <c r="K263" s="9"/>
      <c r="L263" s="9"/>
      <c r="M263" s="9"/>
      <c r="N263" s="9"/>
      <c r="O263" s="9"/>
    </row>
    <row r="264" spans="2:15" x14ac:dyDescent="0.25">
      <c r="B264" s="9"/>
      <c r="C264" s="9"/>
      <c r="D264" s="9"/>
      <c r="E264" s="9"/>
      <c r="F264" s="9"/>
      <c r="G264" s="9"/>
      <c r="J264" s="9"/>
      <c r="K264" s="9"/>
      <c r="L264" s="9"/>
      <c r="M264" s="9"/>
      <c r="N264" s="9"/>
      <c r="O264" s="9"/>
    </row>
    <row r="265" spans="2:15" x14ac:dyDescent="0.25">
      <c r="B265" s="9"/>
      <c r="C265" s="9"/>
      <c r="D265" s="9"/>
      <c r="E265" s="9"/>
      <c r="F265" s="9"/>
      <c r="G265" s="9"/>
      <c r="J265" s="9"/>
      <c r="K265" s="9"/>
      <c r="L265" s="9"/>
      <c r="M265" s="9"/>
      <c r="N265" s="9"/>
      <c r="O265" s="9"/>
    </row>
    <row r="266" spans="2:15" x14ac:dyDescent="0.25">
      <c r="B266" s="9"/>
      <c r="C266" s="9"/>
      <c r="D266" s="9"/>
      <c r="E266" s="9"/>
      <c r="F266" s="9"/>
      <c r="G266" s="9"/>
      <c r="J266" s="9"/>
      <c r="K266" s="9"/>
      <c r="L266" s="9"/>
      <c r="M266" s="9"/>
      <c r="N266" s="9"/>
      <c r="O266" s="9"/>
    </row>
    <row r="267" spans="2:15" x14ac:dyDescent="0.25">
      <c r="B267" s="9"/>
      <c r="C267" s="9"/>
      <c r="D267" s="9"/>
      <c r="E267" s="9"/>
      <c r="F267" s="9"/>
      <c r="G267" s="9"/>
      <c r="J267" s="9"/>
      <c r="K267" s="9"/>
      <c r="L267" s="9"/>
      <c r="M267" s="9"/>
      <c r="N267" s="9"/>
      <c r="O267" s="9"/>
    </row>
    <row r="268" spans="2:15" x14ac:dyDescent="0.25">
      <c r="B268" s="9"/>
      <c r="C268" s="9"/>
      <c r="D268" s="9"/>
      <c r="E268" s="9"/>
      <c r="F268" s="9"/>
      <c r="G268" s="9"/>
      <c r="J268" s="9"/>
      <c r="K268" s="9"/>
      <c r="L268" s="9"/>
      <c r="M268" s="9"/>
      <c r="N268" s="9"/>
      <c r="O268" s="9"/>
    </row>
    <row r="269" spans="2:15" x14ac:dyDescent="0.25">
      <c r="B269" s="9"/>
      <c r="C269" s="9"/>
      <c r="D269" s="9"/>
      <c r="E269" s="9"/>
      <c r="F269" s="9"/>
      <c r="G269" s="9"/>
      <c r="J269" s="9"/>
      <c r="K269" s="9"/>
      <c r="L269" s="9"/>
      <c r="M269" s="9"/>
      <c r="N269" s="9"/>
      <c r="O269" s="9"/>
    </row>
    <row r="270" spans="2:15" x14ac:dyDescent="0.25">
      <c r="B270" s="9"/>
      <c r="C270" s="9"/>
      <c r="D270" s="9"/>
      <c r="E270" s="9"/>
      <c r="F270" s="9"/>
      <c r="G270" s="9"/>
      <c r="J270" s="9"/>
      <c r="K270" s="9"/>
      <c r="L270" s="9"/>
      <c r="M270" s="9"/>
      <c r="N270" s="9"/>
      <c r="O270" s="9"/>
    </row>
    <row r="271" spans="2:15" x14ac:dyDescent="0.25">
      <c r="B271" s="9"/>
      <c r="C271" s="9"/>
      <c r="D271" s="9"/>
      <c r="E271" s="9"/>
      <c r="F271" s="9"/>
      <c r="G271" s="9"/>
      <c r="J271" s="9"/>
      <c r="K271" s="9"/>
      <c r="L271" s="9"/>
      <c r="M271" s="9"/>
      <c r="N271" s="9"/>
      <c r="O271" s="9"/>
    </row>
    <row r="272" spans="2:15" x14ac:dyDescent="0.25">
      <c r="B272" s="9"/>
      <c r="C272" s="9"/>
      <c r="D272" s="9"/>
      <c r="E272" s="9"/>
      <c r="F272" s="9"/>
      <c r="G272" s="9"/>
      <c r="J272" s="9"/>
      <c r="K272" s="9"/>
      <c r="L272" s="9"/>
      <c r="M272" s="9"/>
      <c r="N272" s="9"/>
      <c r="O272" s="9"/>
    </row>
    <row r="273" spans="2:15" x14ac:dyDescent="0.25">
      <c r="B273" s="9"/>
      <c r="C273" s="9"/>
      <c r="D273" s="9"/>
      <c r="E273" s="9"/>
      <c r="F273" s="9"/>
      <c r="G273" s="9"/>
      <c r="J273" s="9"/>
      <c r="K273" s="9"/>
      <c r="L273" s="9"/>
      <c r="M273" s="9"/>
      <c r="N273" s="9"/>
      <c r="O273" s="9"/>
    </row>
    <row r="274" spans="2:15" x14ac:dyDescent="0.25">
      <c r="B274" s="9"/>
      <c r="C274" s="9"/>
      <c r="D274" s="9"/>
      <c r="E274" s="9"/>
      <c r="F274" s="9"/>
      <c r="G274" s="9"/>
      <c r="J274" s="9"/>
      <c r="K274" s="9"/>
      <c r="L274" s="9"/>
      <c r="M274" s="9"/>
      <c r="N274" s="9"/>
      <c r="O274" s="9"/>
    </row>
    <row r="275" spans="2:15" x14ac:dyDescent="0.25">
      <c r="B275" s="9"/>
      <c r="C275" s="9"/>
      <c r="D275" s="9"/>
      <c r="E275" s="9"/>
      <c r="F275" s="9"/>
      <c r="G275" s="9"/>
      <c r="J275" s="9"/>
      <c r="K275" s="9"/>
      <c r="L275" s="9"/>
      <c r="M275" s="9"/>
      <c r="N275" s="9"/>
      <c r="O275" s="9"/>
    </row>
    <row r="276" spans="2:15" x14ac:dyDescent="0.25">
      <c r="B276" s="9"/>
      <c r="C276" s="9"/>
      <c r="D276" s="9"/>
      <c r="E276" s="9"/>
      <c r="F276" s="9"/>
      <c r="G276" s="9"/>
      <c r="J276" s="9"/>
      <c r="K276" s="9"/>
      <c r="L276" s="9"/>
      <c r="M276" s="9"/>
      <c r="N276" s="9"/>
      <c r="O276" s="9"/>
    </row>
    <row r="277" spans="2:15" x14ac:dyDescent="0.25">
      <c r="B277" s="9"/>
      <c r="C277" s="9"/>
      <c r="D277" s="9"/>
      <c r="E277" s="9"/>
      <c r="F277" s="9"/>
      <c r="G277" s="9"/>
      <c r="J277" s="9"/>
      <c r="K277" s="9"/>
      <c r="L277" s="9"/>
      <c r="M277" s="9"/>
      <c r="N277" s="9"/>
      <c r="O277" s="9"/>
    </row>
    <row r="278" spans="2:15" x14ac:dyDescent="0.25">
      <c r="B278" s="9"/>
      <c r="C278" s="9"/>
      <c r="D278" s="9"/>
      <c r="E278" s="9"/>
      <c r="F278" s="9"/>
      <c r="G278" s="9"/>
      <c r="J278" s="9"/>
      <c r="K278" s="9"/>
      <c r="L278" s="9"/>
      <c r="M278" s="9"/>
      <c r="N278" s="9"/>
      <c r="O278" s="9"/>
    </row>
    <row r="279" spans="2:15" x14ac:dyDescent="0.25">
      <c r="B279" s="9"/>
      <c r="C279" s="9"/>
      <c r="D279" s="9"/>
      <c r="E279" s="9"/>
      <c r="F279" s="9"/>
      <c r="G279" s="9"/>
      <c r="J279" s="9"/>
      <c r="K279" s="9"/>
      <c r="L279" s="9"/>
      <c r="M279" s="9"/>
      <c r="N279" s="9"/>
      <c r="O279" s="9"/>
    </row>
    <row r="280" spans="2:15" x14ac:dyDescent="0.25">
      <c r="B280" s="9"/>
      <c r="C280" s="9"/>
      <c r="D280" s="9"/>
      <c r="E280" s="9"/>
      <c r="F280" s="9"/>
      <c r="G280" s="9"/>
      <c r="J280" s="9"/>
      <c r="K280" s="9"/>
      <c r="L280" s="9"/>
      <c r="M280" s="9"/>
      <c r="N280" s="9"/>
      <c r="O280" s="9"/>
    </row>
    <row r="281" spans="2:15" x14ac:dyDescent="0.25">
      <c r="B281" s="9"/>
      <c r="C281" s="9"/>
      <c r="D281" s="9"/>
      <c r="E281" s="9"/>
      <c r="F281" s="9"/>
      <c r="G281" s="9"/>
      <c r="J281" s="9"/>
      <c r="K281" s="9"/>
      <c r="L281" s="9"/>
      <c r="M281" s="9"/>
      <c r="N281" s="9"/>
      <c r="O281" s="9"/>
    </row>
    <row r="282" spans="2:15" x14ac:dyDescent="0.25">
      <c r="B282" s="9"/>
      <c r="C282" s="9"/>
      <c r="D282" s="9"/>
      <c r="E282" s="9"/>
      <c r="F282" s="9"/>
      <c r="G282" s="9"/>
      <c r="J282" s="9"/>
      <c r="K282" s="9"/>
      <c r="L282" s="9"/>
      <c r="M282" s="9"/>
      <c r="N282" s="9"/>
      <c r="O282" s="9"/>
    </row>
    <row r="283" spans="2:15" x14ac:dyDescent="0.25">
      <c r="B283" s="9"/>
      <c r="C283" s="9"/>
      <c r="D283" s="9"/>
      <c r="E283" s="9"/>
      <c r="F283" s="9"/>
      <c r="G283" s="9"/>
      <c r="J283" s="9"/>
      <c r="K283" s="9"/>
      <c r="L283" s="9"/>
      <c r="M283" s="9"/>
      <c r="N283" s="9"/>
      <c r="O283" s="9"/>
    </row>
    <row r="284" spans="2:15" x14ac:dyDescent="0.25">
      <c r="B284" s="9"/>
      <c r="C284" s="9"/>
      <c r="D284" s="9"/>
      <c r="E284" s="9"/>
      <c r="F284" s="9"/>
      <c r="G284" s="9"/>
      <c r="J284" s="9"/>
      <c r="K284" s="9"/>
      <c r="L284" s="9"/>
      <c r="M284" s="9"/>
      <c r="N284" s="9"/>
      <c r="O284" s="9"/>
    </row>
    <row r="285" spans="2:15" x14ac:dyDescent="0.25">
      <c r="B285" s="9"/>
      <c r="C285" s="9"/>
      <c r="D285" s="9"/>
      <c r="E285" s="9"/>
      <c r="F285" s="9"/>
      <c r="G285" s="9"/>
      <c r="J285" s="9"/>
      <c r="K285" s="9"/>
      <c r="L285" s="9"/>
      <c r="M285" s="9"/>
      <c r="N285" s="9"/>
      <c r="O285" s="9"/>
    </row>
    <row r="286" spans="2:15" x14ac:dyDescent="0.25">
      <c r="B286" s="9"/>
      <c r="C286" s="9"/>
      <c r="D286" s="9"/>
      <c r="E286" s="9"/>
      <c r="F286" s="9"/>
      <c r="G286" s="9"/>
      <c r="J286" s="9"/>
      <c r="K286" s="9"/>
      <c r="L286" s="9"/>
      <c r="M286" s="9"/>
      <c r="N286" s="9"/>
      <c r="O286" s="9"/>
    </row>
    <row r="287" spans="2:15" x14ac:dyDescent="0.25">
      <c r="B287" s="9"/>
      <c r="C287" s="9"/>
      <c r="D287" s="9"/>
      <c r="E287" s="9"/>
      <c r="F287" s="9"/>
      <c r="G287" s="9"/>
      <c r="J287" s="9"/>
      <c r="K287" s="9"/>
      <c r="L287" s="9"/>
      <c r="M287" s="9"/>
      <c r="N287" s="9"/>
      <c r="O287" s="9"/>
    </row>
    <row r="288" spans="2:15" x14ac:dyDescent="0.25">
      <c r="B288" s="9"/>
      <c r="C288" s="9"/>
      <c r="D288" s="9"/>
      <c r="E288" s="9"/>
      <c r="F288" s="9"/>
      <c r="G288" s="9"/>
      <c r="J288" s="9"/>
      <c r="K288" s="9"/>
      <c r="L288" s="9"/>
      <c r="M288" s="9"/>
      <c r="N288" s="9"/>
      <c r="O288" s="9"/>
    </row>
    <row r="289" spans="2:15" x14ac:dyDescent="0.25">
      <c r="B289" s="9"/>
      <c r="C289" s="9"/>
      <c r="D289" s="9"/>
      <c r="E289" s="9"/>
      <c r="F289" s="9"/>
      <c r="G289" s="9"/>
      <c r="J289" s="9"/>
      <c r="K289" s="9"/>
      <c r="L289" s="9"/>
      <c r="M289" s="9"/>
      <c r="N289" s="9"/>
      <c r="O289" s="9"/>
    </row>
    <row r="290" spans="2:15" x14ac:dyDescent="0.25">
      <c r="B290" s="9"/>
      <c r="C290" s="9"/>
      <c r="D290" s="9"/>
      <c r="E290" s="9"/>
      <c r="F290" s="9"/>
      <c r="G290" s="9"/>
      <c r="J290" s="9"/>
      <c r="K290" s="9"/>
      <c r="L290" s="9"/>
      <c r="M290" s="9"/>
      <c r="N290" s="9"/>
      <c r="O290" s="9"/>
    </row>
    <row r="291" spans="2:15" x14ac:dyDescent="0.25">
      <c r="B291" s="9"/>
      <c r="C291" s="9"/>
      <c r="D291" s="9"/>
      <c r="E291" s="9"/>
      <c r="F291" s="9"/>
      <c r="G291" s="9"/>
      <c r="J291" s="9"/>
      <c r="K291" s="9"/>
      <c r="L291" s="9"/>
      <c r="M291" s="9"/>
      <c r="N291" s="9"/>
      <c r="O291" s="9"/>
    </row>
  </sheetData>
  <mergeCells count="18">
    <mergeCell ref="N26:O26"/>
    <mergeCell ref="D26:E26"/>
    <mergeCell ref="F26:G26"/>
    <mergeCell ref="J1:K1"/>
    <mergeCell ref="L1:M1"/>
    <mergeCell ref="N1:O1"/>
    <mergeCell ref="J24:K24"/>
    <mergeCell ref="J25:K25"/>
    <mergeCell ref="L25:M25"/>
    <mergeCell ref="N25:O25"/>
    <mergeCell ref="L26:M26"/>
    <mergeCell ref="B1:C1"/>
    <mergeCell ref="D1:E1"/>
    <mergeCell ref="F1:G1"/>
    <mergeCell ref="B25:C25"/>
    <mergeCell ref="D25:E25"/>
    <mergeCell ref="F25:G25"/>
    <mergeCell ref="B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7666-F4C2-4BD4-8312-B515BE39C104}">
  <dimension ref="A4:V2049"/>
  <sheetViews>
    <sheetView tabSelected="1" topLeftCell="A31" zoomScale="70" zoomScaleNormal="70" workbookViewId="0">
      <selection activeCell="F47" sqref="F47"/>
    </sheetView>
  </sheetViews>
  <sheetFormatPr defaultRowHeight="16.5" x14ac:dyDescent="0.25"/>
  <cols>
    <col min="1" max="1" width="48.5703125" style="28" bestFit="1" customWidth="1"/>
    <col min="2" max="2" width="13" style="28" bestFit="1" customWidth="1"/>
    <col min="3" max="5" width="9" style="22" bestFit="1" customWidth="1"/>
    <col min="6" max="6" width="22.85546875" style="22" customWidth="1"/>
    <col min="7" max="7" width="14.42578125" style="22" bestFit="1" customWidth="1"/>
    <col min="8" max="8" width="10" style="22" bestFit="1" customWidth="1"/>
    <col min="9" max="14" width="9.85546875" style="22" customWidth="1"/>
    <col min="15" max="15" width="9.140625" style="22"/>
    <col min="16" max="16" width="21.140625" style="22" bestFit="1" customWidth="1"/>
    <col min="17" max="17" width="22.5703125" style="22" bestFit="1" customWidth="1"/>
    <col min="18" max="18" width="23.28515625" style="22" bestFit="1" customWidth="1"/>
    <col min="19" max="19" width="2.5703125" style="22" bestFit="1" customWidth="1"/>
    <col min="20" max="20" width="11.7109375" style="24" customWidth="1"/>
    <col min="21" max="21" width="11.5703125" style="24" customWidth="1"/>
    <col min="22" max="16384" width="9.140625" style="22"/>
  </cols>
  <sheetData>
    <row r="4" spans="1:22" x14ac:dyDescent="0.25">
      <c r="P4" s="22" t="s">
        <v>44</v>
      </c>
    </row>
    <row r="5" spans="1:22" x14ac:dyDescent="0.25">
      <c r="G5" s="22" t="s">
        <v>42</v>
      </c>
      <c r="H5" s="22">
        <v>2</v>
      </c>
      <c r="I5" s="22">
        <v>3</v>
      </c>
      <c r="J5" s="22">
        <v>4</v>
      </c>
      <c r="K5" s="22">
        <v>5</v>
      </c>
      <c r="L5" s="22">
        <v>6</v>
      </c>
      <c r="O5" s="22" t="s">
        <v>37</v>
      </c>
      <c r="P5" s="22" t="s">
        <v>43</v>
      </c>
      <c r="Q5" s="22" t="s">
        <v>45</v>
      </c>
      <c r="R5" s="22" t="s">
        <v>46</v>
      </c>
    </row>
    <row r="6" spans="1:22" x14ac:dyDescent="0.25">
      <c r="G6" s="22">
        <v>1</v>
      </c>
      <c r="H6" s="22">
        <f>HLOOKUP($O6,$B$8:$E$27,H$5,FALSE)</f>
        <v>1</v>
      </c>
      <c r="I6" s="22">
        <f>HLOOKUP($O6,$B$8:$E$27,I$5,FALSE)</f>
        <v>0.3</v>
      </c>
      <c r="J6" s="22">
        <f>HLOOKUP($O6,$B$8:$E$27,J$5,FALSE)</f>
        <v>0.95</v>
      </c>
      <c r="K6" s="22">
        <f>HLOOKUP($O6,$B$8:$E$27,K$5,FALSE)</f>
        <v>0</v>
      </c>
      <c r="L6" s="22">
        <f>HLOOKUP($O6,$B$8:$E$27,L$5,FALSE)</f>
        <v>0</v>
      </c>
      <c r="M6" s="22">
        <f>I6*$H6</f>
        <v>0.3</v>
      </c>
      <c r="N6" s="22">
        <f>J6*$H6</f>
        <v>0.95</v>
      </c>
      <c r="O6" s="22" t="s">
        <v>38</v>
      </c>
      <c r="P6" s="24">
        <v>0.18</v>
      </c>
      <c r="Q6" s="24">
        <v>0.88</v>
      </c>
      <c r="R6" s="24">
        <f t="shared" ref="R6:R13" si="0">SUM(P6:Q6)</f>
        <v>1.06</v>
      </c>
      <c r="S6" s="22" t="str">
        <f t="shared" ref="S6:S13" si="1">IF(H6&lt;R6,O6,"")</f>
        <v>A</v>
      </c>
      <c r="T6" s="24">
        <f t="shared" ref="T6:T13" si="2">IF(S6=O6,R6-H6,"")</f>
        <v>6.0000000000000053E-2</v>
      </c>
      <c r="U6" s="24">
        <f>Q6*K6*L6</f>
        <v>0</v>
      </c>
      <c r="V6" s="22">
        <f ca="1">Q6*MIN(0.5,MAX(0.05,RAND()))</f>
        <v>0.44</v>
      </c>
    </row>
    <row r="7" spans="1:22" x14ac:dyDescent="0.25">
      <c r="G7" s="22">
        <v>2</v>
      </c>
      <c r="H7" s="22">
        <f>HLOOKUP($O7,$B$8:$E$27,H$5,FALSE)</f>
        <v>3</v>
      </c>
      <c r="I7" s="22">
        <f>HLOOKUP($O7,$B$8:$E$27,I$5,FALSE)</f>
        <v>0.2</v>
      </c>
      <c r="J7" s="22">
        <f>HLOOKUP($O7,$B$8:$E$27,J$5,FALSE)</f>
        <v>1.26</v>
      </c>
      <c r="K7" s="22">
        <f>HLOOKUP($O7,$B$8:$E$27,K$5,FALSE)</f>
        <v>0</v>
      </c>
      <c r="L7" s="22">
        <f>HLOOKUP($O7,$B$8:$E$27,L$5,FALSE)</f>
        <v>0</v>
      </c>
      <c r="M7" s="22">
        <f t="shared" ref="M7:M12" si="3">I7*$H7</f>
        <v>0.60000000000000009</v>
      </c>
      <c r="N7" s="22">
        <f t="shared" ref="N7:N12" si="4">J7*$H7</f>
        <v>3.7800000000000002</v>
      </c>
      <c r="O7" s="22" t="s">
        <v>39</v>
      </c>
      <c r="P7" s="24">
        <f>P6*$H7/$H6</f>
        <v>0.54</v>
      </c>
      <c r="Q7" s="24">
        <f>Q6*$H7/$H6</f>
        <v>2.64</v>
      </c>
      <c r="R7" s="24">
        <f t="shared" si="0"/>
        <v>3.18</v>
      </c>
      <c r="S7" s="22" t="str">
        <f t="shared" si="1"/>
        <v>B</v>
      </c>
      <c r="T7" s="24">
        <f t="shared" si="2"/>
        <v>0.18000000000000016</v>
      </c>
      <c r="U7" s="24">
        <f t="shared" ref="U7:U74" si="5">Q7*K7*L7</f>
        <v>0</v>
      </c>
      <c r="V7" s="22">
        <f t="shared" ref="V7:V71" ca="1" si="6">Q7*MIN(0.5,MAX(0.05,RAND()))</f>
        <v>1.32</v>
      </c>
    </row>
    <row r="8" spans="1:22" x14ac:dyDescent="0.25">
      <c r="B8" s="22" t="s">
        <v>38</v>
      </c>
      <c r="C8" s="22" t="s">
        <v>39</v>
      </c>
      <c r="D8" s="22" t="s">
        <v>40</v>
      </c>
      <c r="E8" s="22" t="s">
        <v>41</v>
      </c>
      <c r="G8" s="22">
        <v>3</v>
      </c>
      <c r="H8" s="22">
        <f>HLOOKUP($O8,$B$8:$E$27,H$5,FALSE)</f>
        <v>5</v>
      </c>
      <c r="I8" s="22">
        <f>HLOOKUP($O8,$B$8:$E$27,I$5,FALSE)</f>
        <v>0.18</v>
      </c>
      <c r="J8" s="22">
        <f>HLOOKUP($O8,$B$8:$E$27,J$5,FALSE)</f>
        <v>1.37</v>
      </c>
      <c r="K8" s="22">
        <f>HLOOKUP($O8,$B$8:$E$27,K$5,FALSE)</f>
        <v>0</v>
      </c>
      <c r="L8" s="22">
        <f>HLOOKUP($O8,$B$8:$E$27,L$5,FALSE)</f>
        <v>0</v>
      </c>
      <c r="M8" s="22">
        <f t="shared" si="3"/>
        <v>0.89999999999999991</v>
      </c>
      <c r="N8" s="22">
        <f t="shared" si="4"/>
        <v>6.8500000000000005</v>
      </c>
      <c r="O8" s="22" t="s">
        <v>40</v>
      </c>
      <c r="P8" s="24">
        <f t="shared" ref="P8:P9" si="7">P7*$H8/$H7</f>
        <v>0.9</v>
      </c>
      <c r="Q8" s="24">
        <f t="shared" ref="Q8:Q9" si="8">Q7*$H8/$H7</f>
        <v>4.4000000000000004</v>
      </c>
      <c r="R8" s="24">
        <f t="shared" si="0"/>
        <v>5.3000000000000007</v>
      </c>
      <c r="S8" s="22" t="str">
        <f t="shared" si="1"/>
        <v>C</v>
      </c>
      <c r="T8" s="24">
        <f t="shared" si="2"/>
        <v>0.30000000000000071</v>
      </c>
      <c r="U8" s="24">
        <f t="shared" si="5"/>
        <v>0</v>
      </c>
      <c r="V8" s="22">
        <f t="shared" ca="1" si="6"/>
        <v>1.4053058921089683</v>
      </c>
    </row>
    <row r="9" spans="1:22" x14ac:dyDescent="0.25">
      <c r="B9" s="22">
        <v>1</v>
      </c>
      <c r="C9" s="22">
        <v>3</v>
      </c>
      <c r="D9" s="22">
        <v>5</v>
      </c>
      <c r="E9" s="22">
        <v>10</v>
      </c>
      <c r="G9" s="22">
        <v>4</v>
      </c>
      <c r="H9" s="22">
        <f>HLOOKUP($O9,$B$8:$E$27,H$5,FALSE)</f>
        <v>10</v>
      </c>
      <c r="I9" s="22">
        <f>HLOOKUP($O9,$B$8:$E$27,I$5,FALSE)</f>
        <v>0.2</v>
      </c>
      <c r="J9" s="22">
        <f>HLOOKUP($O9,$B$8:$E$27,J$5,FALSE)</f>
        <v>1.4</v>
      </c>
      <c r="K9" s="22">
        <f>HLOOKUP($O9,$B$8:$E$27,K$5,FALSE)</f>
        <v>0</v>
      </c>
      <c r="L9" s="22">
        <f>HLOOKUP($O9,$B$8:$E$27,L$5,FALSE)</f>
        <v>0</v>
      </c>
      <c r="M9" s="22">
        <f t="shared" si="3"/>
        <v>2</v>
      </c>
      <c r="N9" s="22">
        <f t="shared" si="4"/>
        <v>14</v>
      </c>
      <c r="O9" s="22" t="s">
        <v>41</v>
      </c>
      <c r="P9" s="24">
        <f t="shared" si="7"/>
        <v>1.8</v>
      </c>
      <c r="Q9" s="24">
        <f t="shared" si="8"/>
        <v>8.8000000000000007</v>
      </c>
      <c r="R9" s="24">
        <f t="shared" si="0"/>
        <v>10.600000000000001</v>
      </c>
      <c r="S9" s="22" t="str">
        <f t="shared" si="1"/>
        <v>D</v>
      </c>
      <c r="T9" s="24">
        <f t="shared" si="2"/>
        <v>0.60000000000000142</v>
      </c>
      <c r="U9" s="24">
        <f t="shared" si="5"/>
        <v>0</v>
      </c>
      <c r="V9" s="22">
        <f t="shared" ca="1" si="6"/>
        <v>4.4000000000000004</v>
      </c>
    </row>
    <row r="10" spans="1:22" x14ac:dyDescent="0.25">
      <c r="B10" s="23">
        <v>0.3</v>
      </c>
      <c r="C10" s="23">
        <v>0.2</v>
      </c>
      <c r="D10" s="23">
        <v>0.18</v>
      </c>
      <c r="E10" s="23">
        <v>0.2</v>
      </c>
      <c r="G10" s="22">
        <v>5</v>
      </c>
      <c r="H10" s="22">
        <f>HLOOKUP($O10,$B$8:$E$27,H$5,FALSE)</f>
        <v>3</v>
      </c>
      <c r="I10" s="22">
        <f>HLOOKUP($O10,$B$8:$E$27,I$5,FALSE)</f>
        <v>0.2</v>
      </c>
      <c r="J10" s="22">
        <f>HLOOKUP($O10,$B$8:$E$27,J$5,FALSE)</f>
        <v>1.26</v>
      </c>
      <c r="K10" s="22">
        <f>HLOOKUP($O10,$B$8:$E$27,K$5,FALSE)</f>
        <v>0</v>
      </c>
      <c r="L10" s="22">
        <f>HLOOKUP($O10,$B$8:$E$27,L$5,FALSE)</f>
        <v>0</v>
      </c>
      <c r="M10" s="22">
        <f t="shared" si="3"/>
        <v>0.60000000000000009</v>
      </c>
      <c r="N10" s="22">
        <f t="shared" si="4"/>
        <v>3.7800000000000002</v>
      </c>
      <c r="O10" s="22" t="s">
        <v>39</v>
      </c>
      <c r="P10" s="24">
        <v>2</v>
      </c>
      <c r="Q10" s="24">
        <v>2</v>
      </c>
      <c r="R10" s="24">
        <f t="shared" si="0"/>
        <v>4</v>
      </c>
      <c r="S10" s="22" t="str">
        <f t="shared" si="1"/>
        <v>B</v>
      </c>
      <c r="T10" s="24">
        <f t="shared" si="2"/>
        <v>1</v>
      </c>
      <c r="U10" s="24">
        <f t="shared" si="5"/>
        <v>0</v>
      </c>
      <c r="V10" s="22">
        <f t="shared" ca="1" si="6"/>
        <v>1</v>
      </c>
    </row>
    <row r="11" spans="1:22" x14ac:dyDescent="0.25">
      <c r="B11" s="23">
        <v>0.95</v>
      </c>
      <c r="C11" s="23">
        <v>1.26</v>
      </c>
      <c r="D11" s="23">
        <v>1.37</v>
      </c>
      <c r="E11" s="23">
        <v>1.4</v>
      </c>
      <c r="G11" s="22">
        <v>6</v>
      </c>
      <c r="H11" s="22">
        <f>HLOOKUP($O11,$B$8:$E$27,H$5,FALSE)</f>
        <v>3</v>
      </c>
      <c r="I11" s="22">
        <f>HLOOKUP($O11,$B$8:$E$27,I$5,FALSE)</f>
        <v>0.2</v>
      </c>
      <c r="J11" s="22">
        <f>HLOOKUP($O11,$B$8:$E$27,J$5,FALSE)</f>
        <v>1.26</v>
      </c>
      <c r="K11" s="22">
        <f>HLOOKUP($O11,$B$8:$E$27,K$5,FALSE)</f>
        <v>0</v>
      </c>
      <c r="L11" s="22">
        <f>HLOOKUP($O11,$B$8:$E$27,L$5,FALSE)</f>
        <v>0</v>
      </c>
      <c r="M11" s="22">
        <f t="shared" si="3"/>
        <v>0.60000000000000009</v>
      </c>
      <c r="N11" s="22">
        <f t="shared" si="4"/>
        <v>3.7800000000000002</v>
      </c>
      <c r="O11" s="22" t="s">
        <v>39</v>
      </c>
      <c r="P11" s="24">
        <v>2</v>
      </c>
      <c r="Q11" s="24">
        <v>2</v>
      </c>
      <c r="R11" s="24">
        <f t="shared" si="0"/>
        <v>4</v>
      </c>
      <c r="S11" s="22" t="str">
        <f t="shared" si="1"/>
        <v>B</v>
      </c>
      <c r="T11" s="24">
        <f t="shared" si="2"/>
        <v>1</v>
      </c>
      <c r="U11" s="24">
        <f t="shared" si="5"/>
        <v>0</v>
      </c>
      <c r="V11" s="22">
        <f t="shared" ca="1" si="6"/>
        <v>0.35630806586251751</v>
      </c>
    </row>
    <row r="12" spans="1:22" s="25" customFormat="1" x14ac:dyDescent="0.25">
      <c r="A12" s="28"/>
      <c r="G12" s="25">
        <v>7</v>
      </c>
      <c r="H12" s="22">
        <f>HLOOKUP($O12,$B$8:$E$27,H$5,FALSE)</f>
        <v>3</v>
      </c>
      <c r="I12" s="22">
        <f>HLOOKUP($O12,$B$8:$E$27,I$5,FALSE)</f>
        <v>0.2</v>
      </c>
      <c r="J12" s="22">
        <f>HLOOKUP($O12,$B$8:$E$27,J$5,FALSE)</f>
        <v>1.26</v>
      </c>
      <c r="K12" s="22">
        <f>HLOOKUP($O12,$B$8:$E$27,K$5,FALSE)</f>
        <v>0</v>
      </c>
      <c r="L12" s="22">
        <f>HLOOKUP($O12,$B$8:$E$27,L$5,FALSE)</f>
        <v>0</v>
      </c>
      <c r="M12" s="22">
        <f t="shared" si="3"/>
        <v>0.60000000000000009</v>
      </c>
      <c r="N12" s="22">
        <f t="shared" si="4"/>
        <v>3.7800000000000002</v>
      </c>
      <c r="O12" s="22" t="s">
        <v>39</v>
      </c>
      <c r="P12" s="24">
        <v>2</v>
      </c>
      <c r="Q12" s="24">
        <v>2</v>
      </c>
      <c r="R12" s="26">
        <f t="shared" si="0"/>
        <v>4</v>
      </c>
      <c r="S12" s="25" t="str">
        <f t="shared" si="1"/>
        <v>B</v>
      </c>
      <c r="T12" s="26">
        <f t="shared" si="2"/>
        <v>1</v>
      </c>
      <c r="U12" s="26">
        <f t="shared" si="5"/>
        <v>0</v>
      </c>
      <c r="V12" s="22">
        <f t="shared" ca="1" si="6"/>
        <v>0.93621516550945771</v>
      </c>
    </row>
    <row r="13" spans="1:22" x14ac:dyDescent="0.25">
      <c r="F13" s="27"/>
      <c r="G13" s="22">
        <v>8</v>
      </c>
      <c r="H13" s="22">
        <f>HLOOKUP($O13,$B$8:$E$27,H$5,FALSE)</f>
        <v>5</v>
      </c>
      <c r="I13" s="22">
        <f>HLOOKUP($O13,$B$8:$E$27,I$5,FALSE)</f>
        <v>0.18</v>
      </c>
      <c r="J13" s="22">
        <f>HLOOKUP($O13,$B$8:$E$27,J$5,FALSE)</f>
        <v>1.37</v>
      </c>
      <c r="K13" s="22">
        <f>HLOOKUP($O13,$B$8:$E$27,K$5,FALSE)</f>
        <v>0</v>
      </c>
      <c r="L13" s="22">
        <f>HLOOKUP($O13,$B$8:$E$27,L$5,FALSE)</f>
        <v>0</v>
      </c>
      <c r="M13" s="22">
        <f t="shared" ref="M13:M80" si="9">I13*$H13</f>
        <v>0.89999999999999991</v>
      </c>
      <c r="N13" s="22">
        <f t="shared" ref="N13:N80" si="10">J13*$H13</f>
        <v>6.8500000000000005</v>
      </c>
      <c r="O13" s="22" t="s">
        <v>40</v>
      </c>
      <c r="P13" s="24">
        <v>3</v>
      </c>
      <c r="Q13" s="24">
        <v>3</v>
      </c>
      <c r="R13" s="24">
        <f t="shared" si="0"/>
        <v>6</v>
      </c>
      <c r="S13" s="22" t="str">
        <f t="shared" si="1"/>
        <v>C</v>
      </c>
      <c r="T13" s="24">
        <f t="shared" si="2"/>
        <v>1</v>
      </c>
      <c r="U13" s="24">
        <f t="shared" si="5"/>
        <v>0</v>
      </c>
      <c r="V13" s="22">
        <f t="shared" ca="1" si="6"/>
        <v>1.5</v>
      </c>
    </row>
    <row r="14" spans="1:22" x14ac:dyDescent="0.25">
      <c r="A14" s="33" t="s">
        <v>86</v>
      </c>
      <c r="B14" s="34" t="s">
        <v>38</v>
      </c>
      <c r="C14" s="34" t="s">
        <v>39</v>
      </c>
      <c r="D14" s="34" t="s">
        <v>40</v>
      </c>
      <c r="E14" s="34" t="s">
        <v>41</v>
      </c>
      <c r="F14" s="27"/>
      <c r="G14" s="22">
        <v>9</v>
      </c>
      <c r="H14" s="22">
        <f>HLOOKUP($O14,$B$8:$E$27,H$5,FALSE)</f>
        <v>5</v>
      </c>
      <c r="I14" s="22">
        <f>HLOOKUP($O14,$B$8:$E$27,I$5,FALSE)</f>
        <v>0.18</v>
      </c>
      <c r="J14" s="22">
        <f>HLOOKUP($O14,$B$8:$E$27,J$5,FALSE)</f>
        <v>1.37</v>
      </c>
      <c r="K14" s="22">
        <f>HLOOKUP($O14,$B$8:$E$27,K$5,FALSE)</f>
        <v>0</v>
      </c>
      <c r="L14" s="22">
        <f>HLOOKUP($O14,$B$8:$E$27,L$5,FALSE)</f>
        <v>0</v>
      </c>
      <c r="M14" s="22">
        <f t="shared" ref="M14:M41" si="11">I14*$H14</f>
        <v>0.89999999999999991</v>
      </c>
      <c r="N14" s="22">
        <f t="shared" ref="N14:N41" si="12">J14*$H14</f>
        <v>6.8500000000000005</v>
      </c>
      <c r="O14" s="22" t="s">
        <v>40</v>
      </c>
      <c r="P14" s="24">
        <v>2.5</v>
      </c>
      <c r="Q14" s="24">
        <v>4</v>
      </c>
      <c r="R14" s="24">
        <f t="shared" ref="R14:R41" si="13">SUM(P14:Q14)</f>
        <v>6.5</v>
      </c>
      <c r="S14" s="22" t="str">
        <f t="shared" ref="S14:S41" si="14">IF(H14&lt;R14,O14,"")</f>
        <v>C</v>
      </c>
      <c r="T14" s="24">
        <f t="shared" ref="T14:T41" si="15">IF(S14=O14,R14-H14,"")</f>
        <v>1.5</v>
      </c>
      <c r="U14" s="24">
        <f t="shared" ref="U14:U41" si="16">Q14*K14*L14</f>
        <v>0</v>
      </c>
      <c r="V14" s="22">
        <f t="shared" ca="1" si="6"/>
        <v>0.2</v>
      </c>
    </row>
    <row r="15" spans="1:22" x14ac:dyDescent="0.25">
      <c r="A15" s="33" t="s">
        <v>95</v>
      </c>
      <c r="B15" s="35">
        <v>1</v>
      </c>
      <c r="C15" s="35">
        <v>3</v>
      </c>
      <c r="D15" s="35">
        <v>5</v>
      </c>
      <c r="E15" s="35">
        <v>10</v>
      </c>
      <c r="F15" s="27"/>
      <c r="G15" s="22">
        <v>10</v>
      </c>
      <c r="H15" s="22">
        <f>HLOOKUP($O15,$B$8:$E$27,H$5,FALSE)</f>
        <v>5</v>
      </c>
      <c r="I15" s="22">
        <f>HLOOKUP($O15,$B$8:$E$27,I$5,FALSE)</f>
        <v>0.18</v>
      </c>
      <c r="J15" s="22">
        <f>HLOOKUP($O15,$B$8:$E$27,J$5,FALSE)</f>
        <v>1.37</v>
      </c>
      <c r="K15" s="22">
        <f>HLOOKUP($O15,$B$8:$E$27,K$5,FALSE)</f>
        <v>0</v>
      </c>
      <c r="L15" s="22">
        <f>HLOOKUP($O15,$B$8:$E$27,L$5,FALSE)</f>
        <v>0</v>
      </c>
      <c r="M15" s="22">
        <f t="shared" si="11"/>
        <v>0.89999999999999991</v>
      </c>
      <c r="N15" s="22">
        <f t="shared" si="12"/>
        <v>6.8500000000000005</v>
      </c>
      <c r="O15" s="22" t="s">
        <v>40</v>
      </c>
      <c r="P15" s="24">
        <v>7</v>
      </c>
      <c r="Q15" s="24">
        <v>5</v>
      </c>
      <c r="R15" s="24">
        <f t="shared" si="13"/>
        <v>12</v>
      </c>
      <c r="S15" s="22" t="str">
        <f t="shared" si="14"/>
        <v>C</v>
      </c>
      <c r="T15" s="24">
        <f t="shared" si="15"/>
        <v>7</v>
      </c>
      <c r="U15" s="24">
        <f t="shared" si="16"/>
        <v>0</v>
      </c>
      <c r="V15" s="22">
        <f t="shared" ca="1" si="6"/>
        <v>1.4643666331635004</v>
      </c>
    </row>
    <row r="16" spans="1:22" x14ac:dyDescent="0.25">
      <c r="A16" s="31" t="s">
        <v>94</v>
      </c>
      <c r="B16" s="31">
        <f ca="1">SUMIF($O:$O,B8,$P:$P)/COUNTIF($O:$O,B8)</f>
        <v>0.1462899140986581</v>
      </c>
      <c r="C16" s="31">
        <f ca="1">SUMIF($O:$O,C8,$P:$P)/COUNTIF($O:$O,C8)</f>
        <v>0.30775140678733148</v>
      </c>
      <c r="D16" s="31">
        <f ca="1">SUMIF($O:$O,D8,$P:$P)/COUNTIF($O:$O,D8)</f>
        <v>0.48297372359977969</v>
      </c>
      <c r="E16" s="31">
        <f ca="1">SUMIF($O:$O,E8,$P:$P)/COUNTIF($O:$O,E8)</f>
        <v>1.148439765930918</v>
      </c>
      <c r="F16" s="27"/>
      <c r="G16" s="22">
        <v>11</v>
      </c>
      <c r="H16" s="22">
        <f>HLOOKUP($O16,$B$8:$E$27,H$5,FALSE)</f>
        <v>10</v>
      </c>
      <c r="I16" s="22">
        <f>HLOOKUP($O16,$B$8:$E$27,I$5,FALSE)</f>
        <v>0.2</v>
      </c>
      <c r="J16" s="22">
        <f>HLOOKUP($O16,$B$8:$E$27,J$5,FALSE)</f>
        <v>1.4</v>
      </c>
      <c r="K16" s="22">
        <f>HLOOKUP($O16,$B$8:$E$27,K$5,FALSE)</f>
        <v>0</v>
      </c>
      <c r="L16" s="22">
        <f>HLOOKUP($O16,$B$8:$E$27,L$5,FALSE)</f>
        <v>0</v>
      </c>
      <c r="M16" s="22">
        <f t="shared" si="11"/>
        <v>2</v>
      </c>
      <c r="N16" s="22">
        <f t="shared" si="12"/>
        <v>14</v>
      </c>
      <c r="O16" s="22" t="s">
        <v>41</v>
      </c>
      <c r="P16" s="24">
        <v>5</v>
      </c>
      <c r="Q16" s="24">
        <v>5</v>
      </c>
      <c r="R16" s="24">
        <f t="shared" si="13"/>
        <v>10</v>
      </c>
      <c r="S16" s="22" t="str">
        <f t="shared" si="14"/>
        <v/>
      </c>
      <c r="T16" s="24" t="str">
        <f t="shared" si="15"/>
        <v/>
      </c>
      <c r="U16" s="24">
        <f t="shared" si="16"/>
        <v>0</v>
      </c>
      <c r="V16" s="22">
        <f t="shared" ca="1" si="6"/>
        <v>0.25</v>
      </c>
    </row>
    <row r="17" spans="1:22" s="28" customFormat="1" x14ac:dyDescent="0.25">
      <c r="A17" s="31" t="s">
        <v>93</v>
      </c>
      <c r="B17" s="31">
        <f ca="1">SUMIF($O:$O,B8,$Q:$Q)/COUNTIF($O:$O,B8)</f>
        <v>0.63127010996382504</v>
      </c>
      <c r="C17" s="31">
        <f ca="1">SUMIF($O:$O,C8,$Q:$Q)/COUNTIF($O:$O,C8)</f>
        <v>2.1867861999886467</v>
      </c>
      <c r="D17" s="31">
        <f ca="1">SUMIF($O:$O,D8,$Q:$Q)/COUNTIF($O:$O,D8)</f>
        <v>3.8684687539648532</v>
      </c>
      <c r="E17" s="31">
        <f ca="1">SUMIF($O:$O,E8,$Q:$Q)/COUNTIF($O:$O,E8)</f>
        <v>7.9947415773275639</v>
      </c>
      <c r="G17" s="22">
        <v>12</v>
      </c>
      <c r="H17" s="22">
        <f>HLOOKUP($O17,$B$8:$E$27,H$5,FALSE)</f>
        <v>10</v>
      </c>
      <c r="I17" s="22">
        <f>HLOOKUP($O17,$B$8:$E$27,I$5,FALSE)</f>
        <v>0.2</v>
      </c>
      <c r="J17" s="22">
        <f>HLOOKUP($O17,$B$8:$E$27,J$5,FALSE)</f>
        <v>1.4</v>
      </c>
      <c r="K17" s="22">
        <f>HLOOKUP($O17,$B$8:$E$27,K$5,FALSE)</f>
        <v>0</v>
      </c>
      <c r="L17" s="22">
        <f>HLOOKUP($O17,$B$8:$E$27,L$5,FALSE)</f>
        <v>0</v>
      </c>
      <c r="M17" s="22">
        <f t="shared" si="11"/>
        <v>2</v>
      </c>
      <c r="N17" s="22">
        <f t="shared" si="12"/>
        <v>14</v>
      </c>
      <c r="O17" s="22" t="s">
        <v>41</v>
      </c>
      <c r="P17" s="24">
        <v>10</v>
      </c>
      <c r="Q17" s="24">
        <v>5</v>
      </c>
      <c r="R17" s="24">
        <f t="shared" si="13"/>
        <v>15</v>
      </c>
      <c r="S17" s="22" t="str">
        <f t="shared" si="14"/>
        <v>D</v>
      </c>
      <c r="T17" s="24">
        <f t="shared" si="15"/>
        <v>5</v>
      </c>
      <c r="U17" s="24">
        <f t="shared" si="16"/>
        <v>0</v>
      </c>
      <c r="V17" s="22">
        <f t="shared" ca="1" si="6"/>
        <v>2.2100977681314182</v>
      </c>
    </row>
    <row r="18" spans="1:22" x14ac:dyDescent="0.25">
      <c r="A18" s="29" t="s">
        <v>92</v>
      </c>
      <c r="B18" s="32">
        <f ca="1">B17+B16</f>
        <v>0.77756002406248315</v>
      </c>
      <c r="C18" s="32">
        <f t="shared" ref="C18:E18" ca="1" si="17">C17+C16</f>
        <v>2.4945376067759781</v>
      </c>
      <c r="D18" s="32">
        <f t="shared" ca="1" si="17"/>
        <v>4.3514424775646328</v>
      </c>
      <c r="E18" s="32">
        <f t="shared" ca="1" si="17"/>
        <v>9.1431813432584814</v>
      </c>
      <c r="G18" s="22">
        <v>13</v>
      </c>
      <c r="H18" s="22">
        <f>HLOOKUP($O18,$B$8:$E$27,H$5,FALSE)</f>
        <v>10</v>
      </c>
      <c r="I18" s="22">
        <f>HLOOKUP($O18,$B$8:$E$27,I$5,FALSE)</f>
        <v>0.2</v>
      </c>
      <c r="J18" s="22">
        <f>HLOOKUP($O18,$B$8:$E$27,J$5,FALSE)</f>
        <v>1.4</v>
      </c>
      <c r="K18" s="22">
        <f>HLOOKUP($O18,$B$8:$E$27,K$5,FALSE)</f>
        <v>0</v>
      </c>
      <c r="L18" s="22">
        <f>HLOOKUP($O18,$B$8:$E$27,L$5,FALSE)</f>
        <v>0</v>
      </c>
      <c r="M18" s="22">
        <f t="shared" si="11"/>
        <v>2</v>
      </c>
      <c r="N18" s="22">
        <f t="shared" si="12"/>
        <v>14</v>
      </c>
      <c r="O18" s="22" t="s">
        <v>41</v>
      </c>
      <c r="P18" s="24">
        <v>15</v>
      </c>
      <c r="Q18" s="24">
        <v>5</v>
      </c>
      <c r="R18" s="24">
        <f t="shared" si="13"/>
        <v>20</v>
      </c>
      <c r="S18" s="22" t="str">
        <f t="shared" si="14"/>
        <v>D</v>
      </c>
      <c r="T18" s="24">
        <f t="shared" si="15"/>
        <v>10</v>
      </c>
      <c r="U18" s="24">
        <f t="shared" si="16"/>
        <v>0</v>
      </c>
      <c r="V18" s="22">
        <f t="shared" ca="1" si="6"/>
        <v>0.93841079114469927</v>
      </c>
    </row>
    <row r="19" spans="1:22" x14ac:dyDescent="0.25">
      <c r="A19" s="33" t="s">
        <v>91</v>
      </c>
      <c r="B19" s="35">
        <f>COUNTIF($O:$O,B8)</f>
        <v>355</v>
      </c>
      <c r="C19" s="35">
        <f>COUNTIF($O:$O,C8)</f>
        <v>450</v>
      </c>
      <c r="D19" s="35">
        <f>COUNTIF($O:$O,D8)</f>
        <v>389</v>
      </c>
      <c r="E19" s="35">
        <f>COUNTIF($O:$O,E8)</f>
        <v>244</v>
      </c>
      <c r="G19" s="22">
        <v>14</v>
      </c>
      <c r="H19" s="22">
        <f>HLOOKUP($O19,$B$8:$E$27,H$5,FALSE)</f>
        <v>1</v>
      </c>
      <c r="I19" s="22">
        <f>HLOOKUP($O19,$B$8:$E$27,I$5,FALSE)</f>
        <v>0.3</v>
      </c>
      <c r="J19" s="22">
        <f>HLOOKUP($O19,$B$8:$E$27,J$5,FALSE)</f>
        <v>0.95</v>
      </c>
      <c r="K19" s="22">
        <f>HLOOKUP($O19,$B$8:$E$27,K$5,FALSE)</f>
        <v>0</v>
      </c>
      <c r="L19" s="22">
        <f>HLOOKUP($O19,$B$8:$E$27,L$5,FALSE)</f>
        <v>0</v>
      </c>
      <c r="M19" s="22">
        <f t="shared" si="11"/>
        <v>0.3</v>
      </c>
      <c r="N19" s="22">
        <f t="shared" si="12"/>
        <v>0.95</v>
      </c>
      <c r="O19" s="22" t="s">
        <v>38</v>
      </c>
      <c r="P19" s="24">
        <v>0</v>
      </c>
      <c r="Q19" s="24">
        <v>1.57</v>
      </c>
      <c r="R19" s="24">
        <f t="shared" ref="R19:R20" si="18">SUM(P19:Q19)</f>
        <v>1.57</v>
      </c>
      <c r="S19" s="22" t="str">
        <f t="shared" ref="S19:S20" si="19">IF(H19&lt;R19,O19,"")</f>
        <v>A</v>
      </c>
      <c r="T19" s="24">
        <f t="shared" ref="T19:T20" si="20">IF(S19=O19,R19-H19,"")</f>
        <v>0.57000000000000006</v>
      </c>
      <c r="U19" s="24">
        <f t="shared" si="16"/>
        <v>0</v>
      </c>
      <c r="V19" s="22">
        <f t="shared" ca="1" si="6"/>
        <v>0.78500000000000003</v>
      </c>
    </row>
    <row r="20" spans="1:22" x14ac:dyDescent="0.25">
      <c r="A20" s="33" t="s">
        <v>90</v>
      </c>
      <c r="B20" s="35">
        <f ca="1">COUNTIF($S:$S,B8)</f>
        <v>2</v>
      </c>
      <c r="C20" s="35">
        <f ca="1">COUNTIF($S:$S,C8)</f>
        <v>13</v>
      </c>
      <c r="D20" s="35">
        <f ca="1">COUNTIF($S:$S,D8)</f>
        <v>32</v>
      </c>
      <c r="E20" s="35">
        <f ca="1">COUNTIF($S:$S,E8)</f>
        <v>38</v>
      </c>
      <c r="G20" s="22">
        <v>15</v>
      </c>
      <c r="H20" s="22">
        <f>HLOOKUP($O20,$B$8:$E$27,H$5,FALSE)</f>
        <v>1</v>
      </c>
      <c r="I20" s="22">
        <f>HLOOKUP($O20,$B$8:$E$27,I$5,FALSE)</f>
        <v>0.3</v>
      </c>
      <c r="J20" s="22">
        <f>HLOOKUP($O20,$B$8:$E$27,J$5,FALSE)</f>
        <v>0.95</v>
      </c>
      <c r="K20" s="22">
        <f>HLOOKUP($O20,$B$8:$E$27,K$5,FALSE)</f>
        <v>0</v>
      </c>
      <c r="L20" s="22">
        <f>HLOOKUP($O20,$B$8:$E$27,L$5,FALSE)</f>
        <v>0</v>
      </c>
      <c r="M20" s="22">
        <f t="shared" si="11"/>
        <v>0.3</v>
      </c>
      <c r="N20" s="22">
        <f t="shared" si="12"/>
        <v>0.95</v>
      </c>
      <c r="O20" s="22" t="s">
        <v>38</v>
      </c>
      <c r="P20" s="24">
        <f t="shared" ref="P20:P74" ca="1" si="21">RAND()*$M20</f>
        <v>9.540047004031349E-2</v>
      </c>
      <c r="Q20" s="24">
        <f t="shared" ref="Q20" ca="1" si="22">MIN(N20*20,MAX(M20,NORMINV(RAND(),N20-(N20-M20)/2,(N20-M20)/16)))</f>
        <v>0.63456782776388332</v>
      </c>
      <c r="R20" s="24">
        <f t="shared" ca="1" si="18"/>
        <v>0.72996829780419681</v>
      </c>
      <c r="S20" s="22" t="str">
        <f t="shared" ca="1" si="19"/>
        <v/>
      </c>
      <c r="T20" s="24" t="str">
        <f t="shared" ca="1" si="20"/>
        <v/>
      </c>
      <c r="U20" s="24">
        <f t="shared" ca="1" si="16"/>
        <v>0</v>
      </c>
      <c r="V20" s="22">
        <f t="shared" ca="1" si="6"/>
        <v>6.4224628711485821E-2</v>
      </c>
    </row>
    <row r="21" spans="1:22" s="25" customFormat="1" ht="33" x14ac:dyDescent="0.25">
      <c r="A21" s="40" t="s">
        <v>96</v>
      </c>
      <c r="B21" s="41">
        <f ca="1">SUMIF($S:$S,B8,$T:$T)/COUNTIF($S:$S,B8)/B9</f>
        <v>0.31500000000000006</v>
      </c>
      <c r="C21" s="41">
        <f ca="1">SUMIF($S:$S,C8,$T:$T)/COUNTIF($S:$S,C8)/C9</f>
        <v>0.10721966945192829</v>
      </c>
      <c r="D21" s="41">
        <f ca="1">SUMIF($S:$S,D8,$T:$T)/COUNTIF($S:$S,D8)/D9</f>
        <v>9.3363199513131406E-2</v>
      </c>
      <c r="E21" s="41">
        <f ca="1">SUMIF($S:$S,E8,$T:$T)/COUNTIF($S:$S,E8)/E9</f>
        <v>8.171969863720023E-2</v>
      </c>
      <c r="G21" s="25">
        <v>19</v>
      </c>
      <c r="H21" s="25">
        <f>HLOOKUP($O21,$B$8:$E$27,H$5,FALSE)</f>
        <v>3</v>
      </c>
      <c r="I21" s="25">
        <f>HLOOKUP($O21,$B$8:$E$27,I$5,FALSE)</f>
        <v>0.2</v>
      </c>
      <c r="J21" s="25">
        <f>HLOOKUP($O21,$B$8:$E$27,J$5,FALSE)</f>
        <v>1.26</v>
      </c>
      <c r="K21" s="25">
        <f>HLOOKUP($O21,$B$8:$E$27,K$5,FALSE)</f>
        <v>0</v>
      </c>
      <c r="L21" s="25">
        <f>HLOOKUP($O21,$B$8:$E$27,L$5,FALSE)</f>
        <v>0</v>
      </c>
      <c r="M21" s="25">
        <f>I21*$H21</f>
        <v>0.60000000000000009</v>
      </c>
      <c r="N21" s="25">
        <f>J21*$H21</f>
        <v>3.7800000000000002</v>
      </c>
      <c r="O21" s="25" t="s">
        <v>39</v>
      </c>
      <c r="P21" s="26">
        <f ca="1">RAND()*$M21</f>
        <v>0.35561917882812544</v>
      </c>
      <c r="Q21" s="26">
        <f ca="1">MIN(N21*20,MAX(M21,NORMINV(RAND(),N21-(N21-M21)/2,(N21-M21)/16)))</f>
        <v>1.7878464412814647</v>
      </c>
      <c r="R21" s="26">
        <f ca="1">SUM(P21:Q21)</f>
        <v>2.1434656201095903</v>
      </c>
      <c r="S21" s="25" t="str">
        <f ca="1">IF(H21&lt;R21,O21,"")</f>
        <v/>
      </c>
      <c r="T21" s="26" t="str">
        <f ca="1">IF(S21=O21,R21-H21,"")</f>
        <v/>
      </c>
      <c r="U21" s="26">
        <f ca="1">Q21*K21*L21</f>
        <v>0</v>
      </c>
      <c r="V21" s="22">
        <f t="shared" ca="1" si="6"/>
        <v>0.89392322064073237</v>
      </c>
    </row>
    <row r="22" spans="1:22" x14ac:dyDescent="0.25">
      <c r="A22" s="37" t="s">
        <v>47</v>
      </c>
      <c r="B22" s="38">
        <f ca="1">1-B20/B19</f>
        <v>0.9943661971830986</v>
      </c>
      <c r="C22" s="38">
        <f ca="1">1-C20/C19</f>
        <v>0.97111111111111115</v>
      </c>
      <c r="D22" s="38">
        <f ca="1">1-D20/D19</f>
        <v>0.9177377892030848</v>
      </c>
      <c r="E22" s="38">
        <f ca="1">1-E20/E19</f>
        <v>0.84426229508196715</v>
      </c>
      <c r="G22" s="22">
        <v>16</v>
      </c>
      <c r="H22" s="22">
        <f>HLOOKUP($O22,$B$8:$E$27,H$5,FALSE)</f>
        <v>3</v>
      </c>
      <c r="I22" s="22">
        <f>HLOOKUP($O22,$B$8:$E$27,I$5,FALSE)</f>
        <v>0.2</v>
      </c>
      <c r="J22" s="22">
        <f>HLOOKUP($O22,$B$8:$E$27,J$5,FALSE)</f>
        <v>1.26</v>
      </c>
      <c r="K22" s="22">
        <f>HLOOKUP($O22,$B$8:$E$27,K$5,FALSE)</f>
        <v>0</v>
      </c>
      <c r="L22" s="22">
        <f>HLOOKUP($O22,$B$8:$E$27,L$5,FALSE)</f>
        <v>0</v>
      </c>
      <c r="M22" s="22">
        <f t="shared" si="11"/>
        <v>0.60000000000000009</v>
      </c>
      <c r="N22" s="22">
        <f t="shared" ref="N22:N23" si="23">J22*$H22</f>
        <v>3.7800000000000002</v>
      </c>
      <c r="O22" s="22" t="s">
        <v>39</v>
      </c>
      <c r="P22" s="24">
        <f t="shared" ca="1" si="21"/>
        <v>0.54516405734769524</v>
      </c>
      <c r="Q22" s="24">
        <f t="shared" ref="Q22:Q23" ca="1" si="24">MIN(N22*20,MAX(M22,NORMINV(RAND(),N22-(N22-M22)/2,(N22-M22)/16)))</f>
        <v>2.3297328724385462</v>
      </c>
      <c r="R22" s="24">
        <f t="shared" ref="R22:R23" ca="1" si="25">SUM(P22:Q22)</f>
        <v>2.8748969297862415</v>
      </c>
      <c r="S22" s="22" t="str">
        <f t="shared" ref="S22:S23" ca="1" si="26">IF(H22&lt;R22,O22,"")</f>
        <v/>
      </c>
      <c r="T22" s="24" t="str">
        <f t="shared" ref="T22:T23" ca="1" si="27">IF(S22=O22,R22-H22,"")</f>
        <v/>
      </c>
      <c r="U22" s="24">
        <f t="shared" ref="U22:U23" ca="1" si="28">Q22*K22*L22</f>
        <v>0</v>
      </c>
      <c r="V22" s="22">
        <f t="shared" ca="1" si="6"/>
        <v>0.3671583517776712</v>
      </c>
    </row>
    <row r="23" spans="1:22" x14ac:dyDescent="0.25">
      <c r="A23" s="37" t="s">
        <v>87</v>
      </c>
      <c r="B23" s="39">
        <v>0.99</v>
      </c>
      <c r="C23" s="39">
        <v>0.95</v>
      </c>
      <c r="D23" s="39">
        <v>0.9</v>
      </c>
      <c r="E23" s="39">
        <v>0.85</v>
      </c>
      <c r="G23" s="22">
        <v>17</v>
      </c>
      <c r="H23" s="22">
        <f>HLOOKUP($O23,$B$8:$E$27,H$5,FALSE)</f>
        <v>3</v>
      </c>
      <c r="I23" s="22">
        <f>HLOOKUP($O23,$B$8:$E$27,I$5,FALSE)</f>
        <v>0.2</v>
      </c>
      <c r="J23" s="22">
        <f>HLOOKUP($O23,$B$8:$E$27,J$5,FALSE)</f>
        <v>1.26</v>
      </c>
      <c r="K23" s="22">
        <f>HLOOKUP($O23,$B$8:$E$27,K$5,FALSE)</f>
        <v>0</v>
      </c>
      <c r="L23" s="22">
        <f>HLOOKUP($O23,$B$8:$E$27,L$5,FALSE)</f>
        <v>0</v>
      </c>
      <c r="M23" s="22">
        <f t="shared" si="11"/>
        <v>0.60000000000000009</v>
      </c>
      <c r="N23" s="22">
        <f t="shared" si="23"/>
        <v>3.7800000000000002</v>
      </c>
      <c r="O23" s="22" t="s">
        <v>39</v>
      </c>
      <c r="P23" s="24">
        <f t="shared" ca="1" si="21"/>
        <v>0.56626450037744114</v>
      </c>
      <c r="Q23" s="24">
        <f t="shared" ca="1" si="24"/>
        <v>2.1516520258694491</v>
      </c>
      <c r="R23" s="24">
        <f t="shared" ca="1" si="25"/>
        <v>2.7179165262468903</v>
      </c>
      <c r="S23" s="22" t="str">
        <f t="shared" ca="1" si="26"/>
        <v/>
      </c>
      <c r="T23" s="24" t="str">
        <f t="shared" ca="1" si="27"/>
        <v/>
      </c>
      <c r="U23" s="24">
        <f t="shared" ca="1" si="28"/>
        <v>0</v>
      </c>
      <c r="V23" s="22">
        <f t="shared" ca="1" si="6"/>
        <v>0.27380901855256862</v>
      </c>
    </row>
    <row r="24" spans="1:22" x14ac:dyDescent="0.25">
      <c r="A24" s="37" t="s">
        <v>88</v>
      </c>
      <c r="B24" s="39">
        <f ca="1">B22-B23</f>
        <v>4.3661971830986079E-3</v>
      </c>
      <c r="C24" s="39">
        <f ca="1">C22-C23</f>
        <v>2.1111111111111192E-2</v>
      </c>
      <c r="D24" s="39">
        <f ca="1">D22-D23</f>
        <v>1.7737789203084775E-2</v>
      </c>
      <c r="E24" s="39">
        <f ca="1">E22-E23</f>
        <v>-5.7377049180328266E-3</v>
      </c>
      <c r="G24" s="22">
        <v>18</v>
      </c>
      <c r="H24" s="22">
        <f>HLOOKUP($O24,$B$8:$E$27,H$5,FALSE)</f>
        <v>3</v>
      </c>
      <c r="I24" s="22">
        <f>HLOOKUP($O24,$B$8:$E$27,I$5,FALSE)</f>
        <v>0.2</v>
      </c>
      <c r="J24" s="22">
        <f>HLOOKUP($O24,$B$8:$E$27,J$5,FALSE)</f>
        <v>1.26</v>
      </c>
      <c r="K24" s="22">
        <f>HLOOKUP($O24,$B$8:$E$27,K$5,FALSE)</f>
        <v>0</v>
      </c>
      <c r="L24" s="22">
        <f>HLOOKUP($O24,$B$8:$E$27,L$5,FALSE)</f>
        <v>0</v>
      </c>
      <c r="M24" s="22">
        <f>I24*$H24</f>
        <v>0.60000000000000009</v>
      </c>
      <c r="N24" s="22">
        <f>J24*$H24</f>
        <v>3.7800000000000002</v>
      </c>
      <c r="O24" s="22" t="s">
        <v>39</v>
      </c>
      <c r="P24" s="24">
        <f ca="1">RAND()*$M24</f>
        <v>0.31663921923638594</v>
      </c>
      <c r="Q24" s="24">
        <f ca="1">MIN(N24*20,MAX(M24,NORMINV(RAND(),N24-(N24-M24)/2,(N24-M24)/16)))</f>
        <v>2.1414801418997369</v>
      </c>
      <c r="R24" s="24">
        <f ca="1">SUM(P24:Q24)</f>
        <v>2.4581193611361227</v>
      </c>
      <c r="S24" s="22" t="str">
        <f ca="1">IF(H24&lt;R24,O24,"")</f>
        <v/>
      </c>
      <c r="T24" s="24" t="str">
        <f ca="1">IF(S24=O24,R24-H24,"")</f>
        <v/>
      </c>
      <c r="U24" s="24">
        <f ca="1">Q24*K24*L24</f>
        <v>0</v>
      </c>
      <c r="V24" s="22">
        <f t="shared" ca="1" si="6"/>
        <v>1.0707400709498684</v>
      </c>
    </row>
    <row r="25" spans="1:22" x14ac:dyDescent="0.25">
      <c r="A25" s="30" t="s">
        <v>89</v>
      </c>
      <c r="B25" s="36">
        <v>2</v>
      </c>
      <c r="C25" s="36">
        <v>1</v>
      </c>
      <c r="D25" s="36">
        <v>1</v>
      </c>
      <c r="E25" s="36">
        <v>1</v>
      </c>
      <c r="G25" s="22">
        <v>20</v>
      </c>
      <c r="H25" s="22">
        <f>HLOOKUP($O25,$B$8:$E$27,H$5,FALSE)</f>
        <v>3</v>
      </c>
      <c r="I25" s="22">
        <f>HLOOKUP($O25,$B$8:$E$27,I$5,FALSE)</f>
        <v>0.2</v>
      </c>
      <c r="J25" s="22">
        <f>HLOOKUP($O25,$B$8:$E$27,J$5,FALSE)</f>
        <v>1.26</v>
      </c>
      <c r="K25" s="22">
        <f>HLOOKUP($O25,$B$8:$E$27,K$5,FALSE)</f>
        <v>0</v>
      </c>
      <c r="L25" s="22">
        <f>HLOOKUP($O25,$B$8:$E$27,L$5,FALSE)</f>
        <v>0</v>
      </c>
      <c r="M25" s="22">
        <f t="shared" si="11"/>
        <v>0.60000000000000009</v>
      </c>
      <c r="N25" s="22">
        <f t="shared" si="12"/>
        <v>3.7800000000000002</v>
      </c>
      <c r="O25" s="22" t="s">
        <v>39</v>
      </c>
      <c r="P25" s="24">
        <f t="shared" ca="1" si="21"/>
        <v>0.47328522270355255</v>
      </c>
      <c r="Q25" s="24">
        <f t="shared" ref="Q25:Q41" ca="1" si="29">MIN(N25*20,MAX(M25,NORMINV(RAND(),N25-(N25-M25)/2,(N25-M25)/16)))</f>
        <v>2.6328376365786839</v>
      </c>
      <c r="R25" s="24">
        <f t="shared" ca="1" si="13"/>
        <v>3.1061228592822365</v>
      </c>
      <c r="S25" s="22" t="str">
        <f t="shared" ca="1" si="14"/>
        <v>B</v>
      </c>
      <c r="T25" s="24">
        <f t="shared" ca="1" si="15"/>
        <v>0.10612285928223653</v>
      </c>
      <c r="U25" s="24">
        <f t="shared" ca="1" si="16"/>
        <v>0</v>
      </c>
      <c r="V25" s="22">
        <f t="shared" ca="1" si="6"/>
        <v>0.45556068943128564</v>
      </c>
    </row>
    <row r="26" spans="1:22" x14ac:dyDescent="0.25">
      <c r="A26" s="30"/>
      <c r="B26" s="36">
        <f ca="1">SUMIF($O:$O,B8,$V:$V)/COUNTIF($O:$O,B8)*24/8*B25</f>
        <v>1.4744591772782745</v>
      </c>
      <c r="C26" s="36">
        <f ca="1">SUMIF($O:$O,C8,$V:$V)/COUNTIF($O:$O,C8)*24/10*C25</f>
        <v>1.9984933711074089</v>
      </c>
      <c r="D26" s="36">
        <f ca="1">SUMIF($O:$O,D8,$V:$V)/COUNTIF($O:$O,D8)*24/8*D25</f>
        <v>4.511016928659684</v>
      </c>
      <c r="E26" s="36">
        <f ca="1">SUMIF($O:$O,E8,$V:$V)/COUNTIF($O:$O,E8)*24/8*E25</f>
        <v>8.5607721687160829</v>
      </c>
      <c r="P26" s="24"/>
      <c r="Q26" s="24"/>
      <c r="R26" s="24"/>
      <c r="V26" s="22">
        <f t="shared" ca="1" si="6"/>
        <v>0</v>
      </c>
    </row>
    <row r="27" spans="1:22" x14ac:dyDescent="0.25">
      <c r="A27" s="30" t="s">
        <v>98</v>
      </c>
      <c r="B27" s="36">
        <v>800</v>
      </c>
      <c r="C27" s="36">
        <v>600</v>
      </c>
      <c r="D27" s="36">
        <v>400</v>
      </c>
      <c r="E27" s="36">
        <v>400</v>
      </c>
      <c r="G27" s="22">
        <v>21</v>
      </c>
      <c r="H27" s="22">
        <f>HLOOKUP($O27,$B$8:$E$27,H$5,FALSE)</f>
        <v>3</v>
      </c>
      <c r="I27" s="22">
        <f>HLOOKUP($O27,$B$8:$E$27,I$5,FALSE)</f>
        <v>0.2</v>
      </c>
      <c r="J27" s="22">
        <f>HLOOKUP($O27,$B$8:$E$27,J$5,FALSE)</f>
        <v>1.26</v>
      </c>
      <c r="K27" s="22">
        <f>HLOOKUP($O27,$B$8:$E$27,K$5,FALSE)</f>
        <v>0</v>
      </c>
      <c r="L27" s="22">
        <f>HLOOKUP($O27,$B$8:$E$27,L$5,FALSE)</f>
        <v>0</v>
      </c>
      <c r="M27" s="22">
        <f t="shared" si="11"/>
        <v>0.60000000000000009</v>
      </c>
      <c r="N27" s="22">
        <f t="shared" si="12"/>
        <v>3.7800000000000002</v>
      </c>
      <c r="O27" s="22" t="s">
        <v>39</v>
      </c>
      <c r="P27" s="24">
        <f t="shared" ca="1" si="21"/>
        <v>1.797056437529039E-2</v>
      </c>
      <c r="Q27" s="24">
        <f t="shared" ca="1" si="29"/>
        <v>2.3349203522562951</v>
      </c>
      <c r="R27" s="24">
        <f t="shared" ca="1" si="13"/>
        <v>2.3528909166315857</v>
      </c>
      <c r="S27" s="22" t="str">
        <f t="shared" ca="1" si="14"/>
        <v/>
      </c>
      <c r="T27" s="24" t="str">
        <f t="shared" ca="1" si="15"/>
        <v/>
      </c>
      <c r="U27" s="24">
        <f t="shared" ca="1" si="16"/>
        <v>0</v>
      </c>
      <c r="V27" s="22">
        <f t="shared" ca="1" si="6"/>
        <v>1.1674601761281476</v>
      </c>
    </row>
    <row r="28" spans="1:22" x14ac:dyDescent="0.25">
      <c r="A28" s="30" t="s">
        <v>97</v>
      </c>
      <c r="B28" s="30">
        <f ca="1">B26*B25*B27*B19/1000</f>
        <v>837.49281269405981</v>
      </c>
      <c r="C28" s="30">
        <f t="shared" ref="C28:E28" ca="1" si="30">C26*C25*C27*C19/1000</f>
        <v>539.5932101990004</v>
      </c>
      <c r="D28" s="30">
        <f ca="1">D26*D25*D27*D19/1000</f>
        <v>701.91423409944684</v>
      </c>
      <c r="E28" s="30">
        <f t="shared" ca="1" si="30"/>
        <v>835.53136366668957</v>
      </c>
      <c r="G28" s="22">
        <v>22</v>
      </c>
      <c r="H28" s="22">
        <f>HLOOKUP($O28,$B$8:$E$27,H$5,FALSE)</f>
        <v>3</v>
      </c>
      <c r="I28" s="22">
        <f>HLOOKUP($O28,$B$8:$E$27,I$5,FALSE)</f>
        <v>0.2</v>
      </c>
      <c r="J28" s="22">
        <f>HLOOKUP($O28,$B$8:$E$27,J$5,FALSE)</f>
        <v>1.26</v>
      </c>
      <c r="K28" s="22">
        <f>HLOOKUP($O28,$B$8:$E$27,K$5,FALSE)</f>
        <v>0</v>
      </c>
      <c r="L28" s="22">
        <f>HLOOKUP($O28,$B$8:$E$27,L$5,FALSE)</f>
        <v>0</v>
      </c>
      <c r="M28" s="22">
        <f t="shared" si="11"/>
        <v>0.60000000000000009</v>
      </c>
      <c r="N28" s="22">
        <f t="shared" si="12"/>
        <v>3.7800000000000002</v>
      </c>
      <c r="O28" s="22" t="s">
        <v>39</v>
      </c>
      <c r="P28" s="24">
        <f t="shared" ca="1" si="21"/>
        <v>0.20055114285632764</v>
      </c>
      <c r="Q28" s="24">
        <f t="shared" ca="1" si="29"/>
        <v>2.3449262331583642</v>
      </c>
      <c r="R28" s="24">
        <f t="shared" ca="1" si="13"/>
        <v>2.5454773760146918</v>
      </c>
      <c r="S28" s="22" t="str">
        <f t="shared" ca="1" si="14"/>
        <v/>
      </c>
      <c r="T28" s="24" t="str">
        <f t="shared" ca="1" si="15"/>
        <v/>
      </c>
      <c r="U28" s="24">
        <f t="shared" ca="1" si="16"/>
        <v>0</v>
      </c>
      <c r="V28" s="22">
        <f t="shared" ca="1" si="6"/>
        <v>1.1724631165791821</v>
      </c>
    </row>
    <row r="29" spans="1:22" x14ac:dyDescent="0.25">
      <c r="A29" s="54" t="s">
        <v>100</v>
      </c>
      <c r="B29" s="55"/>
      <c r="C29" s="55"/>
      <c r="D29" s="56"/>
      <c r="E29" s="30">
        <f ca="1">SUM(B28:E28)</f>
        <v>2914.5316206591965</v>
      </c>
      <c r="G29" s="22">
        <v>23</v>
      </c>
      <c r="H29" s="22">
        <f>HLOOKUP($O29,$B$8:$E$27,H$5,FALSE)</f>
        <v>3</v>
      </c>
      <c r="I29" s="22">
        <f>HLOOKUP($O29,$B$8:$E$27,I$5,FALSE)</f>
        <v>0.2</v>
      </c>
      <c r="J29" s="22">
        <f>HLOOKUP($O29,$B$8:$E$27,J$5,FALSE)</f>
        <v>1.26</v>
      </c>
      <c r="K29" s="22">
        <f>HLOOKUP($O29,$B$8:$E$27,K$5,FALSE)</f>
        <v>0</v>
      </c>
      <c r="L29" s="22">
        <f>HLOOKUP($O29,$B$8:$E$27,L$5,FALSE)</f>
        <v>0</v>
      </c>
      <c r="M29" s="22">
        <f t="shared" si="11"/>
        <v>0.60000000000000009</v>
      </c>
      <c r="N29" s="22">
        <f t="shared" si="12"/>
        <v>3.7800000000000002</v>
      </c>
      <c r="O29" s="22" t="s">
        <v>39</v>
      </c>
      <c r="P29" s="24">
        <f t="shared" ca="1" si="21"/>
        <v>0.14365776601306815</v>
      </c>
      <c r="Q29" s="24">
        <f t="shared" ca="1" si="29"/>
        <v>2.5544588025960024</v>
      </c>
      <c r="R29" s="24">
        <f t="shared" ca="1" si="13"/>
        <v>2.6981165686090707</v>
      </c>
      <c r="S29" s="22" t="str">
        <f t="shared" ca="1" si="14"/>
        <v/>
      </c>
      <c r="T29" s="24" t="str">
        <f t="shared" ca="1" si="15"/>
        <v/>
      </c>
      <c r="U29" s="24">
        <f t="shared" ca="1" si="16"/>
        <v>0</v>
      </c>
      <c r="V29" s="22">
        <f t="shared" ca="1" si="6"/>
        <v>1.1544354377111163</v>
      </c>
    </row>
    <row r="30" spans="1:22" x14ac:dyDescent="0.25">
      <c r="A30" s="54" t="s">
        <v>99</v>
      </c>
      <c r="B30" s="55"/>
      <c r="C30" s="55"/>
      <c r="D30" s="56"/>
      <c r="E30" s="30">
        <v>3500</v>
      </c>
      <c r="G30" s="22">
        <v>24</v>
      </c>
      <c r="H30" s="22">
        <f>HLOOKUP($O30,$B$8:$E$27,H$5,FALSE)</f>
        <v>3</v>
      </c>
      <c r="I30" s="22">
        <f>HLOOKUP($O30,$B$8:$E$27,I$5,FALSE)</f>
        <v>0.2</v>
      </c>
      <c r="J30" s="22">
        <f>HLOOKUP($O30,$B$8:$E$27,J$5,FALSE)</f>
        <v>1.26</v>
      </c>
      <c r="K30" s="22">
        <f>HLOOKUP($O30,$B$8:$E$27,K$5,FALSE)</f>
        <v>0</v>
      </c>
      <c r="L30" s="22">
        <f>HLOOKUP($O30,$B$8:$E$27,L$5,FALSE)</f>
        <v>0</v>
      </c>
      <c r="M30" s="22">
        <f t="shared" si="11"/>
        <v>0.60000000000000009</v>
      </c>
      <c r="N30" s="22">
        <f t="shared" si="12"/>
        <v>3.7800000000000002</v>
      </c>
      <c r="O30" s="22" t="s">
        <v>39</v>
      </c>
      <c r="P30" s="24">
        <f t="shared" ca="1" si="21"/>
        <v>0.19335999736600476</v>
      </c>
      <c r="Q30" s="24">
        <f t="shared" ca="1" si="29"/>
        <v>2.3883369146349489</v>
      </c>
      <c r="R30" s="24">
        <f t="shared" ca="1" si="13"/>
        <v>2.5816969120009539</v>
      </c>
      <c r="S30" s="22" t="str">
        <f t="shared" ca="1" si="14"/>
        <v/>
      </c>
      <c r="T30" s="24" t="str">
        <f t="shared" ca="1" si="15"/>
        <v/>
      </c>
      <c r="U30" s="24">
        <f t="shared" ca="1" si="16"/>
        <v>0</v>
      </c>
      <c r="V30" s="22">
        <f t="shared" ca="1" si="6"/>
        <v>0.36732598401647376</v>
      </c>
    </row>
    <row r="31" spans="1:22" x14ac:dyDescent="0.25">
      <c r="G31" s="22">
        <v>25</v>
      </c>
      <c r="H31" s="22">
        <f>HLOOKUP($O31,$B$8:$E$27,H$5,FALSE)</f>
        <v>3</v>
      </c>
      <c r="I31" s="22">
        <f>HLOOKUP($O31,$B$8:$E$27,I$5,FALSE)</f>
        <v>0.2</v>
      </c>
      <c r="J31" s="22">
        <f>HLOOKUP($O31,$B$8:$E$27,J$5,FALSE)</f>
        <v>1.26</v>
      </c>
      <c r="K31" s="22">
        <f>HLOOKUP($O31,$B$8:$E$27,K$5,FALSE)</f>
        <v>0</v>
      </c>
      <c r="L31" s="22">
        <f>HLOOKUP($O31,$B$8:$E$27,L$5,FALSE)</f>
        <v>0</v>
      </c>
      <c r="M31" s="22">
        <f t="shared" si="11"/>
        <v>0.60000000000000009</v>
      </c>
      <c r="N31" s="22">
        <f t="shared" si="12"/>
        <v>3.7800000000000002</v>
      </c>
      <c r="O31" s="22" t="s">
        <v>39</v>
      </c>
      <c r="P31" s="24">
        <f t="shared" ca="1" si="21"/>
        <v>0.41983962752494064</v>
      </c>
      <c r="Q31" s="24">
        <f t="shared" ca="1" si="29"/>
        <v>2.0019921593906136</v>
      </c>
      <c r="R31" s="24">
        <f t="shared" ca="1" si="13"/>
        <v>2.4218317869155541</v>
      </c>
      <c r="S31" s="22" t="str">
        <f t="shared" ca="1" si="14"/>
        <v/>
      </c>
      <c r="T31" s="24" t="str">
        <f t="shared" ca="1" si="15"/>
        <v/>
      </c>
      <c r="U31" s="24">
        <f t="shared" ca="1" si="16"/>
        <v>0</v>
      </c>
      <c r="V31" s="22">
        <f t="shared" ca="1" si="6"/>
        <v>1.0009960796953068</v>
      </c>
    </row>
    <row r="32" spans="1:22" x14ac:dyDescent="0.25">
      <c r="G32" s="22">
        <v>26</v>
      </c>
      <c r="H32" s="22">
        <f>HLOOKUP($O32,$B$8:$E$27,H$5,FALSE)</f>
        <v>3</v>
      </c>
      <c r="I32" s="22">
        <f>HLOOKUP($O32,$B$8:$E$27,I$5,FALSE)</f>
        <v>0.2</v>
      </c>
      <c r="J32" s="22">
        <f>HLOOKUP($O32,$B$8:$E$27,J$5,FALSE)</f>
        <v>1.26</v>
      </c>
      <c r="K32" s="22">
        <f>HLOOKUP($O32,$B$8:$E$27,K$5,FALSE)</f>
        <v>0</v>
      </c>
      <c r="L32" s="22">
        <f>HLOOKUP($O32,$B$8:$E$27,L$5,FALSE)</f>
        <v>0</v>
      </c>
      <c r="M32" s="22">
        <f t="shared" si="11"/>
        <v>0.60000000000000009</v>
      </c>
      <c r="N32" s="22">
        <f t="shared" si="12"/>
        <v>3.7800000000000002</v>
      </c>
      <c r="O32" s="22" t="s">
        <v>39</v>
      </c>
      <c r="P32" s="24">
        <f t="shared" ca="1" si="21"/>
        <v>4.3199847112853969E-2</v>
      </c>
      <c r="Q32" s="24">
        <f t="shared" ca="1" si="29"/>
        <v>2.4026871461740904</v>
      </c>
      <c r="R32" s="24">
        <f t="shared" ca="1" si="13"/>
        <v>2.4458869932869445</v>
      </c>
      <c r="S32" s="22" t="str">
        <f t="shared" ca="1" si="14"/>
        <v/>
      </c>
      <c r="T32" s="24" t="str">
        <f t="shared" ca="1" si="15"/>
        <v/>
      </c>
      <c r="U32" s="24">
        <f t="shared" ca="1" si="16"/>
        <v>0</v>
      </c>
      <c r="V32" s="22">
        <f t="shared" ca="1" si="6"/>
        <v>0.91022822853353103</v>
      </c>
    </row>
    <row r="33" spans="1:22" x14ac:dyDescent="0.25">
      <c r="A33" s="33" t="s">
        <v>86</v>
      </c>
      <c r="B33" s="34" t="s">
        <v>38</v>
      </c>
      <c r="C33" s="34" t="s">
        <v>39</v>
      </c>
      <c r="D33" s="34" t="s">
        <v>40</v>
      </c>
      <c r="E33" s="34" t="s">
        <v>41</v>
      </c>
      <c r="G33" s="22">
        <v>27</v>
      </c>
      <c r="H33" s="22">
        <f>HLOOKUP($O33,$B$8:$E$27,H$5,FALSE)</f>
        <v>3</v>
      </c>
      <c r="I33" s="22">
        <f>HLOOKUP($O33,$B$8:$E$27,I$5,FALSE)</f>
        <v>0.2</v>
      </c>
      <c r="J33" s="22">
        <f>HLOOKUP($O33,$B$8:$E$27,J$5,FALSE)</f>
        <v>1.26</v>
      </c>
      <c r="K33" s="22">
        <f>HLOOKUP($O33,$B$8:$E$27,K$5,FALSE)</f>
        <v>0</v>
      </c>
      <c r="L33" s="22">
        <f>HLOOKUP($O33,$B$8:$E$27,L$5,FALSE)</f>
        <v>0</v>
      </c>
      <c r="M33" s="22">
        <f t="shared" si="11"/>
        <v>0.60000000000000009</v>
      </c>
      <c r="N33" s="22">
        <f t="shared" si="12"/>
        <v>3.7800000000000002</v>
      </c>
      <c r="O33" s="22" t="s">
        <v>39</v>
      </c>
      <c r="P33" s="24">
        <f t="shared" ca="1" si="21"/>
        <v>0.16871248876021661</v>
      </c>
      <c r="Q33" s="24">
        <f t="shared" ca="1" si="29"/>
        <v>2.1981836980492235</v>
      </c>
      <c r="R33" s="24">
        <f t="shared" ca="1" si="13"/>
        <v>2.36689618680944</v>
      </c>
      <c r="S33" s="22" t="str">
        <f t="shared" ca="1" si="14"/>
        <v/>
      </c>
      <c r="T33" s="24" t="str">
        <f t="shared" ca="1" si="15"/>
        <v/>
      </c>
      <c r="U33" s="24">
        <f t="shared" ca="1" si="16"/>
        <v>0</v>
      </c>
      <c r="V33" s="22">
        <f t="shared" ca="1" si="6"/>
        <v>1.0990918490246118</v>
      </c>
    </row>
    <row r="34" spans="1:22" x14ac:dyDescent="0.25">
      <c r="A34" s="33" t="s">
        <v>95</v>
      </c>
      <c r="B34" s="35">
        <v>1</v>
      </c>
      <c r="C34" s="35">
        <v>3</v>
      </c>
      <c r="D34" s="35">
        <v>5</v>
      </c>
      <c r="E34" s="35">
        <v>10</v>
      </c>
      <c r="G34" s="22">
        <v>28</v>
      </c>
      <c r="H34" s="22">
        <f>HLOOKUP($O34,$B$8:$E$27,H$5,FALSE)</f>
        <v>3</v>
      </c>
      <c r="I34" s="22">
        <f>HLOOKUP($O34,$B$8:$E$27,I$5,FALSE)</f>
        <v>0.2</v>
      </c>
      <c r="J34" s="22">
        <f>HLOOKUP($O34,$B$8:$E$27,J$5,FALSE)</f>
        <v>1.26</v>
      </c>
      <c r="K34" s="22">
        <f>HLOOKUP($O34,$B$8:$E$27,K$5,FALSE)</f>
        <v>0</v>
      </c>
      <c r="L34" s="22">
        <f>HLOOKUP($O34,$B$8:$E$27,L$5,FALSE)</f>
        <v>0</v>
      </c>
      <c r="M34" s="22">
        <f t="shared" si="11"/>
        <v>0.60000000000000009</v>
      </c>
      <c r="N34" s="22">
        <f t="shared" si="12"/>
        <v>3.7800000000000002</v>
      </c>
      <c r="O34" s="22" t="s">
        <v>39</v>
      </c>
      <c r="P34" s="24">
        <f t="shared" ca="1" si="21"/>
        <v>0.16772822441176516</v>
      </c>
      <c r="Q34" s="24">
        <f t="shared" ca="1" si="29"/>
        <v>2.0391441856458448</v>
      </c>
      <c r="R34" s="24">
        <f t="shared" ca="1" si="13"/>
        <v>2.2068724100576098</v>
      </c>
      <c r="S34" s="22" t="str">
        <f t="shared" ca="1" si="14"/>
        <v/>
      </c>
      <c r="T34" s="24" t="str">
        <f t="shared" ca="1" si="15"/>
        <v/>
      </c>
      <c r="U34" s="24">
        <f t="shared" ca="1" si="16"/>
        <v>0</v>
      </c>
      <c r="V34" s="22">
        <f t="shared" ca="1" si="6"/>
        <v>1.0195720928229224</v>
      </c>
    </row>
    <row r="35" spans="1:22" x14ac:dyDescent="0.25">
      <c r="A35" s="31" t="s">
        <v>94</v>
      </c>
      <c r="B35" s="31">
        <v>0.14963909688913868</v>
      </c>
      <c r="C35" s="31">
        <v>0.30420660766108121</v>
      </c>
      <c r="D35" s="31">
        <v>0.47510229616121469</v>
      </c>
      <c r="E35" s="31">
        <v>1.1315284905354641</v>
      </c>
      <c r="G35" s="22">
        <v>29</v>
      </c>
      <c r="H35" s="22">
        <f>HLOOKUP($O35,$B$8:$E$27,H$5,FALSE)</f>
        <v>3</v>
      </c>
      <c r="I35" s="22">
        <f>HLOOKUP($O35,$B$8:$E$27,I$5,FALSE)</f>
        <v>0.2</v>
      </c>
      <c r="J35" s="22">
        <f>HLOOKUP($O35,$B$8:$E$27,J$5,FALSE)</f>
        <v>1.26</v>
      </c>
      <c r="K35" s="22">
        <f>HLOOKUP($O35,$B$8:$E$27,K$5,FALSE)</f>
        <v>0</v>
      </c>
      <c r="L35" s="22">
        <f>HLOOKUP($O35,$B$8:$E$27,L$5,FALSE)</f>
        <v>0</v>
      </c>
      <c r="M35" s="22">
        <f t="shared" si="11"/>
        <v>0.60000000000000009</v>
      </c>
      <c r="N35" s="22">
        <f t="shared" si="12"/>
        <v>3.7800000000000002</v>
      </c>
      <c r="O35" s="22" t="s">
        <v>39</v>
      </c>
      <c r="P35" s="24">
        <f t="shared" ca="1" si="21"/>
        <v>0.11226707791023595</v>
      </c>
      <c r="Q35" s="24">
        <f t="shared" ca="1" si="29"/>
        <v>2.2177672564336204</v>
      </c>
      <c r="R35" s="24">
        <f t="shared" ca="1" si="13"/>
        <v>2.3300343343438565</v>
      </c>
      <c r="S35" s="22" t="str">
        <f t="shared" ca="1" si="14"/>
        <v/>
      </c>
      <c r="T35" s="24" t="str">
        <f t="shared" ca="1" si="15"/>
        <v/>
      </c>
      <c r="U35" s="24">
        <f t="shared" ca="1" si="16"/>
        <v>0</v>
      </c>
      <c r="V35" s="22">
        <f t="shared" ca="1" si="6"/>
        <v>1.1088836282168102</v>
      </c>
    </row>
    <row r="36" spans="1:22" x14ac:dyDescent="0.25">
      <c r="A36" s="31" t="s">
        <v>93</v>
      </c>
      <c r="B36" s="31">
        <v>0.63037475049462233</v>
      </c>
      <c r="C36" s="31">
        <v>2.1895771054280764</v>
      </c>
      <c r="D36" s="31">
        <v>3.8747366507353247</v>
      </c>
      <c r="E36" s="31">
        <v>7.8915329257686633</v>
      </c>
      <c r="G36" s="22">
        <v>30</v>
      </c>
      <c r="H36" s="22">
        <f>HLOOKUP($O36,$B$8:$E$27,H$5,FALSE)</f>
        <v>3</v>
      </c>
      <c r="I36" s="22">
        <f>HLOOKUP($O36,$B$8:$E$27,I$5,FALSE)</f>
        <v>0.2</v>
      </c>
      <c r="J36" s="22">
        <f>HLOOKUP($O36,$B$8:$E$27,J$5,FALSE)</f>
        <v>1.26</v>
      </c>
      <c r="K36" s="22">
        <f>HLOOKUP($O36,$B$8:$E$27,K$5,FALSE)</f>
        <v>0</v>
      </c>
      <c r="L36" s="22">
        <f>HLOOKUP($O36,$B$8:$E$27,L$5,FALSE)</f>
        <v>0</v>
      </c>
      <c r="M36" s="22">
        <f t="shared" si="11"/>
        <v>0.60000000000000009</v>
      </c>
      <c r="N36" s="22">
        <f t="shared" si="12"/>
        <v>3.7800000000000002</v>
      </c>
      <c r="O36" s="22" t="s">
        <v>39</v>
      </c>
      <c r="P36" s="24">
        <f t="shared" ca="1" si="21"/>
        <v>2.9478693840583062E-2</v>
      </c>
      <c r="Q36" s="24">
        <f t="shared" ca="1" si="29"/>
        <v>2.355138094845977</v>
      </c>
      <c r="R36" s="24">
        <f t="shared" ca="1" si="13"/>
        <v>2.3846167886865599</v>
      </c>
      <c r="S36" s="22" t="str">
        <f t="shared" ca="1" si="14"/>
        <v/>
      </c>
      <c r="T36" s="24" t="str">
        <f t="shared" ca="1" si="15"/>
        <v/>
      </c>
      <c r="U36" s="24">
        <f t="shared" ca="1" si="16"/>
        <v>0</v>
      </c>
      <c r="V36" s="22">
        <f t="shared" ca="1" si="6"/>
        <v>0.17202174005921556</v>
      </c>
    </row>
    <row r="37" spans="1:22" x14ac:dyDescent="0.25">
      <c r="A37" s="29" t="s">
        <v>92</v>
      </c>
      <c r="B37" s="32">
        <v>0.78001384738376101</v>
      </c>
      <c r="C37" s="32">
        <v>2.4937837130891576</v>
      </c>
      <c r="D37" s="32">
        <v>4.349838946896539</v>
      </c>
      <c r="E37" s="32">
        <v>9.0230614163041274</v>
      </c>
      <c r="G37" s="22">
        <v>31</v>
      </c>
      <c r="H37" s="22">
        <f>HLOOKUP($O37,$B$8:$E$27,H$5,FALSE)</f>
        <v>3</v>
      </c>
      <c r="I37" s="22">
        <f>HLOOKUP($O37,$B$8:$E$27,I$5,FALSE)</f>
        <v>0.2</v>
      </c>
      <c r="J37" s="22">
        <f>HLOOKUP($O37,$B$8:$E$27,J$5,FALSE)</f>
        <v>1.26</v>
      </c>
      <c r="K37" s="22">
        <f>HLOOKUP($O37,$B$8:$E$27,K$5,FALSE)</f>
        <v>0</v>
      </c>
      <c r="L37" s="22">
        <f>HLOOKUP($O37,$B$8:$E$27,L$5,FALSE)</f>
        <v>0</v>
      </c>
      <c r="M37" s="22">
        <f t="shared" si="11"/>
        <v>0.60000000000000009</v>
      </c>
      <c r="N37" s="22">
        <f t="shared" si="12"/>
        <v>3.7800000000000002</v>
      </c>
      <c r="O37" s="22" t="s">
        <v>39</v>
      </c>
      <c r="P37" s="24">
        <f t="shared" ca="1" si="21"/>
        <v>0.46556677719151635</v>
      </c>
      <c r="Q37" s="24">
        <f t="shared" ca="1" si="29"/>
        <v>2.028551020920847</v>
      </c>
      <c r="R37" s="24">
        <f t="shared" ca="1" si="13"/>
        <v>2.4941177981123634</v>
      </c>
      <c r="S37" s="22" t="str">
        <f t="shared" ca="1" si="14"/>
        <v/>
      </c>
      <c r="T37" s="24" t="str">
        <f t="shared" ca="1" si="15"/>
        <v/>
      </c>
      <c r="U37" s="24">
        <f t="shared" ca="1" si="16"/>
        <v>0</v>
      </c>
      <c r="V37" s="22">
        <f t="shared" ca="1" si="6"/>
        <v>1.0142755104604235</v>
      </c>
    </row>
    <row r="38" spans="1:22" x14ac:dyDescent="0.25">
      <c r="A38" s="33" t="s">
        <v>91</v>
      </c>
      <c r="B38" s="35">
        <v>355</v>
      </c>
      <c r="C38" s="35">
        <v>450</v>
      </c>
      <c r="D38" s="35">
        <v>389</v>
      </c>
      <c r="E38" s="35">
        <v>244</v>
      </c>
      <c r="G38" s="22">
        <v>32</v>
      </c>
      <c r="H38" s="22">
        <f>HLOOKUP($O38,$B$8:$E$27,H$5,FALSE)</f>
        <v>3</v>
      </c>
      <c r="I38" s="22">
        <f>HLOOKUP($O38,$B$8:$E$27,I$5,FALSE)</f>
        <v>0.2</v>
      </c>
      <c r="J38" s="22">
        <f>HLOOKUP($O38,$B$8:$E$27,J$5,FALSE)</f>
        <v>1.26</v>
      </c>
      <c r="K38" s="22">
        <f>HLOOKUP($O38,$B$8:$E$27,K$5,FALSE)</f>
        <v>0</v>
      </c>
      <c r="L38" s="22">
        <f>HLOOKUP($O38,$B$8:$E$27,L$5,FALSE)</f>
        <v>0</v>
      </c>
      <c r="M38" s="22">
        <f t="shared" si="11"/>
        <v>0.60000000000000009</v>
      </c>
      <c r="N38" s="22">
        <f t="shared" si="12"/>
        <v>3.7800000000000002</v>
      </c>
      <c r="O38" s="22" t="s">
        <v>39</v>
      </c>
      <c r="P38" s="24">
        <f t="shared" ca="1" si="21"/>
        <v>0.27498427418644972</v>
      </c>
      <c r="Q38" s="24">
        <f t="shared" ca="1" si="29"/>
        <v>2.4591739241159409</v>
      </c>
      <c r="R38" s="24">
        <f t="shared" ca="1" si="13"/>
        <v>2.7341581983023908</v>
      </c>
      <c r="S38" s="22" t="str">
        <f t="shared" ca="1" si="14"/>
        <v/>
      </c>
      <c r="T38" s="24" t="str">
        <f t="shared" ca="1" si="15"/>
        <v/>
      </c>
      <c r="U38" s="24">
        <f t="shared" ca="1" si="16"/>
        <v>0</v>
      </c>
      <c r="V38" s="22">
        <f t="shared" ca="1" si="6"/>
        <v>0.32394383046551428</v>
      </c>
    </row>
    <row r="39" spans="1:22" x14ac:dyDescent="0.25">
      <c r="A39" s="33" t="s">
        <v>90</v>
      </c>
      <c r="B39" s="35">
        <v>2</v>
      </c>
      <c r="C39" s="35">
        <v>16</v>
      </c>
      <c r="D39" s="35">
        <v>31</v>
      </c>
      <c r="E39" s="35">
        <v>35</v>
      </c>
      <c r="G39" s="22">
        <v>33</v>
      </c>
      <c r="H39" s="22">
        <f>HLOOKUP($O39,$B$8:$E$27,H$5,FALSE)</f>
        <v>3</v>
      </c>
      <c r="I39" s="22">
        <f>HLOOKUP($O39,$B$8:$E$27,I$5,FALSE)</f>
        <v>0.2</v>
      </c>
      <c r="J39" s="22">
        <f>HLOOKUP($O39,$B$8:$E$27,J$5,FALSE)</f>
        <v>1.26</v>
      </c>
      <c r="K39" s="22">
        <f>HLOOKUP($O39,$B$8:$E$27,K$5,FALSE)</f>
        <v>0</v>
      </c>
      <c r="L39" s="22">
        <f>HLOOKUP($O39,$B$8:$E$27,L$5,FALSE)</f>
        <v>0</v>
      </c>
      <c r="M39" s="22">
        <f t="shared" si="11"/>
        <v>0.60000000000000009</v>
      </c>
      <c r="N39" s="22">
        <f t="shared" si="12"/>
        <v>3.7800000000000002</v>
      </c>
      <c r="O39" s="22" t="s">
        <v>39</v>
      </c>
      <c r="P39" s="24">
        <f t="shared" ca="1" si="21"/>
        <v>0.13277279609094922</v>
      </c>
      <c r="Q39" s="24">
        <f t="shared" ca="1" si="29"/>
        <v>2.0220938580979988</v>
      </c>
      <c r="R39" s="24">
        <f t="shared" ca="1" si="13"/>
        <v>2.1548666541889481</v>
      </c>
      <c r="S39" s="22" t="str">
        <f t="shared" ca="1" si="14"/>
        <v/>
      </c>
      <c r="T39" s="24" t="str">
        <f t="shared" ca="1" si="15"/>
        <v/>
      </c>
      <c r="U39" s="24">
        <f t="shared" ca="1" si="16"/>
        <v>0</v>
      </c>
      <c r="V39" s="22">
        <f t="shared" ca="1" si="6"/>
        <v>1.0110469290489994</v>
      </c>
    </row>
    <row r="40" spans="1:22" ht="33" x14ac:dyDescent="0.25">
      <c r="A40" s="40" t="s">
        <v>96</v>
      </c>
      <c r="B40" s="41">
        <v>0.31500000000000006</v>
      </c>
      <c r="C40" s="41">
        <v>7.3586578416023618E-2</v>
      </c>
      <c r="D40" s="41">
        <v>9.2127050332628982E-2</v>
      </c>
      <c r="E40" s="41">
        <v>8.7106667958043366E-2</v>
      </c>
      <c r="G40" s="22">
        <v>34</v>
      </c>
      <c r="H40" s="22">
        <f>HLOOKUP($O40,$B$8:$E$27,H$5,FALSE)</f>
        <v>3</v>
      </c>
      <c r="I40" s="22">
        <f>HLOOKUP($O40,$B$8:$E$27,I$5,FALSE)</f>
        <v>0.2</v>
      </c>
      <c r="J40" s="22">
        <f>HLOOKUP($O40,$B$8:$E$27,J$5,FALSE)</f>
        <v>1.26</v>
      </c>
      <c r="K40" s="22">
        <f>HLOOKUP($O40,$B$8:$E$27,K$5,FALSE)</f>
        <v>0</v>
      </c>
      <c r="L40" s="22">
        <f>HLOOKUP($O40,$B$8:$E$27,L$5,FALSE)</f>
        <v>0</v>
      </c>
      <c r="M40" s="22">
        <f t="shared" si="11"/>
        <v>0.60000000000000009</v>
      </c>
      <c r="N40" s="22">
        <f t="shared" si="12"/>
        <v>3.7800000000000002</v>
      </c>
      <c r="O40" s="22" t="s">
        <v>39</v>
      </c>
      <c r="P40" s="24">
        <f t="shared" ca="1" si="21"/>
        <v>0.37812650773281337</v>
      </c>
      <c r="Q40" s="24">
        <f t="shared" ca="1" si="29"/>
        <v>2.2811094535843868</v>
      </c>
      <c r="R40" s="24">
        <f t="shared" ca="1" si="13"/>
        <v>2.6592359613172003</v>
      </c>
      <c r="S40" s="22" t="str">
        <f t="shared" ca="1" si="14"/>
        <v/>
      </c>
      <c r="T40" s="24" t="str">
        <f t="shared" ca="1" si="15"/>
        <v/>
      </c>
      <c r="U40" s="24">
        <f t="shared" ca="1" si="16"/>
        <v>0</v>
      </c>
      <c r="V40" s="22">
        <f t="shared" ca="1" si="6"/>
        <v>1.1405547267921934</v>
      </c>
    </row>
    <row r="41" spans="1:22" x14ac:dyDescent="0.25">
      <c r="A41" s="37" t="s">
        <v>47</v>
      </c>
      <c r="B41" s="38">
        <f>1-B39/B38</f>
        <v>0.9943661971830986</v>
      </c>
      <c r="C41" s="38">
        <f>1-C39/C38</f>
        <v>0.96444444444444444</v>
      </c>
      <c r="D41" s="38">
        <f>1-D39/D38</f>
        <v>0.92030848329048842</v>
      </c>
      <c r="E41" s="38">
        <f>1-E39/E38</f>
        <v>0.85655737704918034</v>
      </c>
      <c r="G41" s="22">
        <v>35</v>
      </c>
      <c r="H41" s="22">
        <f>HLOOKUP($O41,$B$8:$E$27,H$5,FALSE)</f>
        <v>3</v>
      </c>
      <c r="I41" s="22">
        <f>HLOOKUP($O41,$B$8:$E$27,I$5,FALSE)</f>
        <v>0.2</v>
      </c>
      <c r="J41" s="22">
        <f>HLOOKUP($O41,$B$8:$E$27,J$5,FALSE)</f>
        <v>1.26</v>
      </c>
      <c r="K41" s="22">
        <f>HLOOKUP($O41,$B$8:$E$27,K$5,FALSE)</f>
        <v>0</v>
      </c>
      <c r="L41" s="22">
        <f>HLOOKUP($O41,$B$8:$E$27,L$5,FALSE)</f>
        <v>0</v>
      </c>
      <c r="M41" s="22">
        <f t="shared" si="11"/>
        <v>0.60000000000000009</v>
      </c>
      <c r="N41" s="22">
        <f t="shared" si="12"/>
        <v>3.7800000000000002</v>
      </c>
      <c r="O41" s="22" t="s">
        <v>39</v>
      </c>
      <c r="P41" s="24">
        <f t="shared" ca="1" si="21"/>
        <v>0.29376667289546771</v>
      </c>
      <c r="Q41" s="24">
        <f t="shared" ca="1" si="29"/>
        <v>2.1829568332064828</v>
      </c>
      <c r="R41" s="24">
        <f t="shared" ca="1" si="13"/>
        <v>2.4767235061019504</v>
      </c>
      <c r="S41" s="22" t="str">
        <f t="shared" ca="1" si="14"/>
        <v/>
      </c>
      <c r="T41" s="24" t="str">
        <f t="shared" ca="1" si="15"/>
        <v/>
      </c>
      <c r="U41" s="24">
        <f t="shared" ca="1" si="16"/>
        <v>0</v>
      </c>
      <c r="V41" s="22">
        <f t="shared" ca="1" si="6"/>
        <v>1.0914784166032414</v>
      </c>
    </row>
    <row r="42" spans="1:22" x14ac:dyDescent="0.25">
      <c r="A42" s="37" t="s">
        <v>87</v>
      </c>
      <c r="B42" s="39">
        <v>0.99</v>
      </c>
      <c r="C42" s="39">
        <v>0.95</v>
      </c>
      <c r="D42" s="39">
        <v>0.9</v>
      </c>
      <c r="E42" s="39">
        <v>0.85</v>
      </c>
      <c r="G42" s="22">
        <v>34</v>
      </c>
      <c r="H42" s="22">
        <f>HLOOKUP($O42,$B$8:$E$27,H$5,FALSE)</f>
        <v>10</v>
      </c>
      <c r="I42" s="22">
        <f>HLOOKUP($O42,$B$8:$E$27,I$5,FALSE)</f>
        <v>0.2</v>
      </c>
      <c r="J42" s="22">
        <f>HLOOKUP($O42,$B$8:$E$27,J$5,FALSE)</f>
        <v>1.4</v>
      </c>
      <c r="K42" s="22">
        <f>HLOOKUP($O42,$B$8:$E$27,K$5,FALSE)</f>
        <v>0</v>
      </c>
      <c r="L42" s="22">
        <f>HLOOKUP($O42,$B$8:$E$27,L$5,FALSE)</f>
        <v>0</v>
      </c>
      <c r="M42" s="22">
        <f t="shared" si="9"/>
        <v>2</v>
      </c>
      <c r="N42" s="22">
        <f t="shared" si="10"/>
        <v>14</v>
      </c>
      <c r="O42" s="22" t="s">
        <v>41</v>
      </c>
      <c r="P42" s="24">
        <f t="shared" ca="1" si="21"/>
        <v>1.6146371249627822</v>
      </c>
      <c r="Q42" s="24">
        <f t="shared" ref="Q42:Q74" ca="1" si="31">MIN(N42*20,MAX(M42,NORMINV(RAND(),N42-(N42-M42)/2,(N42-M42)/16)))</f>
        <v>8.762990876177069</v>
      </c>
      <c r="R42" s="24">
        <f t="shared" ref="R42:R73" ca="1" si="32">SUM(P42:Q42)</f>
        <v>10.377628001139851</v>
      </c>
      <c r="S42" s="22" t="str">
        <f t="shared" ref="S42:S73" ca="1" si="33">IF(H42&lt;R42,O42,"")</f>
        <v>D</v>
      </c>
      <c r="T42" s="24">
        <f t="shared" ref="T42:T73" ca="1" si="34">IF(S42=O42,R42-H42,"")</f>
        <v>0.37762800113985051</v>
      </c>
      <c r="U42" s="24">
        <f t="shared" ca="1" si="5"/>
        <v>0</v>
      </c>
      <c r="V42" s="22">
        <f t="shared" ca="1" si="6"/>
        <v>1.4978880604676139</v>
      </c>
    </row>
    <row r="43" spans="1:22" x14ac:dyDescent="0.25">
      <c r="A43" s="37" t="s">
        <v>88</v>
      </c>
      <c r="B43" s="39">
        <f>B41-B42</f>
        <v>4.3661971830986079E-3</v>
      </c>
      <c r="C43" s="39">
        <f>C41-C42</f>
        <v>1.4444444444444482E-2</v>
      </c>
      <c r="D43" s="39">
        <f>D41-D42</f>
        <v>2.0308483290488399E-2</v>
      </c>
      <c r="E43" s="39">
        <f>E41-E42</f>
        <v>6.5573770491803574E-3</v>
      </c>
      <c r="G43" s="22">
        <v>35</v>
      </c>
      <c r="H43" s="22">
        <f>HLOOKUP($O43,$B$8:$E$27,H$5,FALSE)</f>
        <v>1</v>
      </c>
      <c r="I43" s="22">
        <f>HLOOKUP($O43,$B$8:$E$27,I$5,FALSE)</f>
        <v>0.3</v>
      </c>
      <c r="J43" s="22">
        <f>HLOOKUP($O43,$B$8:$E$27,J$5,FALSE)</f>
        <v>0.95</v>
      </c>
      <c r="K43" s="22">
        <f>HLOOKUP($O43,$B$8:$E$27,K$5,FALSE)</f>
        <v>0</v>
      </c>
      <c r="L43" s="22">
        <f>HLOOKUP($O43,$B$8:$E$27,L$5,FALSE)</f>
        <v>0</v>
      </c>
      <c r="M43" s="22">
        <f t="shared" si="9"/>
        <v>0.3</v>
      </c>
      <c r="N43" s="22">
        <f t="shared" si="10"/>
        <v>0.95</v>
      </c>
      <c r="O43" s="22" t="s">
        <v>38</v>
      </c>
      <c r="P43" s="24">
        <f t="shared" ca="1" si="21"/>
        <v>0.27901200592232894</v>
      </c>
      <c r="Q43" s="24">
        <f t="shared" ca="1" si="31"/>
        <v>0.60217479676801289</v>
      </c>
      <c r="R43" s="24">
        <f t="shared" ca="1" si="32"/>
        <v>0.88118680269034177</v>
      </c>
      <c r="S43" s="22" t="str">
        <f t="shared" ca="1" si="33"/>
        <v/>
      </c>
      <c r="T43" s="24" t="str">
        <f t="shared" ca="1" si="34"/>
        <v/>
      </c>
      <c r="U43" s="24">
        <f t="shared" ca="1" si="5"/>
        <v>0</v>
      </c>
      <c r="V43" s="22">
        <f t="shared" ca="1" si="6"/>
        <v>0.30108739838400644</v>
      </c>
    </row>
    <row r="44" spans="1:22" x14ac:dyDescent="0.25">
      <c r="A44" s="30" t="s">
        <v>89</v>
      </c>
      <c r="B44" s="36">
        <v>5</v>
      </c>
      <c r="C44" s="36">
        <v>3</v>
      </c>
      <c r="D44" s="36">
        <v>1.5</v>
      </c>
      <c r="E44" s="36">
        <v>1.25</v>
      </c>
      <c r="G44" s="22">
        <v>36</v>
      </c>
      <c r="H44" s="22">
        <f>HLOOKUP($O44,$B$8:$E$27,H$5,FALSE)</f>
        <v>10</v>
      </c>
      <c r="I44" s="22">
        <f>HLOOKUP($O44,$B$8:$E$27,I$5,FALSE)</f>
        <v>0.2</v>
      </c>
      <c r="J44" s="22">
        <f>HLOOKUP($O44,$B$8:$E$27,J$5,FALSE)</f>
        <v>1.4</v>
      </c>
      <c r="K44" s="22">
        <f>HLOOKUP($O44,$B$8:$E$27,K$5,FALSE)</f>
        <v>0</v>
      </c>
      <c r="L44" s="22">
        <f>HLOOKUP($O44,$B$8:$E$27,L$5,FALSE)</f>
        <v>0</v>
      </c>
      <c r="M44" s="22">
        <f t="shared" si="9"/>
        <v>2</v>
      </c>
      <c r="N44" s="22">
        <f t="shared" si="10"/>
        <v>14</v>
      </c>
      <c r="O44" s="22" t="s">
        <v>41</v>
      </c>
      <c r="P44" s="24">
        <f t="shared" ca="1" si="21"/>
        <v>0.97952056411526267</v>
      </c>
      <c r="Q44" s="24">
        <f t="shared" ca="1" si="31"/>
        <v>7.7189267721923382</v>
      </c>
      <c r="R44" s="24">
        <f t="shared" ca="1" si="32"/>
        <v>8.6984473363076003</v>
      </c>
      <c r="S44" s="22" t="str">
        <f t="shared" ca="1" si="33"/>
        <v/>
      </c>
      <c r="T44" s="24" t="str">
        <f t="shared" ca="1" si="34"/>
        <v/>
      </c>
      <c r="U44" s="24">
        <f t="shared" ca="1" si="5"/>
        <v>0</v>
      </c>
      <c r="V44" s="22">
        <f t="shared" ca="1" si="6"/>
        <v>0.38594633860961691</v>
      </c>
    </row>
    <row r="45" spans="1:22" x14ac:dyDescent="0.25">
      <c r="A45" s="30" t="s">
        <v>98</v>
      </c>
      <c r="B45" s="36">
        <v>800</v>
      </c>
      <c r="C45" s="36">
        <v>600</v>
      </c>
      <c r="D45" s="36">
        <v>400</v>
      </c>
      <c r="E45" s="36">
        <v>400</v>
      </c>
      <c r="G45" s="22">
        <v>37</v>
      </c>
      <c r="H45" s="22">
        <f>HLOOKUP($O45,$B$8:$E$27,H$5,FALSE)</f>
        <v>3</v>
      </c>
      <c r="I45" s="22">
        <f>HLOOKUP($O45,$B$8:$E$27,I$5,FALSE)</f>
        <v>0.2</v>
      </c>
      <c r="J45" s="22">
        <f>HLOOKUP($O45,$B$8:$E$27,J$5,FALSE)</f>
        <v>1.26</v>
      </c>
      <c r="K45" s="22">
        <f>HLOOKUP($O45,$B$8:$E$27,K$5,FALSE)</f>
        <v>0</v>
      </c>
      <c r="L45" s="22">
        <f>HLOOKUP($O45,$B$8:$E$27,L$5,FALSE)</f>
        <v>0</v>
      </c>
      <c r="M45" s="22">
        <f t="shared" si="9"/>
        <v>0.60000000000000009</v>
      </c>
      <c r="N45" s="22">
        <f t="shared" si="10"/>
        <v>3.7800000000000002</v>
      </c>
      <c r="O45" s="22" t="s">
        <v>39</v>
      </c>
      <c r="P45" s="24">
        <f t="shared" ca="1" si="21"/>
        <v>0.22458500923747871</v>
      </c>
      <c r="Q45" s="24">
        <f t="shared" ca="1" si="31"/>
        <v>1.9407510453111163</v>
      </c>
      <c r="R45" s="24">
        <f t="shared" ca="1" si="32"/>
        <v>2.1653360545485949</v>
      </c>
      <c r="S45" s="22" t="str">
        <f t="shared" ca="1" si="33"/>
        <v/>
      </c>
      <c r="T45" s="24" t="str">
        <f t="shared" ca="1" si="34"/>
        <v/>
      </c>
      <c r="U45" s="24">
        <f t="shared" ca="1" si="5"/>
        <v>0</v>
      </c>
      <c r="V45" s="22">
        <f t="shared" ca="1" si="6"/>
        <v>0.94004048284067776</v>
      </c>
    </row>
    <row r="46" spans="1:22" x14ac:dyDescent="0.25">
      <c r="A46" s="30"/>
      <c r="B46" s="36"/>
      <c r="C46" s="36"/>
      <c r="D46" s="36"/>
      <c r="E46" s="36"/>
      <c r="P46" s="24"/>
      <c r="Q46" s="24"/>
      <c r="R46" s="24"/>
    </row>
    <row r="47" spans="1:22" x14ac:dyDescent="0.25">
      <c r="A47" s="30" t="s">
        <v>97</v>
      </c>
      <c r="B47" s="30">
        <f>INT(B51*B45*B38/1000)</f>
        <v>528</v>
      </c>
      <c r="C47" s="30">
        <f>INT(C51*C45*C38/1000)</f>
        <v>707</v>
      </c>
      <c r="D47" s="30">
        <f t="shared" ref="C47:E47" si="35">INT(D51*D45*D38/1000)</f>
        <v>491</v>
      </c>
      <c r="E47" s="30">
        <f t="shared" si="35"/>
        <v>440</v>
      </c>
      <c r="G47" s="22">
        <v>38</v>
      </c>
      <c r="H47" s="22">
        <f>HLOOKUP($O47,$B$8:$E$27,H$5,FALSE)</f>
        <v>3</v>
      </c>
      <c r="I47" s="22">
        <f>HLOOKUP($O47,$B$8:$E$27,I$5,FALSE)</f>
        <v>0.2</v>
      </c>
      <c r="J47" s="22">
        <f>HLOOKUP($O47,$B$8:$E$27,J$5,FALSE)</f>
        <v>1.26</v>
      </c>
      <c r="K47" s="22">
        <f>HLOOKUP($O47,$B$8:$E$27,K$5,FALSE)</f>
        <v>0</v>
      </c>
      <c r="L47" s="22">
        <f>HLOOKUP($O47,$B$8:$E$27,L$5,FALSE)</f>
        <v>0</v>
      </c>
      <c r="M47" s="22">
        <f t="shared" si="9"/>
        <v>0.60000000000000009</v>
      </c>
      <c r="N47" s="22">
        <f t="shared" si="10"/>
        <v>3.7800000000000002</v>
      </c>
      <c r="O47" s="22" t="s">
        <v>39</v>
      </c>
      <c r="P47" s="24">
        <f t="shared" ca="1" si="21"/>
        <v>0.16675482494848087</v>
      </c>
      <c r="Q47" s="24">
        <f t="shared" ca="1" si="31"/>
        <v>2.2375984345482944</v>
      </c>
      <c r="R47" s="24">
        <f t="shared" ca="1" si="32"/>
        <v>2.4043532594967751</v>
      </c>
      <c r="S47" s="22" t="str">
        <f t="shared" ca="1" si="33"/>
        <v/>
      </c>
      <c r="T47" s="24" t="str">
        <f t="shared" ca="1" si="34"/>
        <v/>
      </c>
      <c r="U47" s="24">
        <f t="shared" ca="1" si="5"/>
        <v>0</v>
      </c>
      <c r="V47" s="22">
        <f t="shared" ca="1" si="6"/>
        <v>1.1187992172741472</v>
      </c>
    </row>
    <row r="48" spans="1:22" x14ac:dyDescent="0.25">
      <c r="A48" s="51" t="s">
        <v>100</v>
      </c>
      <c r="B48" s="52"/>
      <c r="C48" s="52"/>
      <c r="D48" s="53"/>
      <c r="E48" s="30">
        <f>SUM(B47:E47)</f>
        <v>2166</v>
      </c>
      <c r="G48" s="22">
        <v>39</v>
      </c>
      <c r="H48" s="22">
        <f>HLOOKUP($O48,$B$8:$E$27,H$5,FALSE)</f>
        <v>5</v>
      </c>
      <c r="I48" s="22">
        <f>HLOOKUP($O48,$B$8:$E$27,I$5,FALSE)</f>
        <v>0.18</v>
      </c>
      <c r="J48" s="22">
        <f>HLOOKUP($O48,$B$8:$E$27,J$5,FALSE)</f>
        <v>1.37</v>
      </c>
      <c r="K48" s="22">
        <f>HLOOKUP($O48,$B$8:$E$27,K$5,FALSE)</f>
        <v>0</v>
      </c>
      <c r="L48" s="22">
        <f>HLOOKUP($O48,$B$8:$E$27,L$5,FALSE)</f>
        <v>0</v>
      </c>
      <c r="M48" s="22">
        <f t="shared" si="9"/>
        <v>0.89999999999999991</v>
      </c>
      <c r="N48" s="22">
        <f t="shared" si="10"/>
        <v>6.8500000000000005</v>
      </c>
      <c r="O48" s="22" t="s">
        <v>40</v>
      </c>
      <c r="P48" s="24">
        <f t="shared" ca="1" si="21"/>
        <v>0.51264563661393525</v>
      </c>
      <c r="Q48" s="24">
        <f t="shared" ca="1" si="31"/>
        <v>3.774482640641494</v>
      </c>
      <c r="R48" s="24">
        <f t="shared" ca="1" si="32"/>
        <v>4.2871282772554293</v>
      </c>
      <c r="S48" s="22" t="str">
        <f t="shared" ca="1" si="33"/>
        <v/>
      </c>
      <c r="T48" s="24" t="str">
        <f t="shared" ca="1" si="34"/>
        <v/>
      </c>
      <c r="U48" s="24">
        <f t="shared" ca="1" si="5"/>
        <v>0</v>
      </c>
      <c r="V48" s="22">
        <f t="shared" ca="1" si="6"/>
        <v>0.3672213745782722</v>
      </c>
    </row>
    <row r="49" spans="1:22" x14ac:dyDescent="0.25">
      <c r="A49" s="51" t="s">
        <v>99</v>
      </c>
      <c r="B49" s="52"/>
      <c r="C49" s="52"/>
      <c r="D49" s="53"/>
      <c r="E49" s="30">
        <v>3500</v>
      </c>
      <c r="G49" s="22">
        <v>40</v>
      </c>
      <c r="H49" s="22">
        <f>HLOOKUP($O49,$B$8:$E$27,H$5,FALSE)</f>
        <v>10</v>
      </c>
      <c r="I49" s="22">
        <f>HLOOKUP($O49,$B$8:$E$27,I$5,FALSE)</f>
        <v>0.2</v>
      </c>
      <c r="J49" s="22">
        <f>HLOOKUP($O49,$B$8:$E$27,J$5,FALSE)</f>
        <v>1.4</v>
      </c>
      <c r="K49" s="22">
        <f>HLOOKUP($O49,$B$8:$E$27,K$5,FALSE)</f>
        <v>0</v>
      </c>
      <c r="L49" s="22">
        <f>HLOOKUP($O49,$B$8:$E$27,L$5,FALSE)</f>
        <v>0</v>
      </c>
      <c r="M49" s="22">
        <f t="shared" si="9"/>
        <v>2</v>
      </c>
      <c r="N49" s="22">
        <f t="shared" si="10"/>
        <v>14</v>
      </c>
      <c r="O49" s="22" t="s">
        <v>41</v>
      </c>
      <c r="P49" s="24">
        <f t="shared" ca="1" si="21"/>
        <v>1.0614471573158419</v>
      </c>
      <c r="Q49" s="24">
        <f t="shared" ca="1" si="31"/>
        <v>8.5215891307377429</v>
      </c>
      <c r="R49" s="24">
        <f t="shared" ca="1" si="32"/>
        <v>9.5830362880535844</v>
      </c>
      <c r="S49" s="22" t="str">
        <f t="shared" ca="1" si="33"/>
        <v/>
      </c>
      <c r="T49" s="24" t="str">
        <f t="shared" ca="1" si="34"/>
        <v/>
      </c>
      <c r="U49" s="24">
        <f t="shared" ca="1" si="5"/>
        <v>0</v>
      </c>
      <c r="V49" s="22">
        <f t="shared" ca="1" si="6"/>
        <v>4.2607945653688715</v>
      </c>
    </row>
    <row r="50" spans="1:22" x14ac:dyDescent="0.25">
      <c r="G50" s="22">
        <v>41</v>
      </c>
      <c r="H50" s="22">
        <f>HLOOKUP($O50,$B$8:$E$27,H$5,FALSE)</f>
        <v>5</v>
      </c>
      <c r="I50" s="22">
        <f>HLOOKUP($O50,$B$8:$E$27,I$5,FALSE)</f>
        <v>0.18</v>
      </c>
      <c r="J50" s="22">
        <f>HLOOKUP($O50,$B$8:$E$27,J$5,FALSE)</f>
        <v>1.37</v>
      </c>
      <c r="K50" s="22">
        <f>HLOOKUP($O50,$B$8:$E$27,K$5,FALSE)</f>
        <v>0</v>
      </c>
      <c r="L50" s="22">
        <f>HLOOKUP($O50,$B$8:$E$27,L$5,FALSE)</f>
        <v>0</v>
      </c>
      <c r="M50" s="22">
        <f t="shared" si="9"/>
        <v>0.89999999999999991</v>
      </c>
      <c r="N50" s="22">
        <f t="shared" si="10"/>
        <v>6.8500000000000005</v>
      </c>
      <c r="O50" s="22" t="s">
        <v>40</v>
      </c>
      <c r="P50" s="24">
        <f t="shared" ca="1" si="21"/>
        <v>0.47080136838752812</v>
      </c>
      <c r="Q50" s="24">
        <f t="shared" ca="1" si="31"/>
        <v>3.8338598609228929</v>
      </c>
      <c r="R50" s="24">
        <f t="shared" ca="1" si="32"/>
        <v>4.3046612293104207</v>
      </c>
      <c r="S50" s="22" t="str">
        <f t="shared" ca="1" si="33"/>
        <v/>
      </c>
      <c r="T50" s="24" t="str">
        <f t="shared" ca="1" si="34"/>
        <v/>
      </c>
      <c r="U50" s="24">
        <f t="shared" ca="1" si="5"/>
        <v>0</v>
      </c>
      <c r="V50" s="22">
        <f t="shared" ca="1" si="6"/>
        <v>0.49811589092164565</v>
      </c>
    </row>
    <row r="51" spans="1:22" x14ac:dyDescent="0.25">
      <c r="B51" s="57">
        <f>INT(B44*B52*B36*100)/100</f>
        <v>1.86</v>
      </c>
      <c r="C51" s="57">
        <f t="shared" ref="C51:E51" si="36">INT(C44*C52*C36*100)/100</f>
        <v>2.62</v>
      </c>
      <c r="D51" s="57">
        <f t="shared" si="36"/>
        <v>3.16</v>
      </c>
      <c r="E51" s="57">
        <f t="shared" si="36"/>
        <v>4.51</v>
      </c>
      <c r="G51" s="22">
        <v>42</v>
      </c>
      <c r="H51" s="22">
        <f>HLOOKUP($O51,$B$8:$E$27,H$5,FALSE)</f>
        <v>3</v>
      </c>
      <c r="I51" s="22">
        <f>HLOOKUP($O51,$B$8:$E$27,I$5,FALSE)</f>
        <v>0.2</v>
      </c>
      <c r="J51" s="22">
        <f>HLOOKUP($O51,$B$8:$E$27,J$5,FALSE)</f>
        <v>1.26</v>
      </c>
      <c r="K51" s="22">
        <f>HLOOKUP($O51,$B$8:$E$27,K$5,FALSE)</f>
        <v>0</v>
      </c>
      <c r="L51" s="22">
        <f>HLOOKUP($O51,$B$8:$E$27,L$5,FALSE)</f>
        <v>0</v>
      </c>
      <c r="M51" s="22">
        <f t="shared" si="9"/>
        <v>0.60000000000000009</v>
      </c>
      <c r="N51" s="22">
        <f t="shared" si="10"/>
        <v>3.7800000000000002</v>
      </c>
      <c r="O51" s="22" t="s">
        <v>39</v>
      </c>
      <c r="P51" s="24">
        <f t="shared" ca="1" si="21"/>
        <v>0.38114359550208832</v>
      </c>
      <c r="Q51" s="24">
        <f t="shared" ca="1" si="31"/>
        <v>2.3219461510488033</v>
      </c>
      <c r="R51" s="24">
        <f t="shared" ca="1" si="32"/>
        <v>2.7030897465508916</v>
      </c>
      <c r="S51" s="22" t="str">
        <f t="shared" ca="1" si="33"/>
        <v/>
      </c>
      <c r="T51" s="24" t="str">
        <f t="shared" ca="1" si="34"/>
        <v/>
      </c>
      <c r="U51" s="24">
        <f t="shared" ca="1" si="5"/>
        <v>0</v>
      </c>
      <c r="V51" s="22">
        <f t="shared" ca="1" si="6"/>
        <v>1.1609730755244017</v>
      </c>
    </row>
    <row r="52" spans="1:22" x14ac:dyDescent="0.25">
      <c r="B52" s="58">
        <v>0.59045993988984258</v>
      </c>
      <c r="C52" s="24">
        <v>0.39931737767395853</v>
      </c>
      <c r="D52" s="24">
        <v>0.545349501738012</v>
      </c>
      <c r="E52" s="24">
        <v>0.45763592657014601</v>
      </c>
      <c r="G52" s="22">
        <v>43</v>
      </c>
      <c r="H52" s="22">
        <f>HLOOKUP($O52,$B$8:$E$27,H$5,FALSE)</f>
        <v>3</v>
      </c>
      <c r="I52" s="22">
        <f>HLOOKUP($O52,$B$8:$E$27,I$5,FALSE)</f>
        <v>0.2</v>
      </c>
      <c r="J52" s="22">
        <f>HLOOKUP($O52,$B$8:$E$27,J$5,FALSE)</f>
        <v>1.26</v>
      </c>
      <c r="K52" s="22">
        <f>HLOOKUP($O52,$B$8:$E$27,K$5,FALSE)</f>
        <v>0</v>
      </c>
      <c r="L52" s="22">
        <f>HLOOKUP($O52,$B$8:$E$27,L$5,FALSE)</f>
        <v>0</v>
      </c>
      <c r="M52" s="22">
        <f t="shared" si="9"/>
        <v>0.60000000000000009</v>
      </c>
      <c r="N52" s="22">
        <f t="shared" si="10"/>
        <v>3.7800000000000002</v>
      </c>
      <c r="O52" s="22" t="s">
        <v>39</v>
      </c>
      <c r="P52" s="24">
        <f t="shared" ca="1" si="21"/>
        <v>0.45890567848767377</v>
      </c>
      <c r="Q52" s="24">
        <f t="shared" ca="1" si="31"/>
        <v>2.3749034824210922</v>
      </c>
      <c r="R52" s="24">
        <f t="shared" ca="1" si="32"/>
        <v>2.8338091609087659</v>
      </c>
      <c r="S52" s="22" t="str">
        <f t="shared" ca="1" si="33"/>
        <v/>
      </c>
      <c r="T52" s="24" t="str">
        <f t="shared" ca="1" si="34"/>
        <v/>
      </c>
      <c r="U52" s="24">
        <f t="shared" ca="1" si="5"/>
        <v>0</v>
      </c>
      <c r="V52" s="22">
        <f t="shared" ca="1" si="6"/>
        <v>0.91203258688919353</v>
      </c>
    </row>
    <row r="53" spans="1:22" x14ac:dyDescent="0.25">
      <c r="B53" s="58">
        <f>B51*B36</f>
        <v>1.1724970359199975</v>
      </c>
      <c r="C53" s="58">
        <f t="shared" ref="C53:E53" si="37">C51*C36</f>
        <v>5.7366920162215607</v>
      </c>
      <c r="D53" s="58">
        <f>D51*D36</f>
        <v>12.244167816323626</v>
      </c>
      <c r="E53" s="58">
        <f t="shared" si="37"/>
        <v>35.590813495216672</v>
      </c>
      <c r="G53" s="22">
        <v>44</v>
      </c>
      <c r="H53" s="22">
        <f>HLOOKUP($O53,$B$8:$E$27,H$5,FALSE)</f>
        <v>10</v>
      </c>
      <c r="I53" s="22">
        <f>HLOOKUP($O53,$B$8:$E$27,I$5,FALSE)</f>
        <v>0.2</v>
      </c>
      <c r="J53" s="22">
        <f>HLOOKUP($O53,$B$8:$E$27,J$5,FALSE)</f>
        <v>1.4</v>
      </c>
      <c r="K53" s="22">
        <f>HLOOKUP($O53,$B$8:$E$27,K$5,FALSE)</f>
        <v>0</v>
      </c>
      <c r="L53" s="22">
        <f>HLOOKUP($O53,$B$8:$E$27,L$5,FALSE)</f>
        <v>0</v>
      </c>
      <c r="M53" s="22">
        <f t="shared" si="9"/>
        <v>2</v>
      </c>
      <c r="N53" s="22">
        <f t="shared" si="10"/>
        <v>14</v>
      </c>
      <c r="O53" s="22" t="s">
        <v>41</v>
      </c>
      <c r="P53" s="24">
        <f t="shared" ca="1" si="21"/>
        <v>1.6432769841035093</v>
      </c>
      <c r="Q53" s="24">
        <f t="shared" ca="1" si="31"/>
        <v>7.4856237285468312</v>
      </c>
      <c r="R53" s="24">
        <f t="shared" ca="1" si="32"/>
        <v>9.1289007126503403</v>
      </c>
      <c r="S53" s="22" t="str">
        <f t="shared" ca="1" si="33"/>
        <v/>
      </c>
      <c r="T53" s="24" t="str">
        <f t="shared" ca="1" si="34"/>
        <v/>
      </c>
      <c r="U53" s="24">
        <f t="shared" ca="1" si="5"/>
        <v>0</v>
      </c>
      <c r="V53" s="22">
        <f t="shared" ca="1" si="6"/>
        <v>1.7444647272099933</v>
      </c>
    </row>
    <row r="54" spans="1:22" x14ac:dyDescent="0.25">
      <c r="B54" s="58">
        <f>B36*B52*24/8</f>
        <v>1.1166331118553876</v>
      </c>
      <c r="C54" s="58">
        <f t="shared" ref="C54:E54" si="38">C36*C52*24/8</f>
        <v>2.6230085638634284</v>
      </c>
      <c r="D54" s="58">
        <f t="shared" si="38"/>
        <v>6.3392571055335685</v>
      </c>
      <c r="E54" s="58">
        <f t="shared" si="38"/>
        <v>10.834346947628873</v>
      </c>
      <c r="G54" s="22">
        <v>45</v>
      </c>
      <c r="H54" s="22">
        <f>HLOOKUP($O54,$B$8:$E$27,H$5,FALSE)</f>
        <v>1</v>
      </c>
      <c r="I54" s="22">
        <f>HLOOKUP($O54,$B$8:$E$27,I$5,FALSE)</f>
        <v>0.3</v>
      </c>
      <c r="J54" s="22">
        <f>HLOOKUP($O54,$B$8:$E$27,J$5,FALSE)</f>
        <v>0.95</v>
      </c>
      <c r="K54" s="22">
        <f>HLOOKUP($O54,$B$8:$E$27,K$5,FALSE)</f>
        <v>0</v>
      </c>
      <c r="L54" s="22">
        <f>HLOOKUP($O54,$B$8:$E$27,L$5,FALSE)</f>
        <v>0</v>
      </c>
      <c r="M54" s="22">
        <f t="shared" si="9"/>
        <v>0.3</v>
      </c>
      <c r="N54" s="22">
        <f t="shared" si="10"/>
        <v>0.95</v>
      </c>
      <c r="O54" s="22" t="s">
        <v>38</v>
      </c>
      <c r="P54" s="24">
        <f t="shared" ca="1" si="21"/>
        <v>0.12243493126331942</v>
      </c>
      <c r="Q54" s="24">
        <f t="shared" ca="1" si="31"/>
        <v>0.62797136258642483</v>
      </c>
      <c r="R54" s="24">
        <f t="shared" ca="1" si="32"/>
        <v>0.75040629384974422</v>
      </c>
      <c r="S54" s="22" t="str">
        <f t="shared" ca="1" si="33"/>
        <v/>
      </c>
      <c r="T54" s="24" t="str">
        <f t="shared" ca="1" si="34"/>
        <v/>
      </c>
      <c r="U54" s="24">
        <f t="shared" ca="1" si="5"/>
        <v>0</v>
      </c>
      <c r="V54" s="22">
        <f t="shared" ca="1" si="6"/>
        <v>0.31398568129321242</v>
      </c>
    </row>
    <row r="55" spans="1:22" x14ac:dyDescent="0.25">
      <c r="G55" s="22">
        <v>46</v>
      </c>
      <c r="H55" s="22">
        <f>HLOOKUP($O55,$B$8:$E$27,H$5,FALSE)</f>
        <v>5</v>
      </c>
      <c r="I55" s="22">
        <f>HLOOKUP($O55,$B$8:$E$27,I$5,FALSE)</f>
        <v>0.18</v>
      </c>
      <c r="J55" s="22">
        <f>HLOOKUP($O55,$B$8:$E$27,J$5,FALSE)</f>
        <v>1.37</v>
      </c>
      <c r="K55" s="22">
        <f>HLOOKUP($O55,$B$8:$E$27,K$5,FALSE)</f>
        <v>0</v>
      </c>
      <c r="L55" s="22">
        <f>HLOOKUP($O55,$B$8:$E$27,L$5,FALSE)</f>
        <v>0</v>
      </c>
      <c r="M55" s="22">
        <f t="shared" si="9"/>
        <v>0.89999999999999991</v>
      </c>
      <c r="N55" s="22">
        <f t="shared" si="10"/>
        <v>6.8500000000000005</v>
      </c>
      <c r="O55" s="22" t="s">
        <v>40</v>
      </c>
      <c r="P55" s="24">
        <f t="shared" ca="1" si="21"/>
        <v>0.8855094543380152</v>
      </c>
      <c r="Q55" s="24">
        <f t="shared" ca="1" si="31"/>
        <v>3.7821952367446778</v>
      </c>
      <c r="R55" s="24">
        <f t="shared" ca="1" si="32"/>
        <v>4.6677046910826929</v>
      </c>
      <c r="S55" s="22" t="str">
        <f t="shared" ca="1" si="33"/>
        <v/>
      </c>
      <c r="T55" s="24" t="str">
        <f t="shared" ca="1" si="34"/>
        <v/>
      </c>
      <c r="U55" s="24">
        <f t="shared" ca="1" si="5"/>
        <v>0</v>
      </c>
      <c r="V55" s="22">
        <f t="shared" ca="1" si="6"/>
        <v>1.8910976183723389</v>
      </c>
    </row>
    <row r="56" spans="1:22" x14ac:dyDescent="0.25">
      <c r="G56" s="22">
        <v>47</v>
      </c>
      <c r="H56" s="22">
        <f>HLOOKUP($O56,$B$8:$E$27,H$5,FALSE)</f>
        <v>5</v>
      </c>
      <c r="I56" s="22">
        <f>HLOOKUP($O56,$B$8:$E$27,I$5,FALSE)</f>
        <v>0.18</v>
      </c>
      <c r="J56" s="22">
        <f>HLOOKUP($O56,$B$8:$E$27,J$5,FALSE)</f>
        <v>1.37</v>
      </c>
      <c r="K56" s="22">
        <f>HLOOKUP($O56,$B$8:$E$27,K$5,FALSE)</f>
        <v>0</v>
      </c>
      <c r="L56" s="22">
        <f>HLOOKUP($O56,$B$8:$E$27,L$5,FALSE)</f>
        <v>0</v>
      </c>
      <c r="M56" s="22">
        <f t="shared" si="9"/>
        <v>0.89999999999999991</v>
      </c>
      <c r="N56" s="22">
        <f t="shared" si="10"/>
        <v>6.8500000000000005</v>
      </c>
      <c r="O56" s="22" t="s">
        <v>40</v>
      </c>
      <c r="P56" s="24">
        <f t="shared" ca="1" si="21"/>
        <v>0.78141850905700105</v>
      </c>
      <c r="Q56" s="24">
        <f t="shared" ca="1" si="31"/>
        <v>3.7130774759531695</v>
      </c>
      <c r="R56" s="24">
        <f t="shared" ca="1" si="32"/>
        <v>4.4944959850101709</v>
      </c>
      <c r="S56" s="22" t="str">
        <f t="shared" ca="1" si="33"/>
        <v/>
      </c>
      <c r="T56" s="24" t="str">
        <f t="shared" ca="1" si="34"/>
        <v/>
      </c>
      <c r="U56" s="24">
        <f t="shared" ca="1" si="5"/>
        <v>0</v>
      </c>
      <c r="V56" s="22">
        <f t="shared" ca="1" si="6"/>
        <v>0.18573862264853663</v>
      </c>
    </row>
    <row r="57" spans="1:22" x14ac:dyDescent="0.25">
      <c r="B57" s="28">
        <v>1.48</v>
      </c>
      <c r="C57" s="22">
        <v>2.62</v>
      </c>
      <c r="D57" s="22">
        <v>3.16</v>
      </c>
      <c r="E57" s="22">
        <v>4.51</v>
      </c>
      <c r="G57" s="22">
        <v>48</v>
      </c>
      <c r="H57" s="22">
        <f>HLOOKUP($O57,$B$8:$E$27,H$5,FALSE)</f>
        <v>10</v>
      </c>
      <c r="I57" s="22">
        <f>HLOOKUP($O57,$B$8:$E$27,I$5,FALSE)</f>
        <v>0.2</v>
      </c>
      <c r="J57" s="22">
        <f>HLOOKUP($O57,$B$8:$E$27,J$5,FALSE)</f>
        <v>1.4</v>
      </c>
      <c r="K57" s="22">
        <f>HLOOKUP($O57,$B$8:$E$27,K$5,FALSE)</f>
        <v>0</v>
      </c>
      <c r="L57" s="22">
        <f>HLOOKUP($O57,$B$8:$E$27,L$5,FALSE)</f>
        <v>0</v>
      </c>
      <c r="M57" s="22">
        <f t="shared" si="9"/>
        <v>2</v>
      </c>
      <c r="N57" s="22">
        <f t="shared" si="10"/>
        <v>14</v>
      </c>
      <c r="O57" s="22" t="s">
        <v>41</v>
      </c>
      <c r="P57" s="24">
        <f t="shared" ca="1" si="21"/>
        <v>1.0473644129517592</v>
      </c>
      <c r="Q57" s="24">
        <f t="shared" ca="1" si="31"/>
        <v>7.2810892296499121</v>
      </c>
      <c r="R57" s="24">
        <f t="shared" ca="1" si="32"/>
        <v>8.3284536426016711</v>
      </c>
      <c r="S57" s="22" t="str">
        <f t="shared" ca="1" si="33"/>
        <v/>
      </c>
      <c r="T57" s="24" t="str">
        <f t="shared" ca="1" si="34"/>
        <v/>
      </c>
      <c r="U57" s="24">
        <f t="shared" ca="1" si="5"/>
        <v>0</v>
      </c>
      <c r="V57" s="22">
        <f t="shared" ca="1" si="6"/>
        <v>1.9540941820114646</v>
      </c>
    </row>
    <row r="58" spans="1:22" x14ac:dyDescent="0.25">
      <c r="G58" s="22">
        <v>49</v>
      </c>
      <c r="H58" s="22">
        <f>HLOOKUP($O58,$B$8:$E$27,H$5,FALSE)</f>
        <v>1</v>
      </c>
      <c r="I58" s="22">
        <f>HLOOKUP($O58,$B$8:$E$27,I$5,FALSE)</f>
        <v>0.3</v>
      </c>
      <c r="J58" s="22">
        <f>HLOOKUP($O58,$B$8:$E$27,J$5,FALSE)</f>
        <v>0.95</v>
      </c>
      <c r="K58" s="22">
        <f>HLOOKUP($O58,$B$8:$E$27,K$5,FALSE)</f>
        <v>0</v>
      </c>
      <c r="L58" s="22">
        <f>HLOOKUP($O58,$B$8:$E$27,L$5,FALSE)</f>
        <v>0</v>
      </c>
      <c r="M58" s="22">
        <f t="shared" si="9"/>
        <v>0.3</v>
      </c>
      <c r="N58" s="22">
        <f t="shared" si="10"/>
        <v>0.95</v>
      </c>
      <c r="O58" s="22" t="s">
        <v>38</v>
      </c>
      <c r="P58" s="24">
        <f t="shared" ca="1" si="21"/>
        <v>4.6637955406572028E-2</v>
      </c>
      <c r="Q58" s="24">
        <f t="shared" ca="1" si="31"/>
        <v>0.6084750151403221</v>
      </c>
      <c r="R58" s="24">
        <f t="shared" ca="1" si="32"/>
        <v>0.6551129705468941</v>
      </c>
      <c r="S58" s="22" t="str">
        <f t="shared" ca="1" si="33"/>
        <v/>
      </c>
      <c r="T58" s="24" t="str">
        <f t="shared" ca="1" si="34"/>
        <v/>
      </c>
      <c r="U58" s="24">
        <f t="shared" ca="1" si="5"/>
        <v>0</v>
      </c>
      <c r="V58" s="22">
        <f t="shared" ca="1" si="6"/>
        <v>0.24496058686671893</v>
      </c>
    </row>
    <row r="59" spans="1:22" x14ac:dyDescent="0.25">
      <c r="G59" s="22">
        <v>50</v>
      </c>
      <c r="H59" s="22">
        <f>HLOOKUP($O59,$B$8:$E$27,H$5,FALSE)</f>
        <v>1</v>
      </c>
      <c r="I59" s="22">
        <f>HLOOKUP($O59,$B$8:$E$27,I$5,FALSE)</f>
        <v>0.3</v>
      </c>
      <c r="J59" s="22">
        <f>HLOOKUP($O59,$B$8:$E$27,J$5,FALSE)</f>
        <v>0.95</v>
      </c>
      <c r="K59" s="22">
        <f>HLOOKUP($O59,$B$8:$E$27,K$5,FALSE)</f>
        <v>0</v>
      </c>
      <c r="L59" s="22">
        <f>HLOOKUP($O59,$B$8:$E$27,L$5,FALSE)</f>
        <v>0</v>
      </c>
      <c r="M59" s="22">
        <f t="shared" si="9"/>
        <v>0.3</v>
      </c>
      <c r="N59" s="22">
        <f t="shared" si="10"/>
        <v>0.95</v>
      </c>
      <c r="O59" s="22" t="s">
        <v>38</v>
      </c>
      <c r="P59" s="24">
        <f t="shared" ca="1" si="21"/>
        <v>0.22959181088564518</v>
      </c>
      <c r="Q59" s="24">
        <f t="shared" ca="1" si="31"/>
        <v>0.61389187057665906</v>
      </c>
      <c r="R59" s="24">
        <f t="shared" ca="1" si="32"/>
        <v>0.84348368146230424</v>
      </c>
      <c r="S59" s="22" t="str">
        <f t="shared" ca="1" si="33"/>
        <v/>
      </c>
      <c r="T59" s="24" t="str">
        <f t="shared" ca="1" si="34"/>
        <v/>
      </c>
      <c r="U59" s="24">
        <f t="shared" ca="1" si="5"/>
        <v>0</v>
      </c>
      <c r="V59" s="22">
        <f t="shared" ca="1" si="6"/>
        <v>8.8673449571778598E-2</v>
      </c>
    </row>
    <row r="60" spans="1:22" x14ac:dyDescent="0.25">
      <c r="G60" s="22">
        <v>51</v>
      </c>
      <c r="H60" s="22">
        <f>HLOOKUP($O60,$B$8:$E$27,H$5,FALSE)</f>
        <v>1</v>
      </c>
      <c r="I60" s="22">
        <f>HLOOKUP($O60,$B$8:$E$27,I$5,FALSE)</f>
        <v>0.3</v>
      </c>
      <c r="J60" s="22">
        <f>HLOOKUP($O60,$B$8:$E$27,J$5,FALSE)</f>
        <v>0.95</v>
      </c>
      <c r="K60" s="22">
        <f>HLOOKUP($O60,$B$8:$E$27,K$5,FALSE)</f>
        <v>0</v>
      </c>
      <c r="L60" s="22">
        <f>HLOOKUP($O60,$B$8:$E$27,L$5,FALSE)</f>
        <v>0</v>
      </c>
      <c r="M60" s="22">
        <f t="shared" si="9"/>
        <v>0.3</v>
      </c>
      <c r="N60" s="22">
        <f t="shared" si="10"/>
        <v>0.95</v>
      </c>
      <c r="O60" s="22" t="s">
        <v>38</v>
      </c>
      <c r="P60" s="24">
        <f t="shared" ca="1" si="21"/>
        <v>0.2999761410689924</v>
      </c>
      <c r="Q60" s="24">
        <f t="shared" ca="1" si="31"/>
        <v>0.62787721827884635</v>
      </c>
      <c r="R60" s="24">
        <f t="shared" ca="1" si="32"/>
        <v>0.92785335934783875</v>
      </c>
      <c r="S60" s="22" t="str">
        <f t="shared" ca="1" si="33"/>
        <v/>
      </c>
      <c r="T60" s="24" t="str">
        <f t="shared" ca="1" si="34"/>
        <v/>
      </c>
      <c r="U60" s="24">
        <f t="shared" ca="1" si="5"/>
        <v>0</v>
      </c>
      <c r="V60" s="22">
        <f t="shared" ca="1" si="6"/>
        <v>0.12116212043385052</v>
      </c>
    </row>
    <row r="61" spans="1:22" x14ac:dyDescent="0.25">
      <c r="G61" s="22">
        <v>52</v>
      </c>
      <c r="H61" s="22">
        <f>HLOOKUP($O61,$B$8:$E$27,H$5,FALSE)</f>
        <v>5</v>
      </c>
      <c r="I61" s="22">
        <f>HLOOKUP($O61,$B$8:$E$27,I$5,FALSE)</f>
        <v>0.18</v>
      </c>
      <c r="J61" s="22">
        <f>HLOOKUP($O61,$B$8:$E$27,J$5,FALSE)</f>
        <v>1.37</v>
      </c>
      <c r="K61" s="22">
        <f>HLOOKUP($O61,$B$8:$E$27,K$5,FALSE)</f>
        <v>0</v>
      </c>
      <c r="L61" s="22">
        <f>HLOOKUP($O61,$B$8:$E$27,L$5,FALSE)</f>
        <v>0</v>
      </c>
      <c r="M61" s="22">
        <f t="shared" si="9"/>
        <v>0.89999999999999991</v>
      </c>
      <c r="N61" s="22">
        <f t="shared" si="10"/>
        <v>6.8500000000000005</v>
      </c>
      <c r="O61" s="22" t="s">
        <v>40</v>
      </c>
      <c r="P61" s="24">
        <f t="shared" ca="1" si="21"/>
        <v>0.89943886267318418</v>
      </c>
      <c r="Q61" s="24">
        <f t="shared" ca="1" si="31"/>
        <v>3.4396786890146864</v>
      </c>
      <c r="R61" s="24">
        <f t="shared" ca="1" si="32"/>
        <v>4.3391175516878704</v>
      </c>
      <c r="S61" s="22" t="str">
        <f t="shared" ca="1" si="33"/>
        <v/>
      </c>
      <c r="T61" s="24" t="str">
        <f t="shared" ca="1" si="34"/>
        <v/>
      </c>
      <c r="U61" s="24">
        <f t="shared" ca="1" si="5"/>
        <v>0</v>
      </c>
      <c r="V61" s="22">
        <f t="shared" ca="1" si="6"/>
        <v>1.7198393445073432</v>
      </c>
    </row>
    <row r="62" spans="1:22" x14ac:dyDescent="0.25">
      <c r="G62" s="22">
        <v>53</v>
      </c>
      <c r="H62" s="22">
        <f>HLOOKUP($O62,$B$8:$E$27,H$5,FALSE)</f>
        <v>3</v>
      </c>
      <c r="I62" s="22">
        <f>HLOOKUP($O62,$B$8:$E$27,I$5,FALSE)</f>
        <v>0.2</v>
      </c>
      <c r="J62" s="22">
        <f>HLOOKUP($O62,$B$8:$E$27,J$5,FALSE)</f>
        <v>1.26</v>
      </c>
      <c r="K62" s="22">
        <f>HLOOKUP($O62,$B$8:$E$27,K$5,FALSE)</f>
        <v>0</v>
      </c>
      <c r="L62" s="22">
        <f>HLOOKUP($O62,$B$8:$E$27,L$5,FALSE)</f>
        <v>0</v>
      </c>
      <c r="M62" s="22">
        <f t="shared" si="9"/>
        <v>0.60000000000000009</v>
      </c>
      <c r="N62" s="22">
        <f t="shared" si="10"/>
        <v>3.7800000000000002</v>
      </c>
      <c r="O62" s="22" t="s">
        <v>39</v>
      </c>
      <c r="P62" s="24">
        <f t="shared" ca="1" si="21"/>
        <v>0.44491001203513059</v>
      </c>
      <c r="Q62" s="24">
        <f t="shared" ca="1" si="31"/>
        <v>2.2065277511835952</v>
      </c>
      <c r="R62" s="24">
        <f t="shared" ca="1" si="32"/>
        <v>2.651437763218726</v>
      </c>
      <c r="S62" s="22" t="str">
        <f t="shared" ca="1" si="33"/>
        <v/>
      </c>
      <c r="T62" s="24" t="str">
        <f t="shared" ca="1" si="34"/>
        <v/>
      </c>
      <c r="U62" s="24">
        <f t="shared" ca="1" si="5"/>
        <v>0</v>
      </c>
      <c r="V62" s="22">
        <f t="shared" ca="1" si="6"/>
        <v>1.1032638755917976</v>
      </c>
    </row>
    <row r="63" spans="1:22" x14ac:dyDescent="0.25">
      <c r="G63" s="22">
        <v>54</v>
      </c>
      <c r="H63" s="22">
        <f>HLOOKUP($O63,$B$8:$E$27,H$5,FALSE)</f>
        <v>3</v>
      </c>
      <c r="I63" s="22">
        <f>HLOOKUP($O63,$B$8:$E$27,I$5,FALSE)</f>
        <v>0.2</v>
      </c>
      <c r="J63" s="22">
        <f>HLOOKUP($O63,$B$8:$E$27,J$5,FALSE)</f>
        <v>1.26</v>
      </c>
      <c r="K63" s="22">
        <f>HLOOKUP($O63,$B$8:$E$27,K$5,FALSE)</f>
        <v>0</v>
      </c>
      <c r="L63" s="22">
        <f>HLOOKUP($O63,$B$8:$E$27,L$5,FALSE)</f>
        <v>0</v>
      </c>
      <c r="M63" s="22">
        <f t="shared" si="9"/>
        <v>0.60000000000000009</v>
      </c>
      <c r="N63" s="22">
        <f t="shared" si="10"/>
        <v>3.7800000000000002</v>
      </c>
      <c r="O63" s="22" t="s">
        <v>39</v>
      </c>
      <c r="P63" s="24">
        <f t="shared" ca="1" si="21"/>
        <v>0.46215574051222419</v>
      </c>
      <c r="Q63" s="24">
        <f t="shared" ca="1" si="31"/>
        <v>2.3122315945812661</v>
      </c>
      <c r="R63" s="24">
        <f t="shared" ca="1" si="32"/>
        <v>2.7743873350934902</v>
      </c>
      <c r="S63" s="22" t="str">
        <f t="shared" ca="1" si="33"/>
        <v/>
      </c>
      <c r="T63" s="24" t="str">
        <f t="shared" ca="1" si="34"/>
        <v/>
      </c>
      <c r="U63" s="24">
        <f t="shared" ca="1" si="5"/>
        <v>0</v>
      </c>
      <c r="V63" s="22">
        <f t="shared" ca="1" si="6"/>
        <v>1.1561157972906331</v>
      </c>
    </row>
    <row r="64" spans="1:22" x14ac:dyDescent="0.25">
      <c r="G64" s="22">
        <v>55</v>
      </c>
      <c r="H64" s="22">
        <f>HLOOKUP($O64,$B$8:$E$27,H$5,FALSE)</f>
        <v>10</v>
      </c>
      <c r="I64" s="22">
        <f>HLOOKUP($O64,$B$8:$E$27,I$5,FALSE)</f>
        <v>0.2</v>
      </c>
      <c r="J64" s="22">
        <f>HLOOKUP($O64,$B$8:$E$27,J$5,FALSE)</f>
        <v>1.4</v>
      </c>
      <c r="K64" s="22">
        <f>HLOOKUP($O64,$B$8:$E$27,K$5,FALSE)</f>
        <v>0</v>
      </c>
      <c r="L64" s="22">
        <f>HLOOKUP($O64,$B$8:$E$27,L$5,FALSE)</f>
        <v>0</v>
      </c>
      <c r="M64" s="22">
        <f t="shared" si="9"/>
        <v>2</v>
      </c>
      <c r="N64" s="22">
        <f t="shared" si="10"/>
        <v>14</v>
      </c>
      <c r="O64" s="22" t="s">
        <v>41</v>
      </c>
      <c r="P64" s="24">
        <f t="shared" ca="1" si="21"/>
        <v>1.124471402296946</v>
      </c>
      <c r="Q64" s="24">
        <f t="shared" ca="1" si="31"/>
        <v>7.4473821553704473</v>
      </c>
      <c r="R64" s="24">
        <f t="shared" ca="1" si="32"/>
        <v>8.571853557667394</v>
      </c>
      <c r="S64" s="22" t="str">
        <f t="shared" ca="1" si="33"/>
        <v/>
      </c>
      <c r="T64" s="24" t="str">
        <f t="shared" ca="1" si="34"/>
        <v/>
      </c>
      <c r="U64" s="24">
        <f t="shared" ca="1" si="5"/>
        <v>0</v>
      </c>
      <c r="V64" s="22">
        <f t="shared" ca="1" si="6"/>
        <v>2.1451407045271522</v>
      </c>
    </row>
    <row r="65" spans="7:22" x14ac:dyDescent="0.25">
      <c r="G65" s="22">
        <v>56</v>
      </c>
      <c r="H65" s="22">
        <f>HLOOKUP($O65,$B$8:$E$27,H$5,FALSE)</f>
        <v>3</v>
      </c>
      <c r="I65" s="22">
        <f>HLOOKUP($O65,$B$8:$E$27,I$5,FALSE)</f>
        <v>0.2</v>
      </c>
      <c r="J65" s="22">
        <f>HLOOKUP($O65,$B$8:$E$27,J$5,FALSE)</f>
        <v>1.26</v>
      </c>
      <c r="K65" s="22">
        <f>HLOOKUP($O65,$B$8:$E$27,K$5,FALSE)</f>
        <v>0</v>
      </c>
      <c r="L65" s="22">
        <f>HLOOKUP($O65,$B$8:$E$27,L$5,FALSE)</f>
        <v>0</v>
      </c>
      <c r="M65" s="22">
        <f t="shared" si="9"/>
        <v>0.60000000000000009</v>
      </c>
      <c r="N65" s="22">
        <f t="shared" si="10"/>
        <v>3.7800000000000002</v>
      </c>
      <c r="O65" s="22" t="s">
        <v>39</v>
      </c>
      <c r="P65" s="24">
        <f t="shared" ca="1" si="21"/>
        <v>0.50605938799305838</v>
      </c>
      <c r="Q65" s="24">
        <f t="shared" ca="1" si="31"/>
        <v>2.4316544353114429</v>
      </c>
      <c r="R65" s="24">
        <f t="shared" ca="1" si="32"/>
        <v>2.9377138233045015</v>
      </c>
      <c r="S65" s="22" t="str">
        <f t="shared" ca="1" si="33"/>
        <v/>
      </c>
      <c r="T65" s="24" t="str">
        <f t="shared" ca="1" si="34"/>
        <v/>
      </c>
      <c r="U65" s="24">
        <f t="shared" ca="1" si="5"/>
        <v>0</v>
      </c>
      <c r="V65" s="22">
        <f t="shared" ca="1" si="6"/>
        <v>0.66145985079570724</v>
      </c>
    </row>
    <row r="66" spans="7:22" x14ac:dyDescent="0.25">
      <c r="G66" s="22">
        <v>57</v>
      </c>
      <c r="H66" s="22">
        <f>HLOOKUP($O66,$B$8:$E$27,H$5,FALSE)</f>
        <v>3</v>
      </c>
      <c r="I66" s="22">
        <f>HLOOKUP($O66,$B$8:$E$27,I$5,FALSE)</f>
        <v>0.2</v>
      </c>
      <c r="J66" s="22">
        <f>HLOOKUP($O66,$B$8:$E$27,J$5,FALSE)</f>
        <v>1.26</v>
      </c>
      <c r="K66" s="22">
        <f>HLOOKUP($O66,$B$8:$E$27,K$5,FALSE)</f>
        <v>0</v>
      </c>
      <c r="L66" s="22">
        <f>HLOOKUP($O66,$B$8:$E$27,L$5,FALSE)</f>
        <v>0</v>
      </c>
      <c r="M66" s="22">
        <f t="shared" si="9"/>
        <v>0.60000000000000009</v>
      </c>
      <c r="N66" s="22">
        <f t="shared" si="10"/>
        <v>3.7800000000000002</v>
      </c>
      <c r="O66" s="22" t="s">
        <v>39</v>
      </c>
      <c r="P66" s="24">
        <f t="shared" ca="1" si="21"/>
        <v>0.29683882894825836</v>
      </c>
      <c r="Q66" s="24">
        <f t="shared" ca="1" si="31"/>
        <v>2.1760301592478477</v>
      </c>
      <c r="R66" s="24">
        <f t="shared" ca="1" si="32"/>
        <v>2.4728689881961059</v>
      </c>
      <c r="S66" s="22" t="str">
        <f t="shared" ca="1" si="33"/>
        <v/>
      </c>
      <c r="T66" s="24" t="str">
        <f t="shared" ca="1" si="34"/>
        <v/>
      </c>
      <c r="U66" s="24">
        <f t="shared" ca="1" si="5"/>
        <v>0</v>
      </c>
      <c r="V66" s="22">
        <f t="shared" ca="1" si="6"/>
        <v>1.0880150796239239</v>
      </c>
    </row>
    <row r="67" spans="7:22" x14ac:dyDescent="0.25">
      <c r="G67" s="22">
        <v>58</v>
      </c>
      <c r="H67" s="22">
        <f>HLOOKUP($O67,$B$8:$E$27,H$5,FALSE)</f>
        <v>5</v>
      </c>
      <c r="I67" s="22">
        <f>HLOOKUP($O67,$B$8:$E$27,I$5,FALSE)</f>
        <v>0.18</v>
      </c>
      <c r="J67" s="22">
        <f>HLOOKUP($O67,$B$8:$E$27,J$5,FALSE)</f>
        <v>1.37</v>
      </c>
      <c r="K67" s="22">
        <f>HLOOKUP($O67,$B$8:$E$27,K$5,FALSE)</f>
        <v>0</v>
      </c>
      <c r="L67" s="22">
        <f>HLOOKUP($O67,$B$8:$E$27,L$5,FALSE)</f>
        <v>0</v>
      </c>
      <c r="M67" s="22">
        <f t="shared" si="9"/>
        <v>0.89999999999999991</v>
      </c>
      <c r="N67" s="22">
        <f t="shared" si="10"/>
        <v>6.8500000000000005</v>
      </c>
      <c r="O67" s="22" t="s">
        <v>40</v>
      </c>
      <c r="P67" s="24">
        <f t="shared" ca="1" si="21"/>
        <v>0.38343850698134224</v>
      </c>
      <c r="Q67" s="24">
        <f t="shared" ca="1" si="31"/>
        <v>3.3052320047307586</v>
      </c>
      <c r="R67" s="24">
        <f t="shared" ca="1" si="32"/>
        <v>3.6886705117121008</v>
      </c>
      <c r="S67" s="22" t="str">
        <f t="shared" ca="1" si="33"/>
        <v/>
      </c>
      <c r="T67" s="24" t="str">
        <f t="shared" ca="1" si="34"/>
        <v/>
      </c>
      <c r="U67" s="24">
        <f t="shared" ca="1" si="5"/>
        <v>0</v>
      </c>
      <c r="V67" s="22">
        <f t="shared" ca="1" si="6"/>
        <v>1.6526160023653793</v>
      </c>
    </row>
    <row r="68" spans="7:22" x14ac:dyDescent="0.25">
      <c r="G68" s="22">
        <v>59</v>
      </c>
      <c r="H68" s="22">
        <f>HLOOKUP($O68,$B$8:$E$27,H$5,FALSE)</f>
        <v>3</v>
      </c>
      <c r="I68" s="22">
        <f>HLOOKUP($O68,$B$8:$E$27,I$5,FALSE)</f>
        <v>0.2</v>
      </c>
      <c r="J68" s="22">
        <f>HLOOKUP($O68,$B$8:$E$27,J$5,FALSE)</f>
        <v>1.26</v>
      </c>
      <c r="K68" s="22">
        <f>HLOOKUP($O68,$B$8:$E$27,K$5,FALSE)</f>
        <v>0</v>
      </c>
      <c r="L68" s="22">
        <f>HLOOKUP($O68,$B$8:$E$27,L$5,FALSE)</f>
        <v>0</v>
      </c>
      <c r="M68" s="22">
        <f t="shared" si="9"/>
        <v>0.60000000000000009</v>
      </c>
      <c r="N68" s="22">
        <f t="shared" si="10"/>
        <v>3.7800000000000002</v>
      </c>
      <c r="O68" s="22" t="s">
        <v>39</v>
      </c>
      <c r="P68" s="24">
        <f t="shared" ca="1" si="21"/>
        <v>0.37828115153793795</v>
      </c>
      <c r="Q68" s="24">
        <f t="shared" ca="1" si="31"/>
        <v>2.082251518472904</v>
      </c>
      <c r="R68" s="24">
        <f t="shared" ca="1" si="32"/>
        <v>2.4605326700108421</v>
      </c>
      <c r="S68" s="22" t="str">
        <f t="shared" ca="1" si="33"/>
        <v/>
      </c>
      <c r="T68" s="24" t="str">
        <f t="shared" ca="1" si="34"/>
        <v/>
      </c>
      <c r="U68" s="24">
        <f t="shared" ca="1" si="5"/>
        <v>0</v>
      </c>
      <c r="V68" s="22">
        <f t="shared" ca="1" si="6"/>
        <v>1.041125759236452</v>
      </c>
    </row>
    <row r="69" spans="7:22" x14ac:dyDescent="0.25">
      <c r="G69" s="22">
        <v>60</v>
      </c>
      <c r="H69" s="22">
        <f>HLOOKUP($O69,$B$8:$E$27,H$5,FALSE)</f>
        <v>3</v>
      </c>
      <c r="I69" s="22">
        <f>HLOOKUP($O69,$B$8:$E$27,I$5,FALSE)</f>
        <v>0.2</v>
      </c>
      <c r="J69" s="22">
        <f>HLOOKUP($O69,$B$8:$E$27,J$5,FALSE)</f>
        <v>1.26</v>
      </c>
      <c r="K69" s="22">
        <f>HLOOKUP($O69,$B$8:$E$27,K$5,FALSE)</f>
        <v>0</v>
      </c>
      <c r="L69" s="22">
        <f>HLOOKUP($O69,$B$8:$E$27,L$5,FALSE)</f>
        <v>0</v>
      </c>
      <c r="M69" s="22">
        <f t="shared" si="9"/>
        <v>0.60000000000000009</v>
      </c>
      <c r="N69" s="22">
        <f t="shared" si="10"/>
        <v>3.7800000000000002</v>
      </c>
      <c r="O69" s="22" t="s">
        <v>39</v>
      </c>
      <c r="P69" s="24">
        <f t="shared" ca="1" si="21"/>
        <v>0.20796163313978039</v>
      </c>
      <c r="Q69" s="24">
        <f t="shared" ca="1" si="31"/>
        <v>2.3008914621557675</v>
      </c>
      <c r="R69" s="24">
        <f t="shared" ca="1" si="32"/>
        <v>2.5088530952955477</v>
      </c>
      <c r="S69" s="22" t="str">
        <f t="shared" ca="1" si="33"/>
        <v/>
      </c>
      <c r="T69" s="24" t="str">
        <f t="shared" ca="1" si="34"/>
        <v/>
      </c>
      <c r="U69" s="24">
        <f t="shared" ca="1" si="5"/>
        <v>0</v>
      </c>
      <c r="V69" s="22">
        <f t="shared" ca="1" si="6"/>
        <v>0.63620576802187156</v>
      </c>
    </row>
    <row r="70" spans="7:22" x14ac:dyDescent="0.25">
      <c r="G70" s="22">
        <v>61</v>
      </c>
      <c r="H70" s="22">
        <f>HLOOKUP($O70,$B$8:$E$27,H$5,FALSE)</f>
        <v>3</v>
      </c>
      <c r="I70" s="22">
        <f>HLOOKUP($O70,$B$8:$E$27,I$5,FALSE)</f>
        <v>0.2</v>
      </c>
      <c r="J70" s="22">
        <f>HLOOKUP($O70,$B$8:$E$27,J$5,FALSE)</f>
        <v>1.26</v>
      </c>
      <c r="K70" s="22">
        <f>HLOOKUP($O70,$B$8:$E$27,K$5,FALSE)</f>
        <v>0</v>
      </c>
      <c r="L70" s="22">
        <f>HLOOKUP($O70,$B$8:$E$27,L$5,FALSE)</f>
        <v>0</v>
      </c>
      <c r="M70" s="22">
        <f t="shared" si="9"/>
        <v>0.60000000000000009</v>
      </c>
      <c r="N70" s="22">
        <f t="shared" si="10"/>
        <v>3.7800000000000002</v>
      </c>
      <c r="O70" s="22" t="s">
        <v>39</v>
      </c>
      <c r="P70" s="24">
        <f t="shared" ca="1" si="21"/>
        <v>3.3892199097249304E-2</v>
      </c>
      <c r="Q70" s="24">
        <f t="shared" ca="1" si="31"/>
        <v>2.174737221418114</v>
      </c>
      <c r="R70" s="24">
        <f t="shared" ca="1" si="32"/>
        <v>2.2086294205153632</v>
      </c>
      <c r="S70" s="22" t="str">
        <f t="shared" ca="1" si="33"/>
        <v/>
      </c>
      <c r="T70" s="24" t="str">
        <f t="shared" ca="1" si="34"/>
        <v/>
      </c>
      <c r="U70" s="24">
        <f t="shared" ca="1" si="5"/>
        <v>0</v>
      </c>
      <c r="V70" s="22">
        <f t="shared" ca="1" si="6"/>
        <v>1.087368610709057</v>
      </c>
    </row>
    <row r="71" spans="7:22" x14ac:dyDescent="0.25">
      <c r="G71" s="22">
        <v>62</v>
      </c>
      <c r="H71" s="22">
        <f>HLOOKUP($O71,$B$8:$E$27,H$5,FALSE)</f>
        <v>3</v>
      </c>
      <c r="I71" s="22">
        <f>HLOOKUP($O71,$B$8:$E$27,I$5,FALSE)</f>
        <v>0.2</v>
      </c>
      <c r="J71" s="22">
        <f>HLOOKUP($O71,$B$8:$E$27,J$5,FALSE)</f>
        <v>1.26</v>
      </c>
      <c r="K71" s="22">
        <f>HLOOKUP($O71,$B$8:$E$27,K$5,FALSE)</f>
        <v>0</v>
      </c>
      <c r="L71" s="22">
        <f>HLOOKUP($O71,$B$8:$E$27,L$5,FALSE)</f>
        <v>0</v>
      </c>
      <c r="M71" s="22">
        <f t="shared" si="9"/>
        <v>0.60000000000000009</v>
      </c>
      <c r="N71" s="22">
        <f t="shared" si="10"/>
        <v>3.7800000000000002</v>
      </c>
      <c r="O71" s="22" t="s">
        <v>39</v>
      </c>
      <c r="P71" s="24">
        <f t="shared" ca="1" si="21"/>
        <v>0.12165019405922084</v>
      </c>
      <c r="Q71" s="24">
        <f t="shared" ca="1" si="31"/>
        <v>2.0965984704013212</v>
      </c>
      <c r="R71" s="24">
        <f t="shared" ca="1" si="32"/>
        <v>2.2182486644605421</v>
      </c>
      <c r="S71" s="22" t="str">
        <f t="shared" ca="1" si="33"/>
        <v/>
      </c>
      <c r="T71" s="24" t="str">
        <f t="shared" ca="1" si="34"/>
        <v/>
      </c>
      <c r="U71" s="24">
        <f t="shared" ca="1" si="5"/>
        <v>0</v>
      </c>
      <c r="V71" s="22">
        <f t="shared" ca="1" si="6"/>
        <v>1.0482992352006606</v>
      </c>
    </row>
    <row r="72" spans="7:22" x14ac:dyDescent="0.25">
      <c r="G72" s="22">
        <v>63</v>
      </c>
      <c r="H72" s="22">
        <f>HLOOKUP($O72,$B$8:$E$27,H$5,FALSE)</f>
        <v>3</v>
      </c>
      <c r="I72" s="22">
        <f>HLOOKUP($O72,$B$8:$E$27,I$5,FALSE)</f>
        <v>0.2</v>
      </c>
      <c r="J72" s="22">
        <f>HLOOKUP($O72,$B$8:$E$27,J$5,FALSE)</f>
        <v>1.26</v>
      </c>
      <c r="K72" s="22">
        <f>HLOOKUP($O72,$B$8:$E$27,K$5,FALSE)</f>
        <v>0</v>
      </c>
      <c r="L72" s="22">
        <f>HLOOKUP($O72,$B$8:$E$27,L$5,FALSE)</f>
        <v>0</v>
      </c>
      <c r="M72" s="22">
        <f t="shared" si="9"/>
        <v>0.60000000000000009</v>
      </c>
      <c r="N72" s="22">
        <f t="shared" si="10"/>
        <v>3.7800000000000002</v>
      </c>
      <c r="O72" s="22" t="s">
        <v>39</v>
      </c>
      <c r="P72" s="24">
        <f t="shared" ca="1" si="21"/>
        <v>0.42184954804832775</v>
      </c>
      <c r="Q72" s="24">
        <f t="shared" ca="1" si="31"/>
        <v>2.1821363568869536</v>
      </c>
      <c r="R72" s="24">
        <f t="shared" ca="1" si="32"/>
        <v>2.6039859049352811</v>
      </c>
      <c r="S72" s="22" t="str">
        <f t="shared" ca="1" si="33"/>
        <v/>
      </c>
      <c r="T72" s="24" t="str">
        <f t="shared" ca="1" si="34"/>
        <v/>
      </c>
      <c r="U72" s="24">
        <f t="shared" ca="1" si="5"/>
        <v>0</v>
      </c>
      <c r="V72" s="22">
        <f t="shared" ref="V72:V135" ca="1" si="39">Q72*MIN(0.5,MAX(0.05,RAND()))</f>
        <v>1.0910681784434768</v>
      </c>
    </row>
    <row r="73" spans="7:22" x14ac:dyDescent="0.25">
      <c r="G73" s="22">
        <v>64</v>
      </c>
      <c r="H73" s="22">
        <f>HLOOKUP($O73,$B$8:$E$27,H$5,FALSE)</f>
        <v>3</v>
      </c>
      <c r="I73" s="22">
        <f>HLOOKUP($O73,$B$8:$E$27,I$5,FALSE)</f>
        <v>0.2</v>
      </c>
      <c r="J73" s="22">
        <f>HLOOKUP($O73,$B$8:$E$27,J$5,FALSE)</f>
        <v>1.26</v>
      </c>
      <c r="K73" s="22">
        <f>HLOOKUP($O73,$B$8:$E$27,K$5,FALSE)</f>
        <v>0</v>
      </c>
      <c r="L73" s="22">
        <f>HLOOKUP($O73,$B$8:$E$27,L$5,FALSE)</f>
        <v>0</v>
      </c>
      <c r="M73" s="22">
        <f t="shared" si="9"/>
        <v>0.60000000000000009</v>
      </c>
      <c r="N73" s="22">
        <f t="shared" si="10"/>
        <v>3.7800000000000002</v>
      </c>
      <c r="O73" s="22" t="s">
        <v>39</v>
      </c>
      <c r="P73" s="24">
        <f t="shared" ca="1" si="21"/>
        <v>0.36075278680399042</v>
      </c>
      <c r="Q73" s="24">
        <f t="shared" ca="1" si="31"/>
        <v>2.0442179264145706</v>
      </c>
      <c r="R73" s="24">
        <f t="shared" ca="1" si="32"/>
        <v>2.4049707132185612</v>
      </c>
      <c r="S73" s="22" t="str">
        <f t="shared" ca="1" si="33"/>
        <v/>
      </c>
      <c r="T73" s="24" t="str">
        <f t="shared" ca="1" si="34"/>
        <v/>
      </c>
      <c r="U73" s="24">
        <f t="shared" ca="1" si="5"/>
        <v>0</v>
      </c>
      <c r="V73" s="22">
        <f t="shared" ca="1" si="39"/>
        <v>0.82310263274742612</v>
      </c>
    </row>
    <row r="74" spans="7:22" x14ac:dyDescent="0.25">
      <c r="G74" s="22">
        <v>65</v>
      </c>
      <c r="H74" s="22">
        <f>HLOOKUP($O74,$B$8:$E$27,H$5,FALSE)</f>
        <v>10</v>
      </c>
      <c r="I74" s="22">
        <f>HLOOKUP($O74,$B$8:$E$27,I$5,FALSE)</f>
        <v>0.2</v>
      </c>
      <c r="J74" s="22">
        <f>HLOOKUP($O74,$B$8:$E$27,J$5,FALSE)</f>
        <v>1.4</v>
      </c>
      <c r="K74" s="22">
        <f>HLOOKUP($O74,$B$8:$E$27,K$5,FALSE)</f>
        <v>0</v>
      </c>
      <c r="L74" s="22">
        <f>HLOOKUP($O74,$B$8:$E$27,L$5,FALSE)</f>
        <v>0</v>
      </c>
      <c r="M74" s="22">
        <f t="shared" si="9"/>
        <v>2</v>
      </c>
      <c r="N74" s="22">
        <f t="shared" si="10"/>
        <v>14</v>
      </c>
      <c r="O74" s="22" t="s">
        <v>41</v>
      </c>
      <c r="P74" s="24">
        <f t="shared" ca="1" si="21"/>
        <v>1.0647579169728461</v>
      </c>
      <c r="Q74" s="24">
        <f t="shared" ca="1" si="31"/>
        <v>7.3986533919624904</v>
      </c>
      <c r="R74" s="24">
        <f t="shared" ref="R74:R105" ca="1" si="40">SUM(P74:Q74)</f>
        <v>8.4634113089353367</v>
      </c>
      <c r="S74" s="22" t="str">
        <f t="shared" ref="S74:S105" ca="1" si="41">IF(H74&lt;R74,O74,"")</f>
        <v/>
      </c>
      <c r="T74" s="24" t="str">
        <f t="shared" ref="T74:T105" ca="1" si="42">IF(S74=O74,R74-H74,"")</f>
        <v/>
      </c>
      <c r="U74" s="24">
        <f t="shared" ca="1" si="5"/>
        <v>0</v>
      </c>
      <c r="V74" s="22">
        <f t="shared" ca="1" si="39"/>
        <v>3.4997523591416293</v>
      </c>
    </row>
    <row r="75" spans="7:22" x14ac:dyDescent="0.25">
      <c r="G75" s="22">
        <v>66</v>
      </c>
      <c r="H75" s="22">
        <f>HLOOKUP($O75,$B$8:$E$27,H$5,FALSE)</f>
        <v>1</v>
      </c>
      <c r="I75" s="22">
        <f>HLOOKUP($O75,$B$8:$E$27,I$5,FALSE)</f>
        <v>0.3</v>
      </c>
      <c r="J75" s="22">
        <f>HLOOKUP($O75,$B$8:$E$27,J$5,FALSE)</f>
        <v>0.95</v>
      </c>
      <c r="K75" s="22">
        <f>HLOOKUP($O75,$B$8:$E$27,K$5,FALSE)</f>
        <v>0</v>
      </c>
      <c r="L75" s="22">
        <f>HLOOKUP($O75,$B$8:$E$27,L$5,FALSE)</f>
        <v>0</v>
      </c>
      <c r="M75" s="22">
        <f t="shared" si="9"/>
        <v>0.3</v>
      </c>
      <c r="N75" s="22">
        <f t="shared" si="10"/>
        <v>0.95</v>
      </c>
      <c r="O75" s="22" t="s">
        <v>38</v>
      </c>
      <c r="P75" s="24">
        <f t="shared" ref="P75:P138" ca="1" si="43">RAND()*$M75</f>
        <v>3.3252245839761795E-2</v>
      </c>
      <c r="Q75" s="24">
        <f t="shared" ref="Q75:Q138" ca="1" si="44">MIN(N75*20,MAX(M75,NORMINV(RAND(),N75-(N75-M75)/2,(N75-M75)/16)))</f>
        <v>0.64142746540524742</v>
      </c>
      <c r="R75" s="24">
        <f t="shared" ca="1" si="40"/>
        <v>0.67467971124500925</v>
      </c>
      <c r="S75" s="22" t="str">
        <f t="shared" ca="1" si="41"/>
        <v/>
      </c>
      <c r="T75" s="24" t="str">
        <f t="shared" ca="1" si="42"/>
        <v/>
      </c>
      <c r="U75" s="24">
        <f t="shared" ref="U75:U138" ca="1" si="45">Q75*K75*L75</f>
        <v>0</v>
      </c>
      <c r="V75" s="22">
        <f t="shared" ca="1" si="39"/>
        <v>0.32071373270262371</v>
      </c>
    </row>
    <row r="76" spans="7:22" x14ac:dyDescent="0.25">
      <c r="G76" s="22">
        <v>67</v>
      </c>
      <c r="H76" s="22">
        <f>HLOOKUP($O76,$B$8:$E$27,H$5,FALSE)</f>
        <v>5</v>
      </c>
      <c r="I76" s="22">
        <f>HLOOKUP($O76,$B$8:$E$27,I$5,FALSE)</f>
        <v>0.18</v>
      </c>
      <c r="J76" s="22">
        <f>HLOOKUP($O76,$B$8:$E$27,J$5,FALSE)</f>
        <v>1.37</v>
      </c>
      <c r="K76" s="22">
        <f>HLOOKUP($O76,$B$8:$E$27,K$5,FALSE)</f>
        <v>0</v>
      </c>
      <c r="L76" s="22">
        <f>HLOOKUP($O76,$B$8:$E$27,L$5,FALSE)</f>
        <v>0</v>
      </c>
      <c r="M76" s="22">
        <f t="shared" si="9"/>
        <v>0.89999999999999991</v>
      </c>
      <c r="N76" s="22">
        <f t="shared" si="10"/>
        <v>6.8500000000000005</v>
      </c>
      <c r="O76" s="22" t="s">
        <v>40</v>
      </c>
      <c r="P76" s="24">
        <f t="shared" ca="1" si="43"/>
        <v>0.15669953872725259</v>
      </c>
      <c r="Q76" s="24">
        <f t="shared" ca="1" si="44"/>
        <v>4.5369703976704949</v>
      </c>
      <c r="R76" s="24">
        <f t="shared" ca="1" si="40"/>
        <v>4.6936699363977477</v>
      </c>
      <c r="S76" s="22" t="str">
        <f t="shared" ca="1" si="41"/>
        <v/>
      </c>
      <c r="T76" s="24" t="str">
        <f t="shared" ca="1" si="42"/>
        <v/>
      </c>
      <c r="U76" s="24">
        <f t="shared" ca="1" si="45"/>
        <v>0</v>
      </c>
      <c r="V76" s="22">
        <f t="shared" ca="1" si="39"/>
        <v>0.22684851988352475</v>
      </c>
    </row>
    <row r="77" spans="7:22" x14ac:dyDescent="0.25">
      <c r="G77" s="22">
        <v>68</v>
      </c>
      <c r="H77" s="22">
        <f>HLOOKUP($O77,$B$8:$E$27,H$5,FALSE)</f>
        <v>5</v>
      </c>
      <c r="I77" s="22">
        <f>HLOOKUP($O77,$B$8:$E$27,I$5,FALSE)</f>
        <v>0.18</v>
      </c>
      <c r="J77" s="22">
        <f>HLOOKUP($O77,$B$8:$E$27,J$5,FALSE)</f>
        <v>1.37</v>
      </c>
      <c r="K77" s="22">
        <f>HLOOKUP($O77,$B$8:$E$27,K$5,FALSE)</f>
        <v>0</v>
      </c>
      <c r="L77" s="22">
        <f>HLOOKUP($O77,$B$8:$E$27,L$5,FALSE)</f>
        <v>0</v>
      </c>
      <c r="M77" s="22">
        <f t="shared" si="9"/>
        <v>0.89999999999999991</v>
      </c>
      <c r="N77" s="22">
        <f t="shared" si="10"/>
        <v>6.8500000000000005</v>
      </c>
      <c r="O77" s="22" t="s">
        <v>40</v>
      </c>
      <c r="P77" s="24">
        <f t="shared" ca="1" si="43"/>
        <v>0.58725203847452256</v>
      </c>
      <c r="Q77" s="24">
        <f t="shared" ca="1" si="44"/>
        <v>4.1114322331155444</v>
      </c>
      <c r="R77" s="24">
        <f t="shared" ca="1" si="40"/>
        <v>4.698684271590067</v>
      </c>
      <c r="S77" s="22" t="str">
        <f t="shared" ca="1" si="41"/>
        <v/>
      </c>
      <c r="T77" s="24" t="str">
        <f t="shared" ca="1" si="42"/>
        <v/>
      </c>
      <c r="U77" s="24">
        <f t="shared" ca="1" si="45"/>
        <v>0</v>
      </c>
      <c r="V77" s="22">
        <f t="shared" ca="1" si="39"/>
        <v>1.3473221127107662</v>
      </c>
    </row>
    <row r="78" spans="7:22" x14ac:dyDescent="0.25">
      <c r="G78" s="22">
        <v>69</v>
      </c>
      <c r="H78" s="22">
        <f>HLOOKUP($O78,$B$8:$E$27,H$5,FALSE)</f>
        <v>10</v>
      </c>
      <c r="I78" s="22">
        <f>HLOOKUP($O78,$B$8:$E$27,I$5,FALSE)</f>
        <v>0.2</v>
      </c>
      <c r="J78" s="22">
        <f>HLOOKUP($O78,$B$8:$E$27,J$5,FALSE)</f>
        <v>1.4</v>
      </c>
      <c r="K78" s="22">
        <f>HLOOKUP($O78,$B$8:$E$27,K$5,FALSE)</f>
        <v>0</v>
      </c>
      <c r="L78" s="22">
        <f>HLOOKUP($O78,$B$8:$E$27,L$5,FALSE)</f>
        <v>0</v>
      </c>
      <c r="M78" s="22">
        <f t="shared" si="9"/>
        <v>2</v>
      </c>
      <c r="N78" s="22">
        <f t="shared" si="10"/>
        <v>14</v>
      </c>
      <c r="O78" s="22" t="s">
        <v>41</v>
      </c>
      <c r="P78" s="24">
        <f t="shared" ca="1" si="43"/>
        <v>1.5608310250427089</v>
      </c>
      <c r="Q78" s="24">
        <f t="shared" ca="1" si="44"/>
        <v>7.4549579675013122</v>
      </c>
      <c r="R78" s="24">
        <f t="shared" ca="1" si="40"/>
        <v>9.0157889925440209</v>
      </c>
      <c r="S78" s="22" t="str">
        <f t="shared" ca="1" si="41"/>
        <v/>
      </c>
      <c r="T78" s="24" t="str">
        <f t="shared" ca="1" si="42"/>
        <v/>
      </c>
      <c r="U78" s="24">
        <f t="shared" ca="1" si="45"/>
        <v>0</v>
      </c>
      <c r="V78" s="22">
        <f t="shared" ca="1" si="39"/>
        <v>2.5065697839733065</v>
      </c>
    </row>
    <row r="79" spans="7:22" x14ac:dyDescent="0.25">
      <c r="G79" s="22">
        <v>70</v>
      </c>
      <c r="H79" s="22">
        <f>HLOOKUP($O79,$B$8:$E$27,H$5,FALSE)</f>
        <v>3</v>
      </c>
      <c r="I79" s="22">
        <f>HLOOKUP($O79,$B$8:$E$27,I$5,FALSE)</f>
        <v>0.2</v>
      </c>
      <c r="J79" s="22">
        <f>HLOOKUP($O79,$B$8:$E$27,J$5,FALSE)</f>
        <v>1.26</v>
      </c>
      <c r="K79" s="22">
        <f>HLOOKUP($O79,$B$8:$E$27,K$5,FALSE)</f>
        <v>0</v>
      </c>
      <c r="L79" s="22">
        <f>HLOOKUP($O79,$B$8:$E$27,L$5,FALSE)</f>
        <v>0</v>
      </c>
      <c r="M79" s="22">
        <f t="shared" si="9"/>
        <v>0.60000000000000009</v>
      </c>
      <c r="N79" s="22">
        <f t="shared" si="10"/>
        <v>3.7800000000000002</v>
      </c>
      <c r="O79" s="22" t="s">
        <v>39</v>
      </c>
      <c r="P79" s="24">
        <f t="shared" ca="1" si="43"/>
        <v>0.32342257554488124</v>
      </c>
      <c r="Q79" s="24">
        <f t="shared" ca="1" si="44"/>
        <v>2.3938802047114636</v>
      </c>
      <c r="R79" s="24">
        <f t="shared" ca="1" si="40"/>
        <v>2.717302780256345</v>
      </c>
      <c r="S79" s="22" t="str">
        <f t="shared" ca="1" si="41"/>
        <v/>
      </c>
      <c r="T79" s="24" t="str">
        <f t="shared" ca="1" si="42"/>
        <v/>
      </c>
      <c r="U79" s="24">
        <f t="shared" ca="1" si="45"/>
        <v>0</v>
      </c>
      <c r="V79" s="22">
        <f t="shared" ca="1" si="39"/>
        <v>0.69729791340062841</v>
      </c>
    </row>
    <row r="80" spans="7:22" x14ac:dyDescent="0.25">
      <c r="G80" s="22">
        <v>71</v>
      </c>
      <c r="H80" s="22">
        <f>HLOOKUP($O80,$B$8:$E$27,H$5,FALSE)</f>
        <v>3</v>
      </c>
      <c r="I80" s="22">
        <f>HLOOKUP($O80,$B$8:$E$27,I$5,FALSE)</f>
        <v>0.2</v>
      </c>
      <c r="J80" s="22">
        <f>HLOOKUP($O80,$B$8:$E$27,J$5,FALSE)</f>
        <v>1.26</v>
      </c>
      <c r="K80" s="22">
        <f>HLOOKUP($O80,$B$8:$E$27,K$5,FALSE)</f>
        <v>0</v>
      </c>
      <c r="L80" s="22">
        <f>HLOOKUP($O80,$B$8:$E$27,L$5,FALSE)</f>
        <v>0</v>
      </c>
      <c r="M80" s="22">
        <f t="shared" si="9"/>
        <v>0.60000000000000009</v>
      </c>
      <c r="N80" s="22">
        <f t="shared" si="10"/>
        <v>3.7800000000000002</v>
      </c>
      <c r="O80" s="22" t="s">
        <v>39</v>
      </c>
      <c r="P80" s="24">
        <f t="shared" ca="1" si="43"/>
        <v>0.24741878391965713</v>
      </c>
      <c r="Q80" s="24">
        <f t="shared" ca="1" si="44"/>
        <v>2.2473913759304596</v>
      </c>
      <c r="R80" s="24">
        <f t="shared" ca="1" si="40"/>
        <v>2.4948101598501169</v>
      </c>
      <c r="S80" s="22" t="str">
        <f t="shared" ca="1" si="41"/>
        <v/>
      </c>
      <c r="T80" s="24" t="str">
        <f t="shared" ca="1" si="42"/>
        <v/>
      </c>
      <c r="U80" s="24">
        <f t="shared" ca="1" si="45"/>
        <v>0</v>
      </c>
      <c r="V80" s="22">
        <f t="shared" ca="1" si="39"/>
        <v>0.65765913957205158</v>
      </c>
    </row>
    <row r="81" spans="7:22" x14ac:dyDescent="0.25">
      <c r="G81" s="22">
        <v>72</v>
      </c>
      <c r="H81" s="22">
        <f>HLOOKUP($O81,$B$8:$E$27,H$5,FALSE)</f>
        <v>3</v>
      </c>
      <c r="I81" s="22">
        <f>HLOOKUP($O81,$B$8:$E$27,I$5,FALSE)</f>
        <v>0.2</v>
      </c>
      <c r="J81" s="22">
        <f>HLOOKUP($O81,$B$8:$E$27,J$5,FALSE)</f>
        <v>1.26</v>
      </c>
      <c r="K81" s="22">
        <f>HLOOKUP($O81,$B$8:$E$27,K$5,FALSE)</f>
        <v>0</v>
      </c>
      <c r="L81" s="22">
        <f>HLOOKUP($O81,$B$8:$E$27,L$5,FALSE)</f>
        <v>0</v>
      </c>
      <c r="M81" s="22">
        <f t="shared" ref="M81:M144" si="46">I81*$H81</f>
        <v>0.60000000000000009</v>
      </c>
      <c r="N81" s="22">
        <f t="shared" ref="N81:N144" si="47">J81*$H81</f>
        <v>3.7800000000000002</v>
      </c>
      <c r="O81" s="22" t="s">
        <v>39</v>
      </c>
      <c r="P81" s="24">
        <f t="shared" ca="1" si="43"/>
        <v>0.10637045529299173</v>
      </c>
      <c r="Q81" s="24">
        <f t="shared" ca="1" si="44"/>
        <v>1.9288966423061837</v>
      </c>
      <c r="R81" s="24">
        <f t="shared" ca="1" si="40"/>
        <v>2.0352670975991756</v>
      </c>
      <c r="S81" s="22" t="str">
        <f t="shared" ca="1" si="41"/>
        <v/>
      </c>
      <c r="T81" s="24" t="str">
        <f t="shared" ca="1" si="42"/>
        <v/>
      </c>
      <c r="U81" s="24">
        <f t="shared" ca="1" si="45"/>
        <v>0</v>
      </c>
      <c r="V81" s="22">
        <f t="shared" ca="1" si="39"/>
        <v>0.96444832115309187</v>
      </c>
    </row>
    <row r="82" spans="7:22" x14ac:dyDescent="0.25">
      <c r="G82" s="22">
        <v>73</v>
      </c>
      <c r="H82" s="22">
        <f>HLOOKUP($O82,$B$8:$E$27,H$5,FALSE)</f>
        <v>5</v>
      </c>
      <c r="I82" s="22">
        <f>HLOOKUP($O82,$B$8:$E$27,I$5,FALSE)</f>
        <v>0.18</v>
      </c>
      <c r="J82" s="22">
        <f>HLOOKUP($O82,$B$8:$E$27,J$5,FALSE)</f>
        <v>1.37</v>
      </c>
      <c r="K82" s="22">
        <f>HLOOKUP($O82,$B$8:$E$27,K$5,FALSE)</f>
        <v>0</v>
      </c>
      <c r="L82" s="22">
        <f>HLOOKUP($O82,$B$8:$E$27,L$5,FALSE)</f>
        <v>0</v>
      </c>
      <c r="M82" s="22">
        <f t="shared" si="46"/>
        <v>0.89999999999999991</v>
      </c>
      <c r="N82" s="22">
        <f t="shared" si="47"/>
        <v>6.8500000000000005</v>
      </c>
      <c r="O82" s="22" t="s">
        <v>40</v>
      </c>
      <c r="P82" s="24">
        <f t="shared" ca="1" si="43"/>
        <v>9.7154254061652998E-2</v>
      </c>
      <c r="Q82" s="24">
        <f t="shared" ca="1" si="44"/>
        <v>3.6636648242333525</v>
      </c>
      <c r="R82" s="24">
        <f t="shared" ca="1" si="40"/>
        <v>3.7608190782950053</v>
      </c>
      <c r="S82" s="22" t="str">
        <f t="shared" ca="1" si="41"/>
        <v/>
      </c>
      <c r="T82" s="24" t="str">
        <f t="shared" ca="1" si="42"/>
        <v/>
      </c>
      <c r="U82" s="24">
        <f t="shared" ca="1" si="45"/>
        <v>0</v>
      </c>
      <c r="V82" s="22">
        <f t="shared" ca="1" si="39"/>
        <v>0.18318324121166762</v>
      </c>
    </row>
    <row r="83" spans="7:22" x14ac:dyDescent="0.25">
      <c r="G83" s="22">
        <v>74</v>
      </c>
      <c r="H83" s="22">
        <f>HLOOKUP($O83,$B$8:$E$27,H$5,FALSE)</f>
        <v>10</v>
      </c>
      <c r="I83" s="22">
        <f>HLOOKUP($O83,$B$8:$E$27,I$5,FALSE)</f>
        <v>0.2</v>
      </c>
      <c r="J83" s="22">
        <f>HLOOKUP($O83,$B$8:$E$27,J$5,FALSE)</f>
        <v>1.4</v>
      </c>
      <c r="K83" s="22">
        <f>HLOOKUP($O83,$B$8:$E$27,K$5,FALSE)</f>
        <v>0</v>
      </c>
      <c r="L83" s="22">
        <f>HLOOKUP($O83,$B$8:$E$27,L$5,FALSE)</f>
        <v>0</v>
      </c>
      <c r="M83" s="22">
        <f t="shared" si="46"/>
        <v>2</v>
      </c>
      <c r="N83" s="22">
        <f t="shared" si="47"/>
        <v>14</v>
      </c>
      <c r="O83" s="22" t="s">
        <v>41</v>
      </c>
      <c r="P83" s="24">
        <f t="shared" ca="1" si="43"/>
        <v>0.18048902185931381</v>
      </c>
      <c r="Q83" s="24">
        <f t="shared" ca="1" si="44"/>
        <v>7.736072496467111</v>
      </c>
      <c r="R83" s="24">
        <f t="shared" ca="1" si="40"/>
        <v>7.9165615183264251</v>
      </c>
      <c r="S83" s="22" t="str">
        <f t="shared" ca="1" si="41"/>
        <v/>
      </c>
      <c r="T83" s="24" t="str">
        <f t="shared" ca="1" si="42"/>
        <v/>
      </c>
      <c r="U83" s="24">
        <f t="shared" ca="1" si="45"/>
        <v>0</v>
      </c>
      <c r="V83" s="22">
        <f t="shared" ca="1" si="39"/>
        <v>1.6874138539576182</v>
      </c>
    </row>
    <row r="84" spans="7:22" x14ac:dyDescent="0.25">
      <c r="G84" s="22">
        <v>75</v>
      </c>
      <c r="H84" s="22">
        <f>HLOOKUP($O84,$B$8:$E$27,H$5,FALSE)</f>
        <v>1</v>
      </c>
      <c r="I84" s="22">
        <f>HLOOKUP($O84,$B$8:$E$27,I$5,FALSE)</f>
        <v>0.3</v>
      </c>
      <c r="J84" s="22">
        <f>HLOOKUP($O84,$B$8:$E$27,J$5,FALSE)</f>
        <v>0.95</v>
      </c>
      <c r="K84" s="22">
        <f>HLOOKUP($O84,$B$8:$E$27,K$5,FALSE)</f>
        <v>0</v>
      </c>
      <c r="L84" s="22">
        <f>HLOOKUP($O84,$B$8:$E$27,L$5,FALSE)</f>
        <v>0</v>
      </c>
      <c r="M84" s="22">
        <f t="shared" si="46"/>
        <v>0.3</v>
      </c>
      <c r="N84" s="22">
        <f t="shared" si="47"/>
        <v>0.95</v>
      </c>
      <c r="O84" s="22" t="s">
        <v>38</v>
      </c>
      <c r="P84" s="24">
        <f t="shared" ca="1" si="43"/>
        <v>0.19763758125898556</v>
      </c>
      <c r="Q84" s="24">
        <f t="shared" ca="1" si="44"/>
        <v>0.65850263796720276</v>
      </c>
      <c r="R84" s="24">
        <f t="shared" ca="1" si="40"/>
        <v>0.85614021922618833</v>
      </c>
      <c r="S84" s="22" t="str">
        <f t="shared" ca="1" si="41"/>
        <v/>
      </c>
      <c r="T84" s="24" t="str">
        <f t="shared" ca="1" si="42"/>
        <v/>
      </c>
      <c r="U84" s="24">
        <f t="shared" ca="1" si="45"/>
        <v>0</v>
      </c>
      <c r="V84" s="22">
        <f t="shared" ca="1" si="39"/>
        <v>0.32925131898360138</v>
      </c>
    </row>
    <row r="85" spans="7:22" x14ac:dyDescent="0.25">
      <c r="G85" s="22">
        <v>76</v>
      </c>
      <c r="H85" s="22">
        <f>HLOOKUP($O85,$B$8:$E$27,H$5,FALSE)</f>
        <v>5</v>
      </c>
      <c r="I85" s="22">
        <f>HLOOKUP($O85,$B$8:$E$27,I$5,FALSE)</f>
        <v>0.18</v>
      </c>
      <c r="J85" s="22">
        <f>HLOOKUP($O85,$B$8:$E$27,J$5,FALSE)</f>
        <v>1.37</v>
      </c>
      <c r="K85" s="22">
        <f>HLOOKUP($O85,$B$8:$E$27,K$5,FALSE)</f>
        <v>0</v>
      </c>
      <c r="L85" s="22">
        <f>HLOOKUP($O85,$B$8:$E$27,L$5,FALSE)</f>
        <v>0</v>
      </c>
      <c r="M85" s="22">
        <f t="shared" si="46"/>
        <v>0.89999999999999991</v>
      </c>
      <c r="N85" s="22">
        <f t="shared" si="47"/>
        <v>6.8500000000000005</v>
      </c>
      <c r="O85" s="22" t="s">
        <v>40</v>
      </c>
      <c r="P85" s="24">
        <f t="shared" ca="1" si="43"/>
        <v>0.21475838480242454</v>
      </c>
      <c r="Q85" s="24">
        <f t="shared" ca="1" si="44"/>
        <v>3.6475851693176713</v>
      </c>
      <c r="R85" s="24">
        <f t="shared" ca="1" si="40"/>
        <v>3.8623435541200957</v>
      </c>
      <c r="S85" s="22" t="str">
        <f t="shared" ca="1" si="41"/>
        <v/>
      </c>
      <c r="T85" s="24" t="str">
        <f t="shared" ca="1" si="42"/>
        <v/>
      </c>
      <c r="U85" s="24">
        <f t="shared" ca="1" si="45"/>
        <v>0</v>
      </c>
      <c r="V85" s="22">
        <f t="shared" ca="1" si="39"/>
        <v>0.26999630553998566</v>
      </c>
    </row>
    <row r="86" spans="7:22" x14ac:dyDescent="0.25">
      <c r="G86" s="22">
        <v>77</v>
      </c>
      <c r="H86" s="22">
        <f>HLOOKUP($O86,$B$8:$E$27,H$5,FALSE)</f>
        <v>5</v>
      </c>
      <c r="I86" s="22">
        <f>HLOOKUP($O86,$B$8:$E$27,I$5,FALSE)</f>
        <v>0.18</v>
      </c>
      <c r="J86" s="22">
        <f>HLOOKUP($O86,$B$8:$E$27,J$5,FALSE)</f>
        <v>1.37</v>
      </c>
      <c r="K86" s="22">
        <f>HLOOKUP($O86,$B$8:$E$27,K$5,FALSE)</f>
        <v>0</v>
      </c>
      <c r="L86" s="22">
        <f>HLOOKUP($O86,$B$8:$E$27,L$5,FALSE)</f>
        <v>0</v>
      </c>
      <c r="M86" s="22">
        <f t="shared" si="46"/>
        <v>0.89999999999999991</v>
      </c>
      <c r="N86" s="22">
        <f t="shared" si="47"/>
        <v>6.8500000000000005</v>
      </c>
      <c r="O86" s="22" t="s">
        <v>40</v>
      </c>
      <c r="P86" s="24">
        <f t="shared" ca="1" si="43"/>
        <v>0.22542316581284991</v>
      </c>
      <c r="Q86" s="24">
        <f t="shared" ca="1" si="44"/>
        <v>3.8289605965716365</v>
      </c>
      <c r="R86" s="24">
        <f t="shared" ca="1" si="40"/>
        <v>4.0543837623844867</v>
      </c>
      <c r="S86" s="22" t="str">
        <f t="shared" ca="1" si="41"/>
        <v/>
      </c>
      <c r="T86" s="24" t="str">
        <f t="shared" ca="1" si="42"/>
        <v/>
      </c>
      <c r="U86" s="24">
        <f t="shared" ca="1" si="45"/>
        <v>0</v>
      </c>
      <c r="V86" s="22">
        <f t="shared" ca="1" si="39"/>
        <v>0.24394027984311265</v>
      </c>
    </row>
    <row r="87" spans="7:22" x14ac:dyDescent="0.25">
      <c r="G87" s="22">
        <v>78</v>
      </c>
      <c r="H87" s="22">
        <f>HLOOKUP($O87,$B$8:$E$27,H$5,FALSE)</f>
        <v>5</v>
      </c>
      <c r="I87" s="22">
        <f>HLOOKUP($O87,$B$8:$E$27,I$5,FALSE)</f>
        <v>0.18</v>
      </c>
      <c r="J87" s="22">
        <f>HLOOKUP($O87,$B$8:$E$27,J$5,FALSE)</f>
        <v>1.37</v>
      </c>
      <c r="K87" s="22">
        <f>HLOOKUP($O87,$B$8:$E$27,K$5,FALSE)</f>
        <v>0</v>
      </c>
      <c r="L87" s="22">
        <f>HLOOKUP($O87,$B$8:$E$27,L$5,FALSE)</f>
        <v>0</v>
      </c>
      <c r="M87" s="22">
        <f t="shared" si="46"/>
        <v>0.89999999999999991</v>
      </c>
      <c r="N87" s="22">
        <f t="shared" si="47"/>
        <v>6.8500000000000005</v>
      </c>
      <c r="O87" s="22" t="s">
        <v>40</v>
      </c>
      <c r="P87" s="24">
        <f t="shared" ca="1" si="43"/>
        <v>0.84494146074478349</v>
      </c>
      <c r="Q87" s="24">
        <f t="shared" ca="1" si="44"/>
        <v>4.1706751439239804</v>
      </c>
      <c r="R87" s="24">
        <f t="shared" ca="1" si="40"/>
        <v>5.0156166046687636</v>
      </c>
      <c r="S87" s="22" t="str">
        <f t="shared" ca="1" si="41"/>
        <v>C</v>
      </c>
      <c r="T87" s="24">
        <f t="shared" ca="1" si="42"/>
        <v>1.5616604668763578E-2</v>
      </c>
      <c r="U87" s="24">
        <f t="shared" ca="1" si="45"/>
        <v>0</v>
      </c>
      <c r="V87" s="22">
        <f t="shared" ca="1" si="39"/>
        <v>2.0853375719619902</v>
      </c>
    </row>
    <row r="88" spans="7:22" x14ac:dyDescent="0.25">
      <c r="G88" s="22">
        <v>79</v>
      </c>
      <c r="H88" s="22">
        <f>HLOOKUP($O88,$B$8:$E$27,H$5,FALSE)</f>
        <v>1</v>
      </c>
      <c r="I88" s="22">
        <f>HLOOKUP($O88,$B$8:$E$27,I$5,FALSE)</f>
        <v>0.3</v>
      </c>
      <c r="J88" s="22">
        <f>HLOOKUP($O88,$B$8:$E$27,J$5,FALSE)</f>
        <v>0.95</v>
      </c>
      <c r="K88" s="22">
        <f>HLOOKUP($O88,$B$8:$E$27,K$5,FALSE)</f>
        <v>0</v>
      </c>
      <c r="L88" s="22">
        <f>HLOOKUP($O88,$B$8:$E$27,L$5,FALSE)</f>
        <v>0</v>
      </c>
      <c r="M88" s="22">
        <f t="shared" si="46"/>
        <v>0.3</v>
      </c>
      <c r="N88" s="22">
        <f t="shared" si="47"/>
        <v>0.95</v>
      </c>
      <c r="O88" s="22" t="s">
        <v>38</v>
      </c>
      <c r="P88" s="24">
        <f t="shared" ca="1" si="43"/>
        <v>0.28638894128746273</v>
      </c>
      <c r="Q88" s="24">
        <f t="shared" ca="1" si="44"/>
        <v>0.59358541201226689</v>
      </c>
      <c r="R88" s="24">
        <f t="shared" ca="1" si="40"/>
        <v>0.87997435329972962</v>
      </c>
      <c r="S88" s="22" t="str">
        <f t="shared" ca="1" si="41"/>
        <v/>
      </c>
      <c r="T88" s="24" t="str">
        <f t="shared" ca="1" si="42"/>
        <v/>
      </c>
      <c r="U88" s="24">
        <f t="shared" ca="1" si="45"/>
        <v>0</v>
      </c>
      <c r="V88" s="22">
        <f t="shared" ca="1" si="39"/>
        <v>0.29679270600613344</v>
      </c>
    </row>
    <row r="89" spans="7:22" x14ac:dyDescent="0.25">
      <c r="G89" s="22">
        <v>80</v>
      </c>
      <c r="H89" s="22">
        <f>HLOOKUP($O89,$B$8:$E$27,H$5,FALSE)</f>
        <v>1</v>
      </c>
      <c r="I89" s="22">
        <f>HLOOKUP($O89,$B$8:$E$27,I$5,FALSE)</f>
        <v>0.3</v>
      </c>
      <c r="J89" s="22">
        <f>HLOOKUP($O89,$B$8:$E$27,J$5,FALSE)</f>
        <v>0.95</v>
      </c>
      <c r="K89" s="22">
        <f>HLOOKUP($O89,$B$8:$E$27,K$5,FALSE)</f>
        <v>0</v>
      </c>
      <c r="L89" s="22">
        <f>HLOOKUP($O89,$B$8:$E$27,L$5,FALSE)</f>
        <v>0</v>
      </c>
      <c r="M89" s="22">
        <f t="shared" si="46"/>
        <v>0.3</v>
      </c>
      <c r="N89" s="22">
        <f t="shared" si="47"/>
        <v>0.95</v>
      </c>
      <c r="O89" s="22" t="s">
        <v>38</v>
      </c>
      <c r="P89" s="24">
        <f t="shared" ca="1" si="43"/>
        <v>0.13747465862151673</v>
      </c>
      <c r="Q89" s="24">
        <f t="shared" ca="1" si="44"/>
        <v>0.59583257417546032</v>
      </c>
      <c r="R89" s="24">
        <f t="shared" ca="1" si="40"/>
        <v>0.73330723279697707</v>
      </c>
      <c r="S89" s="22" t="str">
        <f t="shared" ca="1" si="41"/>
        <v/>
      </c>
      <c r="T89" s="24" t="str">
        <f t="shared" ca="1" si="42"/>
        <v/>
      </c>
      <c r="U89" s="24">
        <f t="shared" ca="1" si="45"/>
        <v>0</v>
      </c>
      <c r="V89" s="22">
        <f t="shared" ca="1" si="39"/>
        <v>0.29791628708773016</v>
      </c>
    </row>
    <row r="90" spans="7:22" x14ac:dyDescent="0.25">
      <c r="G90" s="22">
        <v>81</v>
      </c>
      <c r="H90" s="22">
        <f>HLOOKUP($O90,$B$8:$E$27,H$5,FALSE)</f>
        <v>3</v>
      </c>
      <c r="I90" s="22">
        <f>HLOOKUP($O90,$B$8:$E$27,I$5,FALSE)</f>
        <v>0.2</v>
      </c>
      <c r="J90" s="22">
        <f>HLOOKUP($O90,$B$8:$E$27,J$5,FALSE)</f>
        <v>1.26</v>
      </c>
      <c r="K90" s="22">
        <f>HLOOKUP($O90,$B$8:$E$27,K$5,FALSE)</f>
        <v>0</v>
      </c>
      <c r="L90" s="22">
        <f>HLOOKUP($O90,$B$8:$E$27,L$5,FALSE)</f>
        <v>0</v>
      </c>
      <c r="M90" s="22">
        <f t="shared" si="46"/>
        <v>0.60000000000000009</v>
      </c>
      <c r="N90" s="22">
        <f t="shared" si="47"/>
        <v>3.7800000000000002</v>
      </c>
      <c r="O90" s="22" t="s">
        <v>39</v>
      </c>
      <c r="P90" s="24">
        <f t="shared" ca="1" si="43"/>
        <v>0.15437654866897071</v>
      </c>
      <c r="Q90" s="24">
        <f t="shared" ca="1" si="44"/>
        <v>1.9623207189442231</v>
      </c>
      <c r="R90" s="24">
        <f t="shared" ca="1" si="40"/>
        <v>2.1166972676131937</v>
      </c>
      <c r="S90" s="22" t="str">
        <f t="shared" ca="1" si="41"/>
        <v/>
      </c>
      <c r="T90" s="24" t="str">
        <f t="shared" ca="1" si="42"/>
        <v/>
      </c>
      <c r="U90" s="24">
        <f t="shared" ca="1" si="45"/>
        <v>0</v>
      </c>
      <c r="V90" s="22">
        <f t="shared" ca="1" si="39"/>
        <v>0.31368524674148163</v>
      </c>
    </row>
    <row r="91" spans="7:22" x14ac:dyDescent="0.25">
      <c r="G91" s="22">
        <v>82</v>
      </c>
      <c r="H91" s="22">
        <f>HLOOKUP($O91,$B$8:$E$27,H$5,FALSE)</f>
        <v>3</v>
      </c>
      <c r="I91" s="22">
        <f>HLOOKUP($O91,$B$8:$E$27,I$5,FALSE)</f>
        <v>0.2</v>
      </c>
      <c r="J91" s="22">
        <f>HLOOKUP($O91,$B$8:$E$27,J$5,FALSE)</f>
        <v>1.26</v>
      </c>
      <c r="K91" s="22">
        <f>HLOOKUP($O91,$B$8:$E$27,K$5,FALSE)</f>
        <v>0</v>
      </c>
      <c r="L91" s="22">
        <f>HLOOKUP($O91,$B$8:$E$27,L$5,FALSE)</f>
        <v>0</v>
      </c>
      <c r="M91" s="22">
        <f t="shared" si="46"/>
        <v>0.60000000000000009</v>
      </c>
      <c r="N91" s="22">
        <f t="shared" si="47"/>
        <v>3.7800000000000002</v>
      </c>
      <c r="O91" s="22" t="s">
        <v>39</v>
      </c>
      <c r="P91" s="24">
        <f t="shared" ca="1" si="43"/>
        <v>0.27685769567172952</v>
      </c>
      <c r="Q91" s="24">
        <f t="shared" ca="1" si="44"/>
        <v>1.9486580702805463</v>
      </c>
      <c r="R91" s="24">
        <f t="shared" ca="1" si="40"/>
        <v>2.225515765952276</v>
      </c>
      <c r="S91" s="22" t="str">
        <f t="shared" ca="1" si="41"/>
        <v/>
      </c>
      <c r="T91" s="24" t="str">
        <f t="shared" ca="1" si="42"/>
        <v/>
      </c>
      <c r="U91" s="24">
        <f t="shared" ca="1" si="45"/>
        <v>0</v>
      </c>
      <c r="V91" s="22">
        <f t="shared" ca="1" si="39"/>
        <v>0.63685322231963004</v>
      </c>
    </row>
    <row r="92" spans="7:22" x14ac:dyDescent="0.25">
      <c r="G92" s="22">
        <v>83</v>
      </c>
      <c r="H92" s="22">
        <f>HLOOKUP($O92,$B$8:$E$27,H$5,FALSE)</f>
        <v>10</v>
      </c>
      <c r="I92" s="22">
        <f>HLOOKUP($O92,$B$8:$E$27,I$5,FALSE)</f>
        <v>0.2</v>
      </c>
      <c r="J92" s="22">
        <f>HLOOKUP($O92,$B$8:$E$27,J$5,FALSE)</f>
        <v>1.4</v>
      </c>
      <c r="K92" s="22">
        <f>HLOOKUP($O92,$B$8:$E$27,K$5,FALSE)</f>
        <v>0</v>
      </c>
      <c r="L92" s="22">
        <f>HLOOKUP($O92,$B$8:$E$27,L$5,FALSE)</f>
        <v>0</v>
      </c>
      <c r="M92" s="22">
        <f t="shared" si="46"/>
        <v>2</v>
      </c>
      <c r="N92" s="22">
        <f t="shared" si="47"/>
        <v>14</v>
      </c>
      <c r="O92" s="22" t="s">
        <v>41</v>
      </c>
      <c r="P92" s="24">
        <f t="shared" ca="1" si="43"/>
        <v>1.5244034829416722</v>
      </c>
      <c r="Q92" s="24">
        <f t="shared" ca="1" si="44"/>
        <v>8.5096532070985997</v>
      </c>
      <c r="R92" s="24">
        <f t="shared" ca="1" si="40"/>
        <v>10.034056690040272</v>
      </c>
      <c r="S92" s="22" t="str">
        <f t="shared" ca="1" si="41"/>
        <v>D</v>
      </c>
      <c r="T92" s="24">
        <f t="shared" ca="1" si="42"/>
        <v>3.4056690040271675E-2</v>
      </c>
      <c r="U92" s="24">
        <f t="shared" ca="1" si="45"/>
        <v>0</v>
      </c>
      <c r="V92" s="22">
        <f t="shared" ca="1" si="39"/>
        <v>3.2672518176990271</v>
      </c>
    </row>
    <row r="93" spans="7:22" x14ac:dyDescent="0.25">
      <c r="G93" s="22">
        <v>84</v>
      </c>
      <c r="H93" s="22">
        <f>HLOOKUP($O93,$B$8:$E$27,H$5,FALSE)</f>
        <v>1</v>
      </c>
      <c r="I93" s="22">
        <f>HLOOKUP($O93,$B$8:$E$27,I$5,FALSE)</f>
        <v>0.3</v>
      </c>
      <c r="J93" s="22">
        <f>HLOOKUP($O93,$B$8:$E$27,J$5,FALSE)</f>
        <v>0.95</v>
      </c>
      <c r="K93" s="22">
        <f>HLOOKUP($O93,$B$8:$E$27,K$5,FALSE)</f>
        <v>0</v>
      </c>
      <c r="L93" s="22">
        <f>HLOOKUP($O93,$B$8:$E$27,L$5,FALSE)</f>
        <v>0</v>
      </c>
      <c r="M93" s="22">
        <f t="shared" si="46"/>
        <v>0.3</v>
      </c>
      <c r="N93" s="22">
        <f t="shared" si="47"/>
        <v>0.95</v>
      </c>
      <c r="O93" s="22" t="s">
        <v>38</v>
      </c>
      <c r="P93" s="24">
        <f t="shared" ca="1" si="43"/>
        <v>9.743301135936909E-2</v>
      </c>
      <c r="Q93" s="24">
        <f t="shared" ca="1" si="44"/>
        <v>0.65032722378922847</v>
      </c>
      <c r="R93" s="24">
        <f t="shared" ca="1" si="40"/>
        <v>0.74776023514859757</v>
      </c>
      <c r="S93" s="22" t="str">
        <f t="shared" ca="1" si="41"/>
        <v/>
      </c>
      <c r="T93" s="24" t="str">
        <f t="shared" ca="1" si="42"/>
        <v/>
      </c>
      <c r="U93" s="24">
        <f t="shared" ca="1" si="45"/>
        <v>0</v>
      </c>
      <c r="V93" s="22">
        <f t="shared" ca="1" si="39"/>
        <v>0.30309880217217056</v>
      </c>
    </row>
    <row r="94" spans="7:22" x14ac:dyDescent="0.25">
      <c r="G94" s="22">
        <v>85</v>
      </c>
      <c r="H94" s="22">
        <f>HLOOKUP($O94,$B$8:$E$27,H$5,FALSE)</f>
        <v>5</v>
      </c>
      <c r="I94" s="22">
        <f>HLOOKUP($O94,$B$8:$E$27,I$5,FALSE)</f>
        <v>0.18</v>
      </c>
      <c r="J94" s="22">
        <f>HLOOKUP($O94,$B$8:$E$27,J$5,FALSE)</f>
        <v>1.37</v>
      </c>
      <c r="K94" s="22">
        <f>HLOOKUP($O94,$B$8:$E$27,K$5,FALSE)</f>
        <v>0</v>
      </c>
      <c r="L94" s="22">
        <f>HLOOKUP($O94,$B$8:$E$27,L$5,FALSE)</f>
        <v>0</v>
      </c>
      <c r="M94" s="22">
        <f t="shared" si="46"/>
        <v>0.89999999999999991</v>
      </c>
      <c r="N94" s="22">
        <f t="shared" si="47"/>
        <v>6.8500000000000005</v>
      </c>
      <c r="O94" s="22" t="s">
        <v>40</v>
      </c>
      <c r="P94" s="24">
        <f t="shared" ca="1" si="43"/>
        <v>0.77161894477154525</v>
      </c>
      <c r="Q94" s="24">
        <f t="shared" ca="1" si="44"/>
        <v>3.6104080143627995</v>
      </c>
      <c r="R94" s="24">
        <f t="shared" ca="1" si="40"/>
        <v>4.382026959134345</v>
      </c>
      <c r="S94" s="22" t="str">
        <f t="shared" ca="1" si="41"/>
        <v/>
      </c>
      <c r="T94" s="24" t="str">
        <f t="shared" ca="1" si="42"/>
        <v/>
      </c>
      <c r="U94" s="24">
        <f t="shared" ca="1" si="45"/>
        <v>0</v>
      </c>
      <c r="V94" s="22">
        <f t="shared" ca="1" si="39"/>
        <v>1.8052040071813997</v>
      </c>
    </row>
    <row r="95" spans="7:22" x14ac:dyDescent="0.25">
      <c r="G95" s="22">
        <v>86</v>
      </c>
      <c r="H95" s="22">
        <f>HLOOKUP($O95,$B$8:$E$27,H$5,FALSE)</f>
        <v>5</v>
      </c>
      <c r="I95" s="22">
        <f>HLOOKUP($O95,$B$8:$E$27,I$5,FALSE)</f>
        <v>0.18</v>
      </c>
      <c r="J95" s="22">
        <f>HLOOKUP($O95,$B$8:$E$27,J$5,FALSE)</f>
        <v>1.37</v>
      </c>
      <c r="K95" s="22">
        <f>HLOOKUP($O95,$B$8:$E$27,K$5,FALSE)</f>
        <v>0</v>
      </c>
      <c r="L95" s="22">
        <f>HLOOKUP($O95,$B$8:$E$27,L$5,FALSE)</f>
        <v>0</v>
      </c>
      <c r="M95" s="22">
        <f t="shared" si="46"/>
        <v>0.89999999999999991</v>
      </c>
      <c r="N95" s="22">
        <f t="shared" si="47"/>
        <v>6.8500000000000005</v>
      </c>
      <c r="O95" s="22" t="s">
        <v>40</v>
      </c>
      <c r="P95" s="24">
        <f t="shared" ca="1" si="43"/>
        <v>9.6622768667367145E-2</v>
      </c>
      <c r="Q95" s="24">
        <f t="shared" ca="1" si="44"/>
        <v>4.17015611605704</v>
      </c>
      <c r="R95" s="24">
        <f t="shared" ca="1" si="40"/>
        <v>4.266778884724407</v>
      </c>
      <c r="S95" s="22" t="str">
        <f t="shared" ca="1" si="41"/>
        <v/>
      </c>
      <c r="T95" s="24" t="str">
        <f t="shared" ca="1" si="42"/>
        <v/>
      </c>
      <c r="U95" s="24">
        <f t="shared" ca="1" si="45"/>
        <v>0</v>
      </c>
      <c r="V95" s="22">
        <f t="shared" ca="1" si="39"/>
        <v>2.08507805802852</v>
      </c>
    </row>
    <row r="96" spans="7:22" x14ac:dyDescent="0.25">
      <c r="G96" s="22">
        <v>87</v>
      </c>
      <c r="H96" s="22">
        <f>HLOOKUP($O96,$B$8:$E$27,H$5,FALSE)</f>
        <v>10</v>
      </c>
      <c r="I96" s="22">
        <f>HLOOKUP($O96,$B$8:$E$27,I$5,FALSE)</f>
        <v>0.2</v>
      </c>
      <c r="J96" s="22">
        <f>HLOOKUP($O96,$B$8:$E$27,J$5,FALSE)</f>
        <v>1.4</v>
      </c>
      <c r="K96" s="22">
        <f>HLOOKUP($O96,$B$8:$E$27,K$5,FALSE)</f>
        <v>0</v>
      </c>
      <c r="L96" s="22">
        <f>HLOOKUP($O96,$B$8:$E$27,L$5,FALSE)</f>
        <v>0</v>
      </c>
      <c r="M96" s="22">
        <f t="shared" si="46"/>
        <v>2</v>
      </c>
      <c r="N96" s="22">
        <f t="shared" si="47"/>
        <v>14</v>
      </c>
      <c r="O96" s="22" t="s">
        <v>41</v>
      </c>
      <c r="P96" s="24">
        <f t="shared" ca="1" si="43"/>
        <v>0.83073008324398701</v>
      </c>
      <c r="Q96" s="24">
        <f t="shared" ca="1" si="44"/>
        <v>7.7292718043365358</v>
      </c>
      <c r="R96" s="24">
        <f t="shared" ca="1" si="40"/>
        <v>8.5600018875805226</v>
      </c>
      <c r="S96" s="22" t="str">
        <f t="shared" ca="1" si="41"/>
        <v/>
      </c>
      <c r="T96" s="24" t="str">
        <f t="shared" ca="1" si="42"/>
        <v/>
      </c>
      <c r="U96" s="24">
        <f t="shared" ca="1" si="45"/>
        <v>0</v>
      </c>
      <c r="V96" s="22">
        <f t="shared" ca="1" si="39"/>
        <v>3.8646359021682679</v>
      </c>
    </row>
    <row r="97" spans="7:22" x14ac:dyDescent="0.25">
      <c r="G97" s="22">
        <v>88</v>
      </c>
      <c r="H97" s="22">
        <f>HLOOKUP($O97,$B$8:$E$27,H$5,FALSE)</f>
        <v>3</v>
      </c>
      <c r="I97" s="22">
        <f>HLOOKUP($O97,$B$8:$E$27,I$5,FALSE)</f>
        <v>0.2</v>
      </c>
      <c r="J97" s="22">
        <f>HLOOKUP($O97,$B$8:$E$27,J$5,FALSE)</f>
        <v>1.26</v>
      </c>
      <c r="K97" s="22">
        <f>HLOOKUP($O97,$B$8:$E$27,K$5,FALSE)</f>
        <v>0</v>
      </c>
      <c r="L97" s="22">
        <f>HLOOKUP($O97,$B$8:$E$27,L$5,FALSE)</f>
        <v>0</v>
      </c>
      <c r="M97" s="22">
        <f t="shared" si="46"/>
        <v>0.60000000000000009</v>
      </c>
      <c r="N97" s="22">
        <f t="shared" si="47"/>
        <v>3.7800000000000002</v>
      </c>
      <c r="O97" s="22" t="s">
        <v>39</v>
      </c>
      <c r="P97" s="24">
        <f t="shared" ca="1" si="43"/>
        <v>8.0290262462637318E-2</v>
      </c>
      <c r="Q97" s="24">
        <f t="shared" ca="1" si="44"/>
        <v>2.1434759229056968</v>
      </c>
      <c r="R97" s="24">
        <f t="shared" ca="1" si="40"/>
        <v>2.2237661853683339</v>
      </c>
      <c r="S97" s="22" t="str">
        <f t="shared" ca="1" si="41"/>
        <v/>
      </c>
      <c r="T97" s="24" t="str">
        <f t="shared" ca="1" si="42"/>
        <v/>
      </c>
      <c r="U97" s="24">
        <f t="shared" ca="1" si="45"/>
        <v>0</v>
      </c>
      <c r="V97" s="22">
        <f t="shared" ca="1" si="39"/>
        <v>0.11977888309728896</v>
      </c>
    </row>
    <row r="98" spans="7:22" x14ac:dyDescent="0.25">
      <c r="G98" s="22">
        <v>89</v>
      </c>
      <c r="H98" s="22">
        <f>HLOOKUP($O98,$B$8:$E$27,H$5,FALSE)</f>
        <v>3</v>
      </c>
      <c r="I98" s="22">
        <f>HLOOKUP($O98,$B$8:$E$27,I$5,FALSE)</f>
        <v>0.2</v>
      </c>
      <c r="J98" s="22">
        <f>HLOOKUP($O98,$B$8:$E$27,J$5,FALSE)</f>
        <v>1.26</v>
      </c>
      <c r="K98" s="22">
        <f>HLOOKUP($O98,$B$8:$E$27,K$5,FALSE)</f>
        <v>0</v>
      </c>
      <c r="L98" s="22">
        <f>HLOOKUP($O98,$B$8:$E$27,L$5,FALSE)</f>
        <v>0</v>
      </c>
      <c r="M98" s="22">
        <f t="shared" si="46"/>
        <v>0.60000000000000009</v>
      </c>
      <c r="N98" s="22">
        <f t="shared" si="47"/>
        <v>3.7800000000000002</v>
      </c>
      <c r="O98" s="22" t="s">
        <v>39</v>
      </c>
      <c r="P98" s="24">
        <f t="shared" ca="1" si="43"/>
        <v>0.4091007583229388</v>
      </c>
      <c r="Q98" s="24">
        <f t="shared" ca="1" si="44"/>
        <v>2.4784563625077785</v>
      </c>
      <c r="R98" s="24">
        <f t="shared" ca="1" si="40"/>
        <v>2.8875571208307171</v>
      </c>
      <c r="S98" s="22" t="str">
        <f t="shared" ca="1" si="41"/>
        <v/>
      </c>
      <c r="T98" s="24" t="str">
        <f t="shared" ca="1" si="42"/>
        <v/>
      </c>
      <c r="U98" s="24">
        <f t="shared" ca="1" si="45"/>
        <v>0</v>
      </c>
      <c r="V98" s="22">
        <f t="shared" ca="1" si="39"/>
        <v>0.97319258697932087</v>
      </c>
    </row>
    <row r="99" spans="7:22" x14ac:dyDescent="0.25">
      <c r="G99" s="22">
        <v>90</v>
      </c>
      <c r="H99" s="22">
        <f>HLOOKUP($O99,$B$8:$E$27,H$5,FALSE)</f>
        <v>3</v>
      </c>
      <c r="I99" s="22">
        <f>HLOOKUP($O99,$B$8:$E$27,I$5,FALSE)</f>
        <v>0.2</v>
      </c>
      <c r="J99" s="22">
        <f>HLOOKUP($O99,$B$8:$E$27,J$5,FALSE)</f>
        <v>1.26</v>
      </c>
      <c r="K99" s="22">
        <f>HLOOKUP($O99,$B$8:$E$27,K$5,FALSE)</f>
        <v>0</v>
      </c>
      <c r="L99" s="22">
        <f>HLOOKUP($O99,$B$8:$E$27,L$5,FALSE)</f>
        <v>0</v>
      </c>
      <c r="M99" s="22">
        <f t="shared" si="46"/>
        <v>0.60000000000000009</v>
      </c>
      <c r="N99" s="22">
        <f t="shared" si="47"/>
        <v>3.7800000000000002</v>
      </c>
      <c r="O99" s="22" t="s">
        <v>39</v>
      </c>
      <c r="P99" s="24">
        <f t="shared" ca="1" si="43"/>
        <v>0.5591177606620531</v>
      </c>
      <c r="Q99" s="24">
        <f t="shared" ca="1" si="44"/>
        <v>2.0769479153242312</v>
      </c>
      <c r="R99" s="24">
        <f t="shared" ca="1" si="40"/>
        <v>2.6360656759862842</v>
      </c>
      <c r="S99" s="22" t="str">
        <f t="shared" ca="1" si="41"/>
        <v/>
      </c>
      <c r="T99" s="24" t="str">
        <f t="shared" ca="1" si="42"/>
        <v/>
      </c>
      <c r="U99" s="24">
        <f t="shared" ca="1" si="45"/>
        <v>0</v>
      </c>
      <c r="V99" s="22">
        <f t="shared" ca="1" si="39"/>
        <v>0.40696554581845434</v>
      </c>
    </row>
    <row r="100" spans="7:22" x14ac:dyDescent="0.25">
      <c r="G100" s="22">
        <v>91</v>
      </c>
      <c r="H100" s="22">
        <f>HLOOKUP($O100,$B$8:$E$27,H$5,FALSE)</f>
        <v>5</v>
      </c>
      <c r="I100" s="22">
        <f>HLOOKUP($O100,$B$8:$E$27,I$5,FALSE)</f>
        <v>0.18</v>
      </c>
      <c r="J100" s="22">
        <f>HLOOKUP($O100,$B$8:$E$27,J$5,FALSE)</f>
        <v>1.37</v>
      </c>
      <c r="K100" s="22">
        <f>HLOOKUP($O100,$B$8:$E$27,K$5,FALSE)</f>
        <v>0</v>
      </c>
      <c r="L100" s="22">
        <f>HLOOKUP($O100,$B$8:$E$27,L$5,FALSE)</f>
        <v>0</v>
      </c>
      <c r="M100" s="22">
        <f t="shared" si="46"/>
        <v>0.89999999999999991</v>
      </c>
      <c r="N100" s="22">
        <f t="shared" si="47"/>
        <v>6.8500000000000005</v>
      </c>
      <c r="O100" s="22" t="s">
        <v>40</v>
      </c>
      <c r="P100" s="24">
        <f t="shared" ca="1" si="43"/>
        <v>0.2265036371216107</v>
      </c>
      <c r="Q100" s="24">
        <f t="shared" ca="1" si="44"/>
        <v>4.1887800661765722</v>
      </c>
      <c r="R100" s="24">
        <f t="shared" ca="1" si="40"/>
        <v>4.4152837032981829</v>
      </c>
      <c r="S100" s="22" t="str">
        <f t="shared" ca="1" si="41"/>
        <v/>
      </c>
      <c r="T100" s="24" t="str">
        <f t="shared" ca="1" si="42"/>
        <v/>
      </c>
      <c r="U100" s="24">
        <f t="shared" ca="1" si="45"/>
        <v>0</v>
      </c>
      <c r="V100" s="22">
        <f t="shared" ca="1" si="39"/>
        <v>2.0943900330882861</v>
      </c>
    </row>
    <row r="101" spans="7:22" x14ac:dyDescent="0.25">
      <c r="G101" s="22">
        <v>92</v>
      </c>
      <c r="H101" s="22">
        <f>HLOOKUP($O101,$B$8:$E$27,H$5,FALSE)</f>
        <v>3</v>
      </c>
      <c r="I101" s="22">
        <f>HLOOKUP($O101,$B$8:$E$27,I$5,FALSE)</f>
        <v>0.2</v>
      </c>
      <c r="J101" s="22">
        <f>HLOOKUP($O101,$B$8:$E$27,J$5,FALSE)</f>
        <v>1.26</v>
      </c>
      <c r="K101" s="22">
        <f>HLOOKUP($O101,$B$8:$E$27,K$5,FALSE)</f>
        <v>0</v>
      </c>
      <c r="L101" s="22">
        <f>HLOOKUP($O101,$B$8:$E$27,L$5,FALSE)</f>
        <v>0</v>
      </c>
      <c r="M101" s="22">
        <f t="shared" si="46"/>
        <v>0.60000000000000009</v>
      </c>
      <c r="N101" s="22">
        <f t="shared" si="47"/>
        <v>3.7800000000000002</v>
      </c>
      <c r="O101" s="22" t="s">
        <v>39</v>
      </c>
      <c r="P101" s="24">
        <f t="shared" ca="1" si="43"/>
        <v>0.1915742651960855</v>
      </c>
      <c r="Q101" s="24">
        <f t="shared" ca="1" si="44"/>
        <v>2.2382828355627176</v>
      </c>
      <c r="R101" s="24">
        <f t="shared" ca="1" si="40"/>
        <v>2.4298571007588032</v>
      </c>
      <c r="S101" s="22" t="str">
        <f t="shared" ca="1" si="41"/>
        <v/>
      </c>
      <c r="T101" s="24" t="str">
        <f t="shared" ca="1" si="42"/>
        <v/>
      </c>
      <c r="U101" s="24">
        <f t="shared" ca="1" si="45"/>
        <v>0</v>
      </c>
      <c r="V101" s="22">
        <f t="shared" ca="1" si="39"/>
        <v>0.2189642673766358</v>
      </c>
    </row>
    <row r="102" spans="7:22" x14ac:dyDescent="0.25">
      <c r="G102" s="22">
        <v>93</v>
      </c>
      <c r="H102" s="22">
        <f>HLOOKUP($O102,$B$8:$E$27,H$5,FALSE)</f>
        <v>5</v>
      </c>
      <c r="I102" s="22">
        <f>HLOOKUP($O102,$B$8:$E$27,I$5,FALSE)</f>
        <v>0.18</v>
      </c>
      <c r="J102" s="22">
        <f>HLOOKUP($O102,$B$8:$E$27,J$5,FALSE)</f>
        <v>1.37</v>
      </c>
      <c r="K102" s="22">
        <f>HLOOKUP($O102,$B$8:$E$27,K$5,FALSE)</f>
        <v>0</v>
      </c>
      <c r="L102" s="22">
        <f>HLOOKUP($O102,$B$8:$E$27,L$5,FALSE)</f>
        <v>0</v>
      </c>
      <c r="M102" s="22">
        <f t="shared" si="46"/>
        <v>0.89999999999999991</v>
      </c>
      <c r="N102" s="22">
        <f t="shared" si="47"/>
        <v>6.8500000000000005</v>
      </c>
      <c r="O102" s="22" t="s">
        <v>40</v>
      </c>
      <c r="P102" s="24">
        <f t="shared" ca="1" si="43"/>
        <v>0.42076372075634705</v>
      </c>
      <c r="Q102" s="24">
        <f t="shared" ca="1" si="44"/>
        <v>3.9258611522517484</v>
      </c>
      <c r="R102" s="24">
        <f t="shared" ca="1" si="40"/>
        <v>4.3466248730080954</v>
      </c>
      <c r="S102" s="22" t="str">
        <f t="shared" ca="1" si="41"/>
        <v/>
      </c>
      <c r="T102" s="24" t="str">
        <f t="shared" ca="1" si="42"/>
        <v/>
      </c>
      <c r="U102" s="24">
        <f t="shared" ca="1" si="45"/>
        <v>0</v>
      </c>
      <c r="V102" s="22">
        <f t="shared" ca="1" si="39"/>
        <v>0.57563996902254977</v>
      </c>
    </row>
    <row r="103" spans="7:22" x14ac:dyDescent="0.25">
      <c r="G103" s="22">
        <v>94</v>
      </c>
      <c r="H103" s="22">
        <f>HLOOKUP($O103,$B$8:$E$27,H$5,FALSE)</f>
        <v>10</v>
      </c>
      <c r="I103" s="22">
        <f>HLOOKUP($O103,$B$8:$E$27,I$5,FALSE)</f>
        <v>0.2</v>
      </c>
      <c r="J103" s="22">
        <f>HLOOKUP($O103,$B$8:$E$27,J$5,FALSE)</f>
        <v>1.4</v>
      </c>
      <c r="K103" s="22">
        <f>HLOOKUP($O103,$B$8:$E$27,K$5,FALSE)</f>
        <v>0</v>
      </c>
      <c r="L103" s="22">
        <f>HLOOKUP($O103,$B$8:$E$27,L$5,FALSE)</f>
        <v>0</v>
      </c>
      <c r="M103" s="22">
        <f t="shared" si="46"/>
        <v>2</v>
      </c>
      <c r="N103" s="22">
        <f t="shared" si="47"/>
        <v>14</v>
      </c>
      <c r="O103" s="22" t="s">
        <v>41</v>
      </c>
      <c r="P103" s="24">
        <f t="shared" ca="1" si="43"/>
        <v>0.31177903664402917</v>
      </c>
      <c r="Q103" s="24">
        <f t="shared" ca="1" si="44"/>
        <v>7.0045170385738267</v>
      </c>
      <c r="R103" s="24">
        <f t="shared" ca="1" si="40"/>
        <v>7.3162960752178563</v>
      </c>
      <c r="S103" s="22" t="str">
        <f t="shared" ca="1" si="41"/>
        <v/>
      </c>
      <c r="T103" s="24" t="str">
        <f t="shared" ca="1" si="42"/>
        <v/>
      </c>
      <c r="U103" s="24">
        <f t="shared" ca="1" si="45"/>
        <v>0</v>
      </c>
      <c r="V103" s="22">
        <f t="shared" ca="1" si="39"/>
        <v>3.5022585192869133</v>
      </c>
    </row>
    <row r="104" spans="7:22" x14ac:dyDescent="0.25">
      <c r="G104" s="22">
        <v>95</v>
      </c>
      <c r="H104" s="22">
        <f>HLOOKUP($O104,$B$8:$E$27,H$5,FALSE)</f>
        <v>1</v>
      </c>
      <c r="I104" s="22">
        <f>HLOOKUP($O104,$B$8:$E$27,I$5,FALSE)</f>
        <v>0.3</v>
      </c>
      <c r="J104" s="22">
        <f>HLOOKUP($O104,$B$8:$E$27,J$5,FALSE)</f>
        <v>0.95</v>
      </c>
      <c r="K104" s="22">
        <f>HLOOKUP($O104,$B$8:$E$27,K$5,FALSE)</f>
        <v>0</v>
      </c>
      <c r="L104" s="22">
        <f>HLOOKUP($O104,$B$8:$E$27,L$5,FALSE)</f>
        <v>0</v>
      </c>
      <c r="M104" s="22">
        <f t="shared" si="46"/>
        <v>0.3</v>
      </c>
      <c r="N104" s="22">
        <f t="shared" si="47"/>
        <v>0.95</v>
      </c>
      <c r="O104" s="22" t="s">
        <v>38</v>
      </c>
      <c r="P104" s="24">
        <f t="shared" ca="1" si="43"/>
        <v>0.2932945798425276</v>
      </c>
      <c r="Q104" s="24">
        <f t="shared" ca="1" si="44"/>
        <v>0.63089601322332767</v>
      </c>
      <c r="R104" s="24">
        <f t="shared" ca="1" si="40"/>
        <v>0.92419059306585527</v>
      </c>
      <c r="S104" s="22" t="str">
        <f t="shared" ca="1" si="41"/>
        <v/>
      </c>
      <c r="T104" s="24" t="str">
        <f t="shared" ca="1" si="42"/>
        <v/>
      </c>
      <c r="U104" s="24">
        <f t="shared" ca="1" si="45"/>
        <v>0</v>
      </c>
      <c r="V104" s="22">
        <f t="shared" ca="1" si="39"/>
        <v>0.14022980000512916</v>
      </c>
    </row>
    <row r="105" spans="7:22" x14ac:dyDescent="0.25">
      <c r="G105" s="22">
        <v>96</v>
      </c>
      <c r="H105" s="22">
        <f>HLOOKUP($O105,$B$8:$E$27,H$5,FALSE)</f>
        <v>1</v>
      </c>
      <c r="I105" s="22">
        <f>HLOOKUP($O105,$B$8:$E$27,I$5,FALSE)</f>
        <v>0.3</v>
      </c>
      <c r="J105" s="22">
        <f>HLOOKUP($O105,$B$8:$E$27,J$5,FALSE)</f>
        <v>0.95</v>
      </c>
      <c r="K105" s="22">
        <f>HLOOKUP($O105,$B$8:$E$27,K$5,FALSE)</f>
        <v>0</v>
      </c>
      <c r="L105" s="22">
        <f>HLOOKUP($O105,$B$8:$E$27,L$5,FALSE)</f>
        <v>0</v>
      </c>
      <c r="M105" s="22">
        <f t="shared" si="46"/>
        <v>0.3</v>
      </c>
      <c r="N105" s="22">
        <f t="shared" si="47"/>
        <v>0.95</v>
      </c>
      <c r="O105" s="22" t="s">
        <v>38</v>
      </c>
      <c r="P105" s="24">
        <f t="shared" ca="1" si="43"/>
        <v>8.3490947998271475E-2</v>
      </c>
      <c r="Q105" s="24">
        <f t="shared" ca="1" si="44"/>
        <v>0.6226496070351244</v>
      </c>
      <c r="R105" s="24">
        <f t="shared" ca="1" si="40"/>
        <v>0.7061405550333959</v>
      </c>
      <c r="S105" s="22" t="str">
        <f t="shared" ca="1" si="41"/>
        <v/>
      </c>
      <c r="T105" s="24" t="str">
        <f t="shared" ca="1" si="42"/>
        <v/>
      </c>
      <c r="U105" s="24">
        <f t="shared" ca="1" si="45"/>
        <v>0</v>
      </c>
      <c r="V105" s="22">
        <f t="shared" ca="1" si="39"/>
        <v>0.3113248035175622</v>
      </c>
    </row>
    <row r="106" spans="7:22" x14ac:dyDescent="0.25">
      <c r="G106" s="22">
        <v>97</v>
      </c>
      <c r="H106" s="22">
        <f>HLOOKUP($O106,$B$8:$E$27,H$5,FALSE)</f>
        <v>10</v>
      </c>
      <c r="I106" s="22">
        <f>HLOOKUP($O106,$B$8:$E$27,I$5,FALSE)</f>
        <v>0.2</v>
      </c>
      <c r="J106" s="22">
        <f>HLOOKUP($O106,$B$8:$E$27,J$5,FALSE)</f>
        <v>1.4</v>
      </c>
      <c r="K106" s="22">
        <f>HLOOKUP($O106,$B$8:$E$27,K$5,FALSE)</f>
        <v>0</v>
      </c>
      <c r="L106" s="22">
        <f>HLOOKUP($O106,$B$8:$E$27,L$5,FALSE)</f>
        <v>0</v>
      </c>
      <c r="M106" s="22">
        <f t="shared" si="46"/>
        <v>2</v>
      </c>
      <c r="N106" s="22">
        <f t="shared" si="47"/>
        <v>14</v>
      </c>
      <c r="O106" s="22" t="s">
        <v>41</v>
      </c>
      <c r="P106" s="24">
        <f t="shared" ca="1" si="43"/>
        <v>1.6120839159654736</v>
      </c>
      <c r="Q106" s="24">
        <f t="shared" ca="1" si="44"/>
        <v>8.1861828884858134</v>
      </c>
      <c r="R106" s="24">
        <f t="shared" ref="R106:R109" ca="1" si="48">SUM(P106:Q106)</f>
        <v>9.7982668044512877</v>
      </c>
      <c r="S106" s="22" t="str">
        <f t="shared" ref="S106:S109" ca="1" si="49">IF(H106&lt;R106,O106,"")</f>
        <v/>
      </c>
      <c r="T106" s="24" t="str">
        <f t="shared" ref="T106:T109" ca="1" si="50">IF(S106=O106,R106-H106,"")</f>
        <v/>
      </c>
      <c r="U106" s="24">
        <f t="shared" ca="1" si="45"/>
        <v>0</v>
      </c>
      <c r="V106" s="22">
        <f t="shared" ca="1" si="39"/>
        <v>2.6685633804353284</v>
      </c>
    </row>
    <row r="107" spans="7:22" x14ac:dyDescent="0.25">
      <c r="G107" s="22">
        <v>98</v>
      </c>
      <c r="H107" s="22">
        <f>HLOOKUP($O107,$B$8:$E$27,H$5,FALSE)</f>
        <v>3</v>
      </c>
      <c r="I107" s="22">
        <f>HLOOKUP($O107,$B$8:$E$27,I$5,FALSE)</f>
        <v>0.2</v>
      </c>
      <c r="J107" s="22">
        <f>HLOOKUP($O107,$B$8:$E$27,J$5,FALSE)</f>
        <v>1.26</v>
      </c>
      <c r="K107" s="22">
        <f>HLOOKUP($O107,$B$8:$E$27,K$5,FALSE)</f>
        <v>0</v>
      </c>
      <c r="L107" s="22">
        <f>HLOOKUP($O107,$B$8:$E$27,L$5,FALSE)</f>
        <v>0</v>
      </c>
      <c r="M107" s="22">
        <f t="shared" si="46"/>
        <v>0.60000000000000009</v>
      </c>
      <c r="N107" s="22">
        <f t="shared" si="47"/>
        <v>3.7800000000000002</v>
      </c>
      <c r="O107" s="22" t="s">
        <v>39</v>
      </c>
      <c r="P107" s="24">
        <f t="shared" ca="1" si="43"/>
        <v>0.56995788295528782</v>
      </c>
      <c r="Q107" s="24">
        <f t="shared" ca="1" si="44"/>
        <v>2.5278859931134767</v>
      </c>
      <c r="R107" s="24">
        <f t="shared" ca="1" si="48"/>
        <v>3.0978438760687643</v>
      </c>
      <c r="S107" s="22" t="str">
        <f t="shared" ca="1" si="49"/>
        <v>B</v>
      </c>
      <c r="T107" s="24">
        <f t="shared" ca="1" si="50"/>
        <v>9.7843876068764324E-2</v>
      </c>
      <c r="U107" s="24">
        <f t="shared" ca="1" si="45"/>
        <v>0</v>
      </c>
      <c r="V107" s="22">
        <f t="shared" ca="1" si="39"/>
        <v>0.32312776945281946</v>
      </c>
    </row>
    <row r="108" spans="7:22" x14ac:dyDescent="0.25">
      <c r="G108" s="22">
        <v>99</v>
      </c>
      <c r="H108" s="22">
        <f>HLOOKUP($O108,$B$8:$E$27,H$5,FALSE)</f>
        <v>3</v>
      </c>
      <c r="I108" s="22">
        <f>HLOOKUP($O108,$B$8:$E$27,I$5,FALSE)</f>
        <v>0.2</v>
      </c>
      <c r="J108" s="22">
        <f>HLOOKUP($O108,$B$8:$E$27,J$5,FALSE)</f>
        <v>1.26</v>
      </c>
      <c r="K108" s="22">
        <f>HLOOKUP($O108,$B$8:$E$27,K$5,FALSE)</f>
        <v>0</v>
      </c>
      <c r="L108" s="22">
        <f>HLOOKUP($O108,$B$8:$E$27,L$5,FALSE)</f>
        <v>0</v>
      </c>
      <c r="M108" s="22">
        <f t="shared" si="46"/>
        <v>0.60000000000000009</v>
      </c>
      <c r="N108" s="22">
        <f t="shared" si="47"/>
        <v>3.7800000000000002</v>
      </c>
      <c r="O108" s="22" t="s">
        <v>39</v>
      </c>
      <c r="P108" s="24">
        <f t="shared" ca="1" si="43"/>
        <v>0.15136541167336537</v>
      </c>
      <c r="Q108" s="24">
        <f t="shared" ca="1" si="44"/>
        <v>2.35364014250495</v>
      </c>
      <c r="R108" s="24">
        <f t="shared" ca="1" si="48"/>
        <v>2.5050055541783154</v>
      </c>
      <c r="S108" s="22" t="str">
        <f t="shared" ca="1" si="49"/>
        <v/>
      </c>
      <c r="T108" s="24" t="str">
        <f t="shared" ca="1" si="50"/>
        <v/>
      </c>
      <c r="U108" s="24">
        <f t="shared" ca="1" si="45"/>
        <v>0</v>
      </c>
      <c r="V108" s="22">
        <f t="shared" ca="1" si="39"/>
        <v>0.39210959274956669</v>
      </c>
    </row>
    <row r="109" spans="7:22" x14ac:dyDescent="0.25">
      <c r="G109" s="22">
        <v>100</v>
      </c>
      <c r="H109" s="22">
        <f>HLOOKUP($O109,$B$8:$E$27,H$5,FALSE)</f>
        <v>3</v>
      </c>
      <c r="I109" s="22">
        <f>HLOOKUP($O109,$B$8:$E$27,I$5,FALSE)</f>
        <v>0.2</v>
      </c>
      <c r="J109" s="22">
        <f>HLOOKUP($O109,$B$8:$E$27,J$5,FALSE)</f>
        <v>1.26</v>
      </c>
      <c r="K109" s="22">
        <f>HLOOKUP($O109,$B$8:$E$27,K$5,FALSE)</f>
        <v>0</v>
      </c>
      <c r="L109" s="22">
        <f>HLOOKUP($O109,$B$8:$E$27,L$5,FALSE)</f>
        <v>0</v>
      </c>
      <c r="M109" s="22">
        <f t="shared" si="46"/>
        <v>0.60000000000000009</v>
      </c>
      <c r="N109" s="22">
        <f t="shared" si="47"/>
        <v>3.7800000000000002</v>
      </c>
      <c r="O109" s="22" t="s">
        <v>39</v>
      </c>
      <c r="P109" s="24">
        <f t="shared" ca="1" si="43"/>
        <v>0.1193628592086058</v>
      </c>
      <c r="Q109" s="24">
        <f t="shared" ca="1" si="44"/>
        <v>2.3327324601970405</v>
      </c>
      <c r="R109" s="24">
        <f t="shared" ca="1" si="48"/>
        <v>2.4520953194056463</v>
      </c>
      <c r="S109" s="22" t="str">
        <f t="shared" ca="1" si="49"/>
        <v/>
      </c>
      <c r="T109" s="24" t="str">
        <f t="shared" ca="1" si="50"/>
        <v/>
      </c>
      <c r="U109" s="24">
        <f t="shared" ca="1" si="45"/>
        <v>0</v>
      </c>
      <c r="V109" s="22">
        <f t="shared" ca="1" si="39"/>
        <v>1.1663662300985203</v>
      </c>
    </row>
    <row r="110" spans="7:22" x14ac:dyDescent="0.25">
      <c r="G110" s="22">
        <v>101</v>
      </c>
      <c r="H110" s="22">
        <f>HLOOKUP($O110,$B$8:$E$27,H$5,FALSE)</f>
        <v>10</v>
      </c>
      <c r="I110" s="22">
        <f>HLOOKUP($O110,$B$8:$E$27,I$5,FALSE)</f>
        <v>0.2</v>
      </c>
      <c r="J110" s="22">
        <f>HLOOKUP($O110,$B$8:$E$27,J$5,FALSE)</f>
        <v>1.4</v>
      </c>
      <c r="K110" s="22">
        <f>HLOOKUP($O110,$B$8:$E$27,K$5,FALSE)</f>
        <v>0</v>
      </c>
      <c r="L110" s="22">
        <f>HLOOKUP($O110,$B$8:$E$27,L$5,FALSE)</f>
        <v>0</v>
      </c>
      <c r="M110" s="22">
        <f t="shared" si="46"/>
        <v>2</v>
      </c>
      <c r="N110" s="22">
        <f t="shared" si="47"/>
        <v>14</v>
      </c>
      <c r="O110" s="22" t="s">
        <v>41</v>
      </c>
      <c r="P110" s="24">
        <f t="shared" ca="1" si="43"/>
        <v>4.5049881714636975E-2</v>
      </c>
      <c r="Q110" s="24">
        <f t="shared" ca="1" si="44"/>
        <v>8.029290681187101</v>
      </c>
      <c r="R110" s="24">
        <f t="shared" ref="R110:R173" ca="1" si="51">SUM(P110:Q110)</f>
        <v>8.0743405629017388</v>
      </c>
      <c r="S110" s="22" t="str">
        <f t="shared" ref="S110:S173" ca="1" si="52">IF(H110&lt;R110,O110,"")</f>
        <v/>
      </c>
      <c r="T110" s="24" t="str">
        <f t="shared" ref="T110:T173" ca="1" si="53">IF(S110=O110,R110-H110,"")</f>
        <v/>
      </c>
      <c r="U110" s="24">
        <f t="shared" ca="1" si="45"/>
        <v>0</v>
      </c>
      <c r="V110" s="22">
        <f t="shared" ca="1" si="39"/>
        <v>4.0146453405935505</v>
      </c>
    </row>
    <row r="111" spans="7:22" x14ac:dyDescent="0.25">
      <c r="G111" s="22">
        <v>102</v>
      </c>
      <c r="H111" s="22">
        <f>HLOOKUP($O111,$B$8:$E$27,H$5,FALSE)</f>
        <v>1</v>
      </c>
      <c r="I111" s="22">
        <f>HLOOKUP($O111,$B$8:$E$27,I$5,FALSE)</f>
        <v>0.3</v>
      </c>
      <c r="J111" s="22">
        <f>HLOOKUP($O111,$B$8:$E$27,J$5,FALSE)</f>
        <v>0.95</v>
      </c>
      <c r="K111" s="22">
        <f>HLOOKUP($O111,$B$8:$E$27,K$5,FALSE)</f>
        <v>0</v>
      </c>
      <c r="L111" s="22">
        <f>HLOOKUP($O111,$B$8:$E$27,L$5,FALSE)</f>
        <v>0</v>
      </c>
      <c r="M111" s="22">
        <f t="shared" si="46"/>
        <v>0.3</v>
      </c>
      <c r="N111" s="22">
        <f t="shared" si="47"/>
        <v>0.95</v>
      </c>
      <c r="O111" s="22" t="s">
        <v>38</v>
      </c>
      <c r="P111" s="24">
        <f t="shared" ca="1" si="43"/>
        <v>7.1542752913128171E-2</v>
      </c>
      <c r="Q111" s="24">
        <f t="shared" ca="1" si="44"/>
        <v>0.67733566658058209</v>
      </c>
      <c r="R111" s="24">
        <f t="shared" ca="1" si="51"/>
        <v>0.74887841949371026</v>
      </c>
      <c r="S111" s="22" t="str">
        <f t="shared" ca="1" si="52"/>
        <v/>
      </c>
      <c r="T111" s="24" t="str">
        <f t="shared" ca="1" si="53"/>
        <v/>
      </c>
      <c r="U111" s="24">
        <f t="shared" ca="1" si="45"/>
        <v>0</v>
      </c>
      <c r="V111" s="22">
        <f t="shared" ca="1" si="39"/>
        <v>0.33866783329029104</v>
      </c>
    </row>
    <row r="112" spans="7:22" x14ac:dyDescent="0.25">
      <c r="G112" s="22">
        <v>103</v>
      </c>
      <c r="H112" s="22">
        <f>HLOOKUP($O112,$B$8:$E$27,H$5,FALSE)</f>
        <v>5</v>
      </c>
      <c r="I112" s="22">
        <f>HLOOKUP($O112,$B$8:$E$27,I$5,FALSE)</f>
        <v>0.18</v>
      </c>
      <c r="J112" s="22">
        <f>HLOOKUP($O112,$B$8:$E$27,J$5,FALSE)</f>
        <v>1.37</v>
      </c>
      <c r="K112" s="22">
        <f>HLOOKUP($O112,$B$8:$E$27,K$5,FALSE)</f>
        <v>0</v>
      </c>
      <c r="L112" s="22">
        <f>HLOOKUP($O112,$B$8:$E$27,L$5,FALSE)</f>
        <v>0</v>
      </c>
      <c r="M112" s="22">
        <f t="shared" si="46"/>
        <v>0.89999999999999991</v>
      </c>
      <c r="N112" s="22">
        <f t="shared" si="47"/>
        <v>6.8500000000000005</v>
      </c>
      <c r="O112" s="22" t="s">
        <v>40</v>
      </c>
      <c r="P112" s="24">
        <f t="shared" ca="1" si="43"/>
        <v>0.6852382211565452</v>
      </c>
      <c r="Q112" s="24">
        <f t="shared" ca="1" si="44"/>
        <v>4.0778368418050235</v>
      </c>
      <c r="R112" s="24">
        <f t="shared" ca="1" si="51"/>
        <v>4.763075062961569</v>
      </c>
      <c r="S112" s="22" t="str">
        <f t="shared" ca="1" si="52"/>
        <v/>
      </c>
      <c r="T112" s="24" t="str">
        <f t="shared" ca="1" si="53"/>
        <v/>
      </c>
      <c r="U112" s="24">
        <f t="shared" ca="1" si="45"/>
        <v>0</v>
      </c>
      <c r="V112" s="22">
        <f t="shared" ca="1" si="39"/>
        <v>0.52099804838119912</v>
      </c>
    </row>
    <row r="113" spans="7:22" x14ac:dyDescent="0.25">
      <c r="G113" s="22">
        <v>104</v>
      </c>
      <c r="H113" s="22">
        <f>HLOOKUP($O113,$B$8:$E$27,H$5,FALSE)</f>
        <v>5</v>
      </c>
      <c r="I113" s="22">
        <f>HLOOKUP($O113,$B$8:$E$27,I$5,FALSE)</f>
        <v>0.18</v>
      </c>
      <c r="J113" s="22">
        <f>HLOOKUP($O113,$B$8:$E$27,J$5,FALSE)</f>
        <v>1.37</v>
      </c>
      <c r="K113" s="22">
        <f>HLOOKUP($O113,$B$8:$E$27,K$5,FALSE)</f>
        <v>0</v>
      </c>
      <c r="L113" s="22">
        <f>HLOOKUP($O113,$B$8:$E$27,L$5,FALSE)</f>
        <v>0</v>
      </c>
      <c r="M113" s="22">
        <f t="shared" si="46"/>
        <v>0.89999999999999991</v>
      </c>
      <c r="N113" s="22">
        <f t="shared" si="47"/>
        <v>6.8500000000000005</v>
      </c>
      <c r="O113" s="22" t="s">
        <v>40</v>
      </c>
      <c r="P113" s="24">
        <f t="shared" ca="1" si="43"/>
        <v>0.48962007049676937</v>
      </c>
      <c r="Q113" s="24">
        <f t="shared" ca="1" si="44"/>
        <v>4.2047653873051214</v>
      </c>
      <c r="R113" s="24">
        <f t="shared" ca="1" si="51"/>
        <v>4.6943854578018911</v>
      </c>
      <c r="S113" s="22" t="str">
        <f t="shared" ca="1" si="52"/>
        <v/>
      </c>
      <c r="T113" s="24" t="str">
        <f t="shared" ca="1" si="53"/>
        <v/>
      </c>
      <c r="U113" s="24">
        <f t="shared" ca="1" si="45"/>
        <v>0</v>
      </c>
      <c r="V113" s="22">
        <f t="shared" ca="1" si="39"/>
        <v>1.4636744941932882</v>
      </c>
    </row>
    <row r="114" spans="7:22" x14ac:dyDescent="0.25">
      <c r="G114" s="22">
        <v>105</v>
      </c>
      <c r="H114" s="22">
        <f>HLOOKUP($O114,$B$8:$E$27,H$5,FALSE)</f>
        <v>10</v>
      </c>
      <c r="I114" s="22">
        <f>HLOOKUP($O114,$B$8:$E$27,I$5,FALSE)</f>
        <v>0.2</v>
      </c>
      <c r="J114" s="22">
        <f>HLOOKUP($O114,$B$8:$E$27,J$5,FALSE)</f>
        <v>1.4</v>
      </c>
      <c r="K114" s="22">
        <f>HLOOKUP($O114,$B$8:$E$27,K$5,FALSE)</f>
        <v>0</v>
      </c>
      <c r="L114" s="22">
        <f>HLOOKUP($O114,$B$8:$E$27,L$5,FALSE)</f>
        <v>0</v>
      </c>
      <c r="M114" s="22">
        <f t="shared" si="46"/>
        <v>2</v>
      </c>
      <c r="N114" s="22">
        <f t="shared" si="47"/>
        <v>14</v>
      </c>
      <c r="O114" s="22" t="s">
        <v>41</v>
      </c>
      <c r="P114" s="24">
        <f t="shared" ca="1" si="43"/>
        <v>1.6041508198347287</v>
      </c>
      <c r="Q114" s="24">
        <f t="shared" ca="1" si="44"/>
        <v>8.3761997114134612</v>
      </c>
      <c r="R114" s="24">
        <f t="shared" ca="1" si="51"/>
        <v>9.9803505312481899</v>
      </c>
      <c r="S114" s="22" t="str">
        <f t="shared" ca="1" si="52"/>
        <v/>
      </c>
      <c r="T114" s="24" t="str">
        <f t="shared" ca="1" si="53"/>
        <v/>
      </c>
      <c r="U114" s="24">
        <f t="shared" ca="1" si="45"/>
        <v>0</v>
      </c>
      <c r="V114" s="22">
        <f t="shared" ca="1" si="39"/>
        <v>4.1880998557067306</v>
      </c>
    </row>
    <row r="115" spans="7:22" x14ac:dyDescent="0.25">
      <c r="G115" s="22">
        <v>106</v>
      </c>
      <c r="H115" s="22">
        <f>HLOOKUP($O115,$B$8:$E$27,H$5,FALSE)</f>
        <v>3</v>
      </c>
      <c r="I115" s="22">
        <f>HLOOKUP($O115,$B$8:$E$27,I$5,FALSE)</f>
        <v>0.2</v>
      </c>
      <c r="J115" s="22">
        <f>HLOOKUP($O115,$B$8:$E$27,J$5,FALSE)</f>
        <v>1.26</v>
      </c>
      <c r="K115" s="22">
        <f>HLOOKUP($O115,$B$8:$E$27,K$5,FALSE)</f>
        <v>0</v>
      </c>
      <c r="L115" s="22">
        <f>HLOOKUP($O115,$B$8:$E$27,L$5,FALSE)</f>
        <v>0</v>
      </c>
      <c r="M115" s="22">
        <f t="shared" si="46"/>
        <v>0.60000000000000009</v>
      </c>
      <c r="N115" s="22">
        <f t="shared" si="47"/>
        <v>3.7800000000000002</v>
      </c>
      <c r="O115" s="22" t="s">
        <v>39</v>
      </c>
      <c r="P115" s="24">
        <f t="shared" ca="1" si="43"/>
        <v>0.26383944739451726</v>
      </c>
      <c r="Q115" s="24">
        <f t="shared" ca="1" si="44"/>
        <v>2.531079657380586</v>
      </c>
      <c r="R115" s="24">
        <f t="shared" ca="1" si="51"/>
        <v>2.7949191047751034</v>
      </c>
      <c r="S115" s="22" t="str">
        <f t="shared" ca="1" si="52"/>
        <v/>
      </c>
      <c r="T115" s="24" t="str">
        <f t="shared" ca="1" si="53"/>
        <v/>
      </c>
      <c r="U115" s="24">
        <f t="shared" ca="1" si="45"/>
        <v>0</v>
      </c>
      <c r="V115" s="22">
        <f t="shared" ca="1" si="39"/>
        <v>1.265539828690293</v>
      </c>
    </row>
    <row r="116" spans="7:22" x14ac:dyDescent="0.25">
      <c r="G116" s="22">
        <v>107</v>
      </c>
      <c r="H116" s="22">
        <f>HLOOKUP($O116,$B$8:$E$27,H$5,FALSE)</f>
        <v>3</v>
      </c>
      <c r="I116" s="22">
        <f>HLOOKUP($O116,$B$8:$E$27,I$5,FALSE)</f>
        <v>0.2</v>
      </c>
      <c r="J116" s="22">
        <f>HLOOKUP($O116,$B$8:$E$27,J$5,FALSE)</f>
        <v>1.26</v>
      </c>
      <c r="K116" s="22">
        <f>HLOOKUP($O116,$B$8:$E$27,K$5,FALSE)</f>
        <v>0</v>
      </c>
      <c r="L116" s="22">
        <f>HLOOKUP($O116,$B$8:$E$27,L$5,FALSE)</f>
        <v>0</v>
      </c>
      <c r="M116" s="22">
        <f t="shared" si="46"/>
        <v>0.60000000000000009</v>
      </c>
      <c r="N116" s="22">
        <f t="shared" si="47"/>
        <v>3.7800000000000002</v>
      </c>
      <c r="O116" s="22" t="s">
        <v>39</v>
      </c>
      <c r="P116" s="24">
        <f t="shared" ca="1" si="43"/>
        <v>0.20579002421717116</v>
      </c>
      <c r="Q116" s="24">
        <f t="shared" ca="1" si="44"/>
        <v>2.2483925902102699</v>
      </c>
      <c r="R116" s="24">
        <f t="shared" ca="1" si="51"/>
        <v>2.4541826144274412</v>
      </c>
      <c r="S116" s="22" t="str">
        <f t="shared" ca="1" si="52"/>
        <v/>
      </c>
      <c r="T116" s="24" t="str">
        <f t="shared" ca="1" si="53"/>
        <v/>
      </c>
      <c r="U116" s="24">
        <f t="shared" ca="1" si="45"/>
        <v>0</v>
      </c>
      <c r="V116" s="22">
        <f t="shared" ca="1" si="39"/>
        <v>0.27020118566483575</v>
      </c>
    </row>
    <row r="117" spans="7:22" x14ac:dyDescent="0.25">
      <c r="G117" s="22">
        <v>108</v>
      </c>
      <c r="H117" s="22">
        <f>HLOOKUP($O117,$B$8:$E$27,H$5,FALSE)</f>
        <v>3</v>
      </c>
      <c r="I117" s="22">
        <f>HLOOKUP($O117,$B$8:$E$27,I$5,FALSE)</f>
        <v>0.2</v>
      </c>
      <c r="J117" s="22">
        <f>HLOOKUP($O117,$B$8:$E$27,J$5,FALSE)</f>
        <v>1.26</v>
      </c>
      <c r="K117" s="22">
        <f>HLOOKUP($O117,$B$8:$E$27,K$5,FALSE)</f>
        <v>0</v>
      </c>
      <c r="L117" s="22">
        <f>HLOOKUP($O117,$B$8:$E$27,L$5,FALSE)</f>
        <v>0</v>
      </c>
      <c r="M117" s="22">
        <f t="shared" si="46"/>
        <v>0.60000000000000009</v>
      </c>
      <c r="N117" s="22">
        <f t="shared" si="47"/>
        <v>3.7800000000000002</v>
      </c>
      <c r="O117" s="22" t="s">
        <v>39</v>
      </c>
      <c r="P117" s="24">
        <f t="shared" ca="1" si="43"/>
        <v>0.12209966227434411</v>
      </c>
      <c r="Q117" s="24">
        <f t="shared" ca="1" si="44"/>
        <v>2.2237784009923312</v>
      </c>
      <c r="R117" s="24">
        <f t="shared" ca="1" si="51"/>
        <v>2.3458780632666754</v>
      </c>
      <c r="S117" s="22" t="str">
        <f t="shared" ca="1" si="52"/>
        <v/>
      </c>
      <c r="T117" s="24" t="str">
        <f t="shared" ca="1" si="53"/>
        <v/>
      </c>
      <c r="U117" s="24">
        <f t="shared" ca="1" si="45"/>
        <v>0</v>
      </c>
      <c r="V117" s="22">
        <f t="shared" ca="1" si="39"/>
        <v>1.0806414429085875</v>
      </c>
    </row>
    <row r="118" spans="7:22" x14ac:dyDescent="0.25">
      <c r="G118" s="22">
        <v>109</v>
      </c>
      <c r="H118" s="22">
        <f>HLOOKUP($O118,$B$8:$E$27,H$5,FALSE)</f>
        <v>5</v>
      </c>
      <c r="I118" s="22">
        <f>HLOOKUP($O118,$B$8:$E$27,I$5,FALSE)</f>
        <v>0.18</v>
      </c>
      <c r="J118" s="22">
        <f>HLOOKUP($O118,$B$8:$E$27,J$5,FALSE)</f>
        <v>1.37</v>
      </c>
      <c r="K118" s="22">
        <f>HLOOKUP($O118,$B$8:$E$27,K$5,FALSE)</f>
        <v>0</v>
      </c>
      <c r="L118" s="22">
        <f>HLOOKUP($O118,$B$8:$E$27,L$5,FALSE)</f>
        <v>0</v>
      </c>
      <c r="M118" s="22">
        <f t="shared" si="46"/>
        <v>0.89999999999999991</v>
      </c>
      <c r="N118" s="22">
        <f t="shared" si="47"/>
        <v>6.8500000000000005</v>
      </c>
      <c r="O118" s="22" t="s">
        <v>40</v>
      </c>
      <c r="P118" s="24">
        <f t="shared" ca="1" si="43"/>
        <v>0.83810347233552085</v>
      </c>
      <c r="Q118" s="24">
        <f t="shared" ca="1" si="44"/>
        <v>3.4673650004958594</v>
      </c>
      <c r="R118" s="24">
        <f t="shared" ca="1" si="51"/>
        <v>4.3054684728313806</v>
      </c>
      <c r="S118" s="22" t="str">
        <f t="shared" ca="1" si="52"/>
        <v/>
      </c>
      <c r="T118" s="24" t="str">
        <f t="shared" ca="1" si="53"/>
        <v/>
      </c>
      <c r="U118" s="24">
        <f t="shared" ca="1" si="45"/>
        <v>0</v>
      </c>
      <c r="V118" s="22">
        <f t="shared" ca="1" si="39"/>
        <v>1.7336825002479297</v>
      </c>
    </row>
    <row r="119" spans="7:22" x14ac:dyDescent="0.25">
      <c r="G119" s="22">
        <v>110</v>
      </c>
      <c r="H119" s="22">
        <f>HLOOKUP($O119,$B$8:$E$27,H$5,FALSE)</f>
        <v>5</v>
      </c>
      <c r="I119" s="22">
        <f>HLOOKUP($O119,$B$8:$E$27,I$5,FALSE)</f>
        <v>0.18</v>
      </c>
      <c r="J119" s="22">
        <f>HLOOKUP($O119,$B$8:$E$27,J$5,FALSE)</f>
        <v>1.37</v>
      </c>
      <c r="K119" s="22">
        <f>HLOOKUP($O119,$B$8:$E$27,K$5,FALSE)</f>
        <v>0</v>
      </c>
      <c r="L119" s="22">
        <f>HLOOKUP($O119,$B$8:$E$27,L$5,FALSE)</f>
        <v>0</v>
      </c>
      <c r="M119" s="22">
        <f t="shared" si="46"/>
        <v>0.89999999999999991</v>
      </c>
      <c r="N119" s="22">
        <f t="shared" si="47"/>
        <v>6.8500000000000005</v>
      </c>
      <c r="O119" s="22" t="s">
        <v>40</v>
      </c>
      <c r="P119" s="24">
        <f t="shared" ca="1" si="43"/>
        <v>0.6390919706736955</v>
      </c>
      <c r="Q119" s="24">
        <f t="shared" ca="1" si="44"/>
        <v>3.8370264422670934</v>
      </c>
      <c r="R119" s="24">
        <f t="shared" ca="1" si="51"/>
        <v>4.4761184129407887</v>
      </c>
      <c r="S119" s="22" t="str">
        <f t="shared" ca="1" si="52"/>
        <v/>
      </c>
      <c r="T119" s="24" t="str">
        <f t="shared" ca="1" si="53"/>
        <v/>
      </c>
      <c r="U119" s="24">
        <f t="shared" ca="1" si="45"/>
        <v>0</v>
      </c>
      <c r="V119" s="22">
        <f t="shared" ca="1" si="39"/>
        <v>1.3237230608011112</v>
      </c>
    </row>
    <row r="120" spans="7:22" x14ac:dyDescent="0.25">
      <c r="G120" s="22">
        <v>111</v>
      </c>
      <c r="H120" s="22">
        <f>HLOOKUP($O120,$B$8:$E$27,H$5,FALSE)</f>
        <v>5</v>
      </c>
      <c r="I120" s="22">
        <f>HLOOKUP($O120,$B$8:$E$27,I$5,FALSE)</f>
        <v>0.18</v>
      </c>
      <c r="J120" s="22">
        <f>HLOOKUP($O120,$B$8:$E$27,J$5,FALSE)</f>
        <v>1.37</v>
      </c>
      <c r="K120" s="22">
        <f>HLOOKUP($O120,$B$8:$E$27,K$5,FALSE)</f>
        <v>0</v>
      </c>
      <c r="L120" s="22">
        <f>HLOOKUP($O120,$B$8:$E$27,L$5,FALSE)</f>
        <v>0</v>
      </c>
      <c r="M120" s="22">
        <f t="shared" si="46"/>
        <v>0.89999999999999991</v>
      </c>
      <c r="N120" s="22">
        <f t="shared" si="47"/>
        <v>6.8500000000000005</v>
      </c>
      <c r="O120" s="22" t="s">
        <v>40</v>
      </c>
      <c r="P120" s="24">
        <f t="shared" ca="1" si="43"/>
        <v>0.44940155751591754</v>
      </c>
      <c r="Q120" s="24">
        <f t="shared" ca="1" si="44"/>
        <v>3.8967512910632283</v>
      </c>
      <c r="R120" s="24">
        <f t="shared" ca="1" si="51"/>
        <v>4.3461528485791456</v>
      </c>
      <c r="S120" s="22" t="str">
        <f t="shared" ca="1" si="52"/>
        <v/>
      </c>
      <c r="T120" s="24" t="str">
        <f t="shared" ca="1" si="53"/>
        <v/>
      </c>
      <c r="U120" s="24">
        <f t="shared" ca="1" si="45"/>
        <v>0</v>
      </c>
      <c r="V120" s="22">
        <f t="shared" ca="1" si="39"/>
        <v>1.1980374338578508</v>
      </c>
    </row>
    <row r="121" spans="7:22" x14ac:dyDescent="0.25">
      <c r="G121" s="22">
        <v>112</v>
      </c>
      <c r="H121" s="22">
        <f>HLOOKUP($O121,$B$8:$E$27,H$5,FALSE)</f>
        <v>3</v>
      </c>
      <c r="I121" s="22">
        <f>HLOOKUP($O121,$B$8:$E$27,I$5,FALSE)</f>
        <v>0.2</v>
      </c>
      <c r="J121" s="22">
        <f>HLOOKUP($O121,$B$8:$E$27,J$5,FALSE)</f>
        <v>1.26</v>
      </c>
      <c r="K121" s="22">
        <f>HLOOKUP($O121,$B$8:$E$27,K$5,FALSE)</f>
        <v>0</v>
      </c>
      <c r="L121" s="22">
        <f>HLOOKUP($O121,$B$8:$E$27,L$5,FALSE)</f>
        <v>0</v>
      </c>
      <c r="M121" s="22">
        <f t="shared" si="46"/>
        <v>0.60000000000000009</v>
      </c>
      <c r="N121" s="22">
        <f t="shared" si="47"/>
        <v>3.7800000000000002</v>
      </c>
      <c r="O121" s="22" t="s">
        <v>39</v>
      </c>
      <c r="P121" s="24">
        <f t="shared" ca="1" si="43"/>
        <v>5.6807605599904616E-2</v>
      </c>
      <c r="Q121" s="24">
        <f t="shared" ca="1" si="44"/>
        <v>2.2218941849105702</v>
      </c>
      <c r="R121" s="24">
        <f t="shared" ca="1" si="51"/>
        <v>2.2787017905104747</v>
      </c>
      <c r="S121" s="22" t="str">
        <f t="shared" ca="1" si="52"/>
        <v/>
      </c>
      <c r="T121" s="24" t="str">
        <f t="shared" ca="1" si="53"/>
        <v/>
      </c>
      <c r="U121" s="24">
        <f t="shared" ca="1" si="45"/>
        <v>0</v>
      </c>
      <c r="V121" s="22">
        <f t="shared" ca="1" si="39"/>
        <v>1.1109470924552851</v>
      </c>
    </row>
    <row r="122" spans="7:22" x14ac:dyDescent="0.25">
      <c r="G122" s="22">
        <v>113</v>
      </c>
      <c r="H122" s="22">
        <f>HLOOKUP($O122,$B$8:$E$27,H$5,FALSE)</f>
        <v>3</v>
      </c>
      <c r="I122" s="22">
        <f>HLOOKUP($O122,$B$8:$E$27,I$5,FALSE)</f>
        <v>0.2</v>
      </c>
      <c r="J122" s="22">
        <f>HLOOKUP($O122,$B$8:$E$27,J$5,FALSE)</f>
        <v>1.26</v>
      </c>
      <c r="K122" s="22">
        <f>HLOOKUP($O122,$B$8:$E$27,K$5,FALSE)</f>
        <v>0</v>
      </c>
      <c r="L122" s="22">
        <f>HLOOKUP($O122,$B$8:$E$27,L$5,FALSE)</f>
        <v>0</v>
      </c>
      <c r="M122" s="22">
        <f t="shared" si="46"/>
        <v>0.60000000000000009</v>
      </c>
      <c r="N122" s="22">
        <f t="shared" si="47"/>
        <v>3.7800000000000002</v>
      </c>
      <c r="O122" s="22" t="s">
        <v>39</v>
      </c>
      <c r="P122" s="24">
        <f t="shared" ca="1" si="43"/>
        <v>0.43609169646468871</v>
      </c>
      <c r="Q122" s="24">
        <f t="shared" ca="1" si="44"/>
        <v>2.1592798513398126</v>
      </c>
      <c r="R122" s="24">
        <f t="shared" ca="1" si="51"/>
        <v>2.5953715478045014</v>
      </c>
      <c r="S122" s="22" t="str">
        <f t="shared" ca="1" si="52"/>
        <v/>
      </c>
      <c r="T122" s="24" t="str">
        <f t="shared" ca="1" si="53"/>
        <v/>
      </c>
      <c r="U122" s="24">
        <f t="shared" ca="1" si="45"/>
        <v>0</v>
      </c>
      <c r="V122" s="22">
        <f t="shared" ca="1" si="39"/>
        <v>0.50603526294860313</v>
      </c>
    </row>
    <row r="123" spans="7:22" x14ac:dyDescent="0.25">
      <c r="G123" s="22">
        <v>114</v>
      </c>
      <c r="H123" s="22">
        <f>HLOOKUP($O123,$B$8:$E$27,H$5,FALSE)</f>
        <v>3</v>
      </c>
      <c r="I123" s="22">
        <f>HLOOKUP($O123,$B$8:$E$27,I$5,FALSE)</f>
        <v>0.2</v>
      </c>
      <c r="J123" s="22">
        <f>HLOOKUP($O123,$B$8:$E$27,J$5,FALSE)</f>
        <v>1.26</v>
      </c>
      <c r="K123" s="22">
        <f>HLOOKUP($O123,$B$8:$E$27,K$5,FALSE)</f>
        <v>0</v>
      </c>
      <c r="L123" s="22">
        <f>HLOOKUP($O123,$B$8:$E$27,L$5,FALSE)</f>
        <v>0</v>
      </c>
      <c r="M123" s="22">
        <f t="shared" si="46"/>
        <v>0.60000000000000009</v>
      </c>
      <c r="N123" s="22">
        <f t="shared" si="47"/>
        <v>3.7800000000000002</v>
      </c>
      <c r="O123" s="22" t="s">
        <v>39</v>
      </c>
      <c r="P123" s="24">
        <f t="shared" ca="1" si="43"/>
        <v>0.29196094924575289</v>
      </c>
      <c r="Q123" s="24">
        <f t="shared" ca="1" si="44"/>
        <v>2.3365066475099421</v>
      </c>
      <c r="R123" s="24">
        <f t="shared" ca="1" si="51"/>
        <v>2.6284675967556952</v>
      </c>
      <c r="S123" s="22" t="str">
        <f t="shared" ca="1" si="52"/>
        <v/>
      </c>
      <c r="T123" s="24" t="str">
        <f t="shared" ca="1" si="53"/>
        <v/>
      </c>
      <c r="U123" s="24">
        <f t="shared" ca="1" si="45"/>
        <v>0</v>
      </c>
      <c r="V123" s="22">
        <f t="shared" ca="1" si="39"/>
        <v>0.36418779729938988</v>
      </c>
    </row>
    <row r="124" spans="7:22" x14ac:dyDescent="0.25">
      <c r="G124" s="22">
        <v>115</v>
      </c>
      <c r="H124" s="22">
        <f>HLOOKUP($O124,$B$8:$E$27,H$5,FALSE)</f>
        <v>3</v>
      </c>
      <c r="I124" s="22">
        <f>HLOOKUP($O124,$B$8:$E$27,I$5,FALSE)</f>
        <v>0.2</v>
      </c>
      <c r="J124" s="22">
        <f>HLOOKUP($O124,$B$8:$E$27,J$5,FALSE)</f>
        <v>1.26</v>
      </c>
      <c r="K124" s="22">
        <f>HLOOKUP($O124,$B$8:$E$27,K$5,FALSE)</f>
        <v>0</v>
      </c>
      <c r="L124" s="22">
        <f>HLOOKUP($O124,$B$8:$E$27,L$5,FALSE)</f>
        <v>0</v>
      </c>
      <c r="M124" s="22">
        <f t="shared" si="46"/>
        <v>0.60000000000000009</v>
      </c>
      <c r="N124" s="22">
        <f t="shared" si="47"/>
        <v>3.7800000000000002</v>
      </c>
      <c r="O124" s="22" t="s">
        <v>39</v>
      </c>
      <c r="P124" s="24">
        <f t="shared" ca="1" si="43"/>
        <v>0.4146227784671514</v>
      </c>
      <c r="Q124" s="24">
        <f t="shared" ca="1" si="44"/>
        <v>1.9239717025044529</v>
      </c>
      <c r="R124" s="24">
        <f t="shared" ca="1" si="51"/>
        <v>2.3385944809716044</v>
      </c>
      <c r="S124" s="22" t="str">
        <f t="shared" ca="1" si="52"/>
        <v/>
      </c>
      <c r="T124" s="24" t="str">
        <f t="shared" ca="1" si="53"/>
        <v/>
      </c>
      <c r="U124" s="24">
        <f t="shared" ca="1" si="45"/>
        <v>0</v>
      </c>
      <c r="V124" s="22">
        <f t="shared" ca="1" si="39"/>
        <v>0.71430563543852776</v>
      </c>
    </row>
    <row r="125" spans="7:22" x14ac:dyDescent="0.25">
      <c r="G125" s="22">
        <v>116</v>
      </c>
      <c r="H125" s="22">
        <f>HLOOKUP($O125,$B$8:$E$27,H$5,FALSE)</f>
        <v>10</v>
      </c>
      <c r="I125" s="22">
        <f>HLOOKUP($O125,$B$8:$E$27,I$5,FALSE)</f>
        <v>0.2</v>
      </c>
      <c r="J125" s="22">
        <f>HLOOKUP($O125,$B$8:$E$27,J$5,FALSE)</f>
        <v>1.4</v>
      </c>
      <c r="K125" s="22">
        <f>HLOOKUP($O125,$B$8:$E$27,K$5,FALSE)</f>
        <v>0</v>
      </c>
      <c r="L125" s="22">
        <f>HLOOKUP($O125,$B$8:$E$27,L$5,FALSE)</f>
        <v>0</v>
      </c>
      <c r="M125" s="22">
        <f t="shared" si="46"/>
        <v>2</v>
      </c>
      <c r="N125" s="22">
        <f t="shared" si="47"/>
        <v>14</v>
      </c>
      <c r="O125" s="22" t="s">
        <v>41</v>
      </c>
      <c r="P125" s="24">
        <f t="shared" ca="1" si="43"/>
        <v>1.4521238636008527</v>
      </c>
      <c r="Q125" s="24">
        <f t="shared" ca="1" si="44"/>
        <v>8.9563652603432828</v>
      </c>
      <c r="R125" s="24">
        <f t="shared" ca="1" si="51"/>
        <v>10.408489123944136</v>
      </c>
      <c r="S125" s="22" t="str">
        <f t="shared" ca="1" si="52"/>
        <v>D</v>
      </c>
      <c r="T125" s="24">
        <f t="shared" ca="1" si="53"/>
        <v>0.40848912394413617</v>
      </c>
      <c r="U125" s="24">
        <f t="shared" ca="1" si="45"/>
        <v>0</v>
      </c>
      <c r="V125" s="22">
        <f t="shared" ca="1" si="39"/>
        <v>3.4897355510694146</v>
      </c>
    </row>
    <row r="126" spans="7:22" x14ac:dyDescent="0.25">
      <c r="G126" s="22">
        <v>117</v>
      </c>
      <c r="H126" s="22">
        <f>HLOOKUP($O126,$B$8:$E$27,H$5,FALSE)</f>
        <v>3</v>
      </c>
      <c r="I126" s="22">
        <f>HLOOKUP($O126,$B$8:$E$27,I$5,FALSE)</f>
        <v>0.2</v>
      </c>
      <c r="J126" s="22">
        <f>HLOOKUP($O126,$B$8:$E$27,J$5,FALSE)</f>
        <v>1.26</v>
      </c>
      <c r="K126" s="22">
        <f>HLOOKUP($O126,$B$8:$E$27,K$5,FALSE)</f>
        <v>0</v>
      </c>
      <c r="L126" s="22">
        <f>HLOOKUP($O126,$B$8:$E$27,L$5,FALSE)</f>
        <v>0</v>
      </c>
      <c r="M126" s="22">
        <f t="shared" si="46"/>
        <v>0.60000000000000009</v>
      </c>
      <c r="N126" s="22">
        <f t="shared" si="47"/>
        <v>3.7800000000000002</v>
      </c>
      <c r="O126" s="22" t="s">
        <v>39</v>
      </c>
      <c r="P126" s="24">
        <f t="shared" ca="1" si="43"/>
        <v>0.15671541029894701</v>
      </c>
      <c r="Q126" s="24">
        <f t="shared" ca="1" si="44"/>
        <v>2.2265877140012833</v>
      </c>
      <c r="R126" s="24">
        <f t="shared" ca="1" si="51"/>
        <v>2.3833031243002303</v>
      </c>
      <c r="S126" s="22" t="str">
        <f t="shared" ca="1" si="52"/>
        <v/>
      </c>
      <c r="T126" s="24" t="str">
        <f t="shared" ca="1" si="53"/>
        <v/>
      </c>
      <c r="U126" s="24">
        <f t="shared" ca="1" si="45"/>
        <v>0</v>
      </c>
      <c r="V126" s="22">
        <f t="shared" ca="1" si="39"/>
        <v>1.1132938570006417</v>
      </c>
    </row>
    <row r="127" spans="7:22" x14ac:dyDescent="0.25">
      <c r="G127" s="22">
        <v>118</v>
      </c>
      <c r="H127" s="22">
        <f>HLOOKUP($O127,$B$8:$E$27,H$5,FALSE)</f>
        <v>3</v>
      </c>
      <c r="I127" s="22">
        <f>HLOOKUP($O127,$B$8:$E$27,I$5,FALSE)</f>
        <v>0.2</v>
      </c>
      <c r="J127" s="22">
        <f>HLOOKUP($O127,$B$8:$E$27,J$5,FALSE)</f>
        <v>1.26</v>
      </c>
      <c r="K127" s="22">
        <f>HLOOKUP($O127,$B$8:$E$27,K$5,FALSE)</f>
        <v>0</v>
      </c>
      <c r="L127" s="22">
        <f>HLOOKUP($O127,$B$8:$E$27,L$5,FALSE)</f>
        <v>0</v>
      </c>
      <c r="M127" s="22">
        <f t="shared" si="46"/>
        <v>0.60000000000000009</v>
      </c>
      <c r="N127" s="22">
        <f t="shared" si="47"/>
        <v>3.7800000000000002</v>
      </c>
      <c r="O127" s="22" t="s">
        <v>39</v>
      </c>
      <c r="P127" s="24">
        <f t="shared" ca="1" si="43"/>
        <v>0.24419543262794283</v>
      </c>
      <c r="Q127" s="24">
        <f t="shared" ca="1" si="44"/>
        <v>2.2149696361191435</v>
      </c>
      <c r="R127" s="24">
        <f t="shared" ca="1" si="51"/>
        <v>2.4591650687470863</v>
      </c>
      <c r="S127" s="22" t="str">
        <f t="shared" ca="1" si="52"/>
        <v/>
      </c>
      <c r="T127" s="24" t="str">
        <f t="shared" ca="1" si="53"/>
        <v/>
      </c>
      <c r="U127" s="24">
        <f t="shared" ca="1" si="45"/>
        <v>0</v>
      </c>
      <c r="V127" s="22">
        <f t="shared" ca="1" si="39"/>
        <v>1.1074848180595718</v>
      </c>
    </row>
    <row r="128" spans="7:22" x14ac:dyDescent="0.25">
      <c r="G128" s="22">
        <v>119</v>
      </c>
      <c r="H128" s="22">
        <f>HLOOKUP($O128,$B$8:$E$27,H$5,FALSE)</f>
        <v>3</v>
      </c>
      <c r="I128" s="22">
        <f>HLOOKUP($O128,$B$8:$E$27,I$5,FALSE)</f>
        <v>0.2</v>
      </c>
      <c r="J128" s="22">
        <f>HLOOKUP($O128,$B$8:$E$27,J$5,FALSE)</f>
        <v>1.26</v>
      </c>
      <c r="K128" s="22">
        <f>HLOOKUP($O128,$B$8:$E$27,K$5,FALSE)</f>
        <v>0</v>
      </c>
      <c r="L128" s="22">
        <f>HLOOKUP($O128,$B$8:$E$27,L$5,FALSE)</f>
        <v>0</v>
      </c>
      <c r="M128" s="22">
        <f t="shared" si="46"/>
        <v>0.60000000000000009</v>
      </c>
      <c r="N128" s="22">
        <f t="shared" si="47"/>
        <v>3.7800000000000002</v>
      </c>
      <c r="O128" s="22" t="s">
        <v>39</v>
      </c>
      <c r="P128" s="24">
        <f t="shared" ca="1" si="43"/>
        <v>0.48113596472699138</v>
      </c>
      <c r="Q128" s="24">
        <f t="shared" ca="1" si="44"/>
        <v>2.0592775361672149</v>
      </c>
      <c r="R128" s="24">
        <f t="shared" ca="1" si="51"/>
        <v>2.5404135008942061</v>
      </c>
      <c r="S128" s="22" t="str">
        <f t="shared" ca="1" si="52"/>
        <v/>
      </c>
      <c r="T128" s="24" t="str">
        <f t="shared" ca="1" si="53"/>
        <v/>
      </c>
      <c r="U128" s="24">
        <f t="shared" ca="1" si="45"/>
        <v>0</v>
      </c>
      <c r="V128" s="22">
        <f t="shared" ca="1" si="39"/>
        <v>0.41972747769856639</v>
      </c>
    </row>
    <row r="129" spans="7:22" x14ac:dyDescent="0.25">
      <c r="G129" s="22">
        <v>120</v>
      </c>
      <c r="H129" s="22">
        <f>HLOOKUP($O129,$B$8:$E$27,H$5,FALSE)</f>
        <v>10</v>
      </c>
      <c r="I129" s="22">
        <f>HLOOKUP($O129,$B$8:$E$27,I$5,FALSE)</f>
        <v>0.2</v>
      </c>
      <c r="J129" s="22">
        <f>HLOOKUP($O129,$B$8:$E$27,J$5,FALSE)</f>
        <v>1.4</v>
      </c>
      <c r="K129" s="22">
        <f>HLOOKUP($O129,$B$8:$E$27,K$5,FALSE)</f>
        <v>0</v>
      </c>
      <c r="L129" s="22">
        <f>HLOOKUP($O129,$B$8:$E$27,L$5,FALSE)</f>
        <v>0</v>
      </c>
      <c r="M129" s="22">
        <f t="shared" si="46"/>
        <v>2</v>
      </c>
      <c r="N129" s="22">
        <f t="shared" si="47"/>
        <v>14</v>
      </c>
      <c r="O129" s="22" t="s">
        <v>41</v>
      </c>
      <c r="P129" s="24">
        <f t="shared" ca="1" si="43"/>
        <v>6.329048803391446E-2</v>
      </c>
      <c r="Q129" s="24">
        <f t="shared" ca="1" si="44"/>
        <v>6.9169019647853398</v>
      </c>
      <c r="R129" s="24">
        <f t="shared" ca="1" si="51"/>
        <v>6.9801924528192547</v>
      </c>
      <c r="S129" s="22" t="str">
        <f t="shared" ca="1" si="52"/>
        <v/>
      </c>
      <c r="T129" s="24" t="str">
        <f t="shared" ca="1" si="53"/>
        <v/>
      </c>
      <c r="U129" s="24">
        <f t="shared" ca="1" si="45"/>
        <v>0</v>
      </c>
      <c r="V129" s="22">
        <f t="shared" ca="1" si="39"/>
        <v>1.4948978803772952</v>
      </c>
    </row>
    <row r="130" spans="7:22" x14ac:dyDescent="0.25">
      <c r="G130" s="22">
        <v>121</v>
      </c>
      <c r="H130" s="22">
        <f>HLOOKUP($O130,$B$8:$E$27,H$5,FALSE)</f>
        <v>1</v>
      </c>
      <c r="I130" s="22">
        <f>HLOOKUP($O130,$B$8:$E$27,I$5,FALSE)</f>
        <v>0.3</v>
      </c>
      <c r="J130" s="22">
        <f>HLOOKUP($O130,$B$8:$E$27,J$5,FALSE)</f>
        <v>0.95</v>
      </c>
      <c r="K130" s="22">
        <f>HLOOKUP($O130,$B$8:$E$27,K$5,FALSE)</f>
        <v>0</v>
      </c>
      <c r="L130" s="22">
        <f>HLOOKUP($O130,$B$8:$E$27,L$5,FALSE)</f>
        <v>0</v>
      </c>
      <c r="M130" s="22">
        <f t="shared" si="46"/>
        <v>0.3</v>
      </c>
      <c r="N130" s="22">
        <f t="shared" si="47"/>
        <v>0.95</v>
      </c>
      <c r="O130" s="22" t="s">
        <v>38</v>
      </c>
      <c r="P130" s="24">
        <f t="shared" ca="1" si="43"/>
        <v>0.24523111582557586</v>
      </c>
      <c r="Q130" s="24">
        <f t="shared" ca="1" si="44"/>
        <v>0.67218032523363602</v>
      </c>
      <c r="R130" s="24">
        <f t="shared" ca="1" si="51"/>
        <v>0.91741144105921191</v>
      </c>
      <c r="S130" s="22" t="str">
        <f t="shared" ca="1" si="52"/>
        <v/>
      </c>
      <c r="T130" s="24" t="str">
        <f t="shared" ca="1" si="53"/>
        <v/>
      </c>
      <c r="U130" s="24">
        <f t="shared" ca="1" si="45"/>
        <v>0</v>
      </c>
      <c r="V130" s="22">
        <f t="shared" ca="1" si="39"/>
        <v>0.33609016261681801</v>
      </c>
    </row>
    <row r="131" spans="7:22" x14ac:dyDescent="0.25">
      <c r="G131" s="22">
        <v>122</v>
      </c>
      <c r="H131" s="22">
        <f>HLOOKUP($O131,$B$8:$E$27,H$5,FALSE)</f>
        <v>1</v>
      </c>
      <c r="I131" s="22">
        <f>HLOOKUP($O131,$B$8:$E$27,I$5,FALSE)</f>
        <v>0.3</v>
      </c>
      <c r="J131" s="22">
        <f>HLOOKUP($O131,$B$8:$E$27,J$5,FALSE)</f>
        <v>0.95</v>
      </c>
      <c r="K131" s="22">
        <f>HLOOKUP($O131,$B$8:$E$27,K$5,FALSE)</f>
        <v>0</v>
      </c>
      <c r="L131" s="22">
        <f>HLOOKUP($O131,$B$8:$E$27,L$5,FALSE)</f>
        <v>0</v>
      </c>
      <c r="M131" s="22">
        <f t="shared" si="46"/>
        <v>0.3</v>
      </c>
      <c r="N131" s="22">
        <f t="shared" si="47"/>
        <v>0.95</v>
      </c>
      <c r="O131" s="22" t="s">
        <v>38</v>
      </c>
      <c r="P131" s="24">
        <f t="shared" ca="1" si="43"/>
        <v>0.24285721931391357</v>
      </c>
      <c r="Q131" s="24">
        <f t="shared" ca="1" si="44"/>
        <v>0.62332470498218229</v>
      </c>
      <c r="R131" s="24">
        <f t="shared" ca="1" si="51"/>
        <v>0.86618192429609586</v>
      </c>
      <c r="S131" s="22" t="str">
        <f t="shared" ca="1" si="52"/>
        <v/>
      </c>
      <c r="T131" s="24" t="str">
        <f t="shared" ca="1" si="53"/>
        <v/>
      </c>
      <c r="U131" s="24">
        <f t="shared" ca="1" si="45"/>
        <v>0</v>
      </c>
      <c r="V131" s="22">
        <f t="shared" ca="1" si="39"/>
        <v>0.31166235249109114</v>
      </c>
    </row>
    <row r="132" spans="7:22" x14ac:dyDescent="0.25">
      <c r="G132" s="22">
        <v>123</v>
      </c>
      <c r="H132" s="22">
        <f>HLOOKUP($O132,$B$8:$E$27,H$5,FALSE)</f>
        <v>1</v>
      </c>
      <c r="I132" s="22">
        <f>HLOOKUP($O132,$B$8:$E$27,I$5,FALSE)</f>
        <v>0.3</v>
      </c>
      <c r="J132" s="22">
        <f>HLOOKUP($O132,$B$8:$E$27,J$5,FALSE)</f>
        <v>0.95</v>
      </c>
      <c r="K132" s="22">
        <f>HLOOKUP($O132,$B$8:$E$27,K$5,FALSE)</f>
        <v>0</v>
      </c>
      <c r="L132" s="22">
        <f>HLOOKUP($O132,$B$8:$E$27,L$5,FALSE)</f>
        <v>0</v>
      </c>
      <c r="M132" s="22">
        <f t="shared" si="46"/>
        <v>0.3</v>
      </c>
      <c r="N132" s="22">
        <f t="shared" si="47"/>
        <v>0.95</v>
      </c>
      <c r="O132" s="22" t="s">
        <v>38</v>
      </c>
      <c r="P132" s="24">
        <f t="shared" ca="1" si="43"/>
        <v>4.4309553861006769E-3</v>
      </c>
      <c r="Q132" s="24">
        <f t="shared" ca="1" si="44"/>
        <v>0.56614017411396578</v>
      </c>
      <c r="R132" s="24">
        <f t="shared" ca="1" si="51"/>
        <v>0.5705711295000665</v>
      </c>
      <c r="S132" s="22" t="str">
        <f t="shared" ca="1" si="52"/>
        <v/>
      </c>
      <c r="T132" s="24" t="str">
        <f t="shared" ca="1" si="53"/>
        <v/>
      </c>
      <c r="U132" s="24">
        <f t="shared" ca="1" si="45"/>
        <v>0</v>
      </c>
      <c r="V132" s="22">
        <f t="shared" ca="1" si="39"/>
        <v>2.830700870569829E-2</v>
      </c>
    </row>
    <row r="133" spans="7:22" x14ac:dyDescent="0.25">
      <c r="G133" s="22">
        <v>124</v>
      </c>
      <c r="H133" s="22">
        <f>HLOOKUP($O133,$B$8:$E$27,H$5,FALSE)</f>
        <v>5</v>
      </c>
      <c r="I133" s="22">
        <f>HLOOKUP($O133,$B$8:$E$27,I$5,FALSE)</f>
        <v>0.18</v>
      </c>
      <c r="J133" s="22">
        <f>HLOOKUP($O133,$B$8:$E$27,J$5,FALSE)</f>
        <v>1.37</v>
      </c>
      <c r="K133" s="22">
        <f>HLOOKUP($O133,$B$8:$E$27,K$5,FALSE)</f>
        <v>0</v>
      </c>
      <c r="L133" s="22">
        <f>HLOOKUP($O133,$B$8:$E$27,L$5,FALSE)</f>
        <v>0</v>
      </c>
      <c r="M133" s="22">
        <f t="shared" si="46"/>
        <v>0.89999999999999991</v>
      </c>
      <c r="N133" s="22">
        <f t="shared" si="47"/>
        <v>6.8500000000000005</v>
      </c>
      <c r="O133" s="22" t="s">
        <v>40</v>
      </c>
      <c r="P133" s="24">
        <f t="shared" ca="1" si="43"/>
        <v>0.35793837195481459</v>
      </c>
      <c r="Q133" s="24">
        <f t="shared" ca="1" si="44"/>
        <v>2.941672113875565</v>
      </c>
      <c r="R133" s="24">
        <f t="shared" ca="1" si="51"/>
        <v>3.2996104858303799</v>
      </c>
      <c r="S133" s="22" t="str">
        <f t="shared" ca="1" si="52"/>
        <v/>
      </c>
      <c r="T133" s="24" t="str">
        <f t="shared" ca="1" si="53"/>
        <v/>
      </c>
      <c r="U133" s="24">
        <f t="shared" ca="1" si="45"/>
        <v>0</v>
      </c>
      <c r="V133" s="22">
        <f t="shared" ca="1" si="39"/>
        <v>0.14708360569377826</v>
      </c>
    </row>
    <row r="134" spans="7:22" x14ac:dyDescent="0.25">
      <c r="G134" s="22">
        <v>125</v>
      </c>
      <c r="H134" s="22">
        <f>HLOOKUP($O134,$B$8:$E$27,H$5,FALSE)</f>
        <v>10</v>
      </c>
      <c r="I134" s="22">
        <f>HLOOKUP($O134,$B$8:$E$27,I$5,FALSE)</f>
        <v>0.2</v>
      </c>
      <c r="J134" s="22">
        <f>HLOOKUP($O134,$B$8:$E$27,J$5,FALSE)</f>
        <v>1.4</v>
      </c>
      <c r="K134" s="22">
        <f>HLOOKUP($O134,$B$8:$E$27,K$5,FALSE)</f>
        <v>0</v>
      </c>
      <c r="L134" s="22">
        <f>HLOOKUP($O134,$B$8:$E$27,L$5,FALSE)</f>
        <v>0</v>
      </c>
      <c r="M134" s="22">
        <f t="shared" si="46"/>
        <v>2</v>
      </c>
      <c r="N134" s="22">
        <f t="shared" si="47"/>
        <v>14</v>
      </c>
      <c r="O134" s="22" t="s">
        <v>41</v>
      </c>
      <c r="P134" s="24">
        <f t="shared" ca="1" si="43"/>
        <v>1.3929434494261823</v>
      </c>
      <c r="Q134" s="24">
        <f t="shared" ca="1" si="44"/>
        <v>8.3647444220339704</v>
      </c>
      <c r="R134" s="24">
        <f t="shared" ca="1" si="51"/>
        <v>9.7576878714601527</v>
      </c>
      <c r="S134" s="22" t="str">
        <f t="shared" ca="1" si="52"/>
        <v/>
      </c>
      <c r="T134" s="24" t="str">
        <f t="shared" ca="1" si="53"/>
        <v/>
      </c>
      <c r="U134" s="24">
        <f t="shared" ca="1" si="45"/>
        <v>0</v>
      </c>
      <c r="V134" s="22">
        <f t="shared" ca="1" si="39"/>
        <v>4.1823722110169852</v>
      </c>
    </row>
    <row r="135" spans="7:22" x14ac:dyDescent="0.25">
      <c r="G135" s="22">
        <v>126</v>
      </c>
      <c r="H135" s="22">
        <f>HLOOKUP($O135,$B$8:$E$27,H$5,FALSE)</f>
        <v>3</v>
      </c>
      <c r="I135" s="22">
        <f>HLOOKUP($O135,$B$8:$E$27,I$5,FALSE)</f>
        <v>0.2</v>
      </c>
      <c r="J135" s="22">
        <f>HLOOKUP($O135,$B$8:$E$27,J$5,FALSE)</f>
        <v>1.26</v>
      </c>
      <c r="K135" s="22">
        <f>HLOOKUP($O135,$B$8:$E$27,K$5,FALSE)</f>
        <v>0</v>
      </c>
      <c r="L135" s="22">
        <f>HLOOKUP($O135,$B$8:$E$27,L$5,FALSE)</f>
        <v>0</v>
      </c>
      <c r="M135" s="22">
        <f t="shared" si="46"/>
        <v>0.60000000000000009</v>
      </c>
      <c r="N135" s="22">
        <f t="shared" si="47"/>
        <v>3.7800000000000002</v>
      </c>
      <c r="O135" s="22" t="s">
        <v>39</v>
      </c>
      <c r="P135" s="24">
        <f t="shared" ca="1" si="43"/>
        <v>0.36451002471267524</v>
      </c>
      <c r="Q135" s="24">
        <f t="shared" ca="1" si="44"/>
        <v>1.8560439479573432</v>
      </c>
      <c r="R135" s="24">
        <f t="shared" ca="1" si="51"/>
        <v>2.2205539726700185</v>
      </c>
      <c r="S135" s="22" t="str">
        <f t="shared" ca="1" si="52"/>
        <v/>
      </c>
      <c r="T135" s="24" t="str">
        <f t="shared" ca="1" si="53"/>
        <v/>
      </c>
      <c r="U135" s="24">
        <f t="shared" ca="1" si="45"/>
        <v>0</v>
      </c>
      <c r="V135" s="22">
        <f t="shared" ca="1" si="39"/>
        <v>0.74369448607641098</v>
      </c>
    </row>
    <row r="136" spans="7:22" x14ac:dyDescent="0.25">
      <c r="G136" s="22">
        <v>127</v>
      </c>
      <c r="H136" s="22">
        <f>HLOOKUP($O136,$B$8:$E$27,H$5,FALSE)</f>
        <v>3</v>
      </c>
      <c r="I136" s="22">
        <f>HLOOKUP($O136,$B$8:$E$27,I$5,FALSE)</f>
        <v>0.2</v>
      </c>
      <c r="J136" s="22">
        <f>HLOOKUP($O136,$B$8:$E$27,J$5,FALSE)</f>
        <v>1.26</v>
      </c>
      <c r="K136" s="22">
        <f>HLOOKUP($O136,$B$8:$E$27,K$5,FALSE)</f>
        <v>0</v>
      </c>
      <c r="L136" s="22">
        <f>HLOOKUP($O136,$B$8:$E$27,L$5,FALSE)</f>
        <v>0</v>
      </c>
      <c r="M136" s="22">
        <f t="shared" si="46"/>
        <v>0.60000000000000009</v>
      </c>
      <c r="N136" s="22">
        <f t="shared" si="47"/>
        <v>3.7800000000000002</v>
      </c>
      <c r="O136" s="22" t="s">
        <v>39</v>
      </c>
      <c r="P136" s="24">
        <f t="shared" ca="1" si="43"/>
        <v>0.29897449614559923</v>
      </c>
      <c r="Q136" s="24">
        <f t="shared" ca="1" si="44"/>
        <v>2.4761203317665506</v>
      </c>
      <c r="R136" s="24">
        <f t="shared" ca="1" si="51"/>
        <v>2.7750948279121497</v>
      </c>
      <c r="S136" s="22" t="str">
        <f t="shared" ca="1" si="52"/>
        <v/>
      </c>
      <c r="T136" s="24" t="str">
        <f t="shared" ca="1" si="53"/>
        <v/>
      </c>
      <c r="U136" s="24">
        <f t="shared" ca="1" si="45"/>
        <v>0</v>
      </c>
      <c r="V136" s="22">
        <f t="shared" ref="V136:V199" ca="1" si="54">Q136*MIN(0.5,MAX(0.05,RAND()))</f>
        <v>1.2380601658832753</v>
      </c>
    </row>
    <row r="137" spans="7:22" x14ac:dyDescent="0.25">
      <c r="G137" s="22">
        <v>128</v>
      </c>
      <c r="H137" s="22">
        <f>HLOOKUP($O137,$B$8:$E$27,H$5,FALSE)</f>
        <v>5</v>
      </c>
      <c r="I137" s="22">
        <f>HLOOKUP($O137,$B$8:$E$27,I$5,FALSE)</f>
        <v>0.18</v>
      </c>
      <c r="J137" s="22">
        <f>HLOOKUP($O137,$B$8:$E$27,J$5,FALSE)</f>
        <v>1.37</v>
      </c>
      <c r="K137" s="22">
        <f>HLOOKUP($O137,$B$8:$E$27,K$5,FALSE)</f>
        <v>0</v>
      </c>
      <c r="L137" s="22">
        <f>HLOOKUP($O137,$B$8:$E$27,L$5,FALSE)</f>
        <v>0</v>
      </c>
      <c r="M137" s="22">
        <f t="shared" si="46"/>
        <v>0.89999999999999991</v>
      </c>
      <c r="N137" s="22">
        <f t="shared" si="47"/>
        <v>6.8500000000000005</v>
      </c>
      <c r="O137" s="22" t="s">
        <v>40</v>
      </c>
      <c r="P137" s="24">
        <f t="shared" ca="1" si="43"/>
        <v>0.38338398615719332</v>
      </c>
      <c r="Q137" s="24">
        <f t="shared" ca="1" si="44"/>
        <v>3.9667993709622191</v>
      </c>
      <c r="R137" s="24">
        <f t="shared" ca="1" si="51"/>
        <v>4.3501833571194126</v>
      </c>
      <c r="S137" s="22" t="str">
        <f t="shared" ca="1" si="52"/>
        <v/>
      </c>
      <c r="T137" s="24" t="str">
        <f t="shared" ca="1" si="53"/>
        <v/>
      </c>
      <c r="U137" s="24">
        <f t="shared" ca="1" si="45"/>
        <v>0</v>
      </c>
      <c r="V137" s="22">
        <f t="shared" ca="1" si="54"/>
        <v>1.9833996854811096</v>
      </c>
    </row>
    <row r="138" spans="7:22" x14ac:dyDescent="0.25">
      <c r="G138" s="22">
        <v>129</v>
      </c>
      <c r="H138" s="22">
        <f>HLOOKUP($O138,$B$8:$E$27,H$5,FALSE)</f>
        <v>1</v>
      </c>
      <c r="I138" s="22">
        <f>HLOOKUP($O138,$B$8:$E$27,I$5,FALSE)</f>
        <v>0.3</v>
      </c>
      <c r="J138" s="22">
        <f>HLOOKUP($O138,$B$8:$E$27,J$5,FALSE)</f>
        <v>0.95</v>
      </c>
      <c r="K138" s="22">
        <f>HLOOKUP($O138,$B$8:$E$27,K$5,FALSE)</f>
        <v>0</v>
      </c>
      <c r="L138" s="22">
        <f>HLOOKUP($O138,$B$8:$E$27,L$5,FALSE)</f>
        <v>0</v>
      </c>
      <c r="M138" s="22">
        <f t="shared" si="46"/>
        <v>0.3</v>
      </c>
      <c r="N138" s="22">
        <f t="shared" si="47"/>
        <v>0.95</v>
      </c>
      <c r="O138" s="22" t="s">
        <v>38</v>
      </c>
      <c r="P138" s="24">
        <f t="shared" ca="1" si="43"/>
        <v>0.27952390274018485</v>
      </c>
      <c r="Q138" s="24">
        <f t="shared" ca="1" si="44"/>
        <v>0.65966204969689857</v>
      </c>
      <c r="R138" s="24">
        <f t="shared" ca="1" si="51"/>
        <v>0.93918595243708336</v>
      </c>
      <c r="S138" s="22" t="str">
        <f t="shared" ca="1" si="52"/>
        <v/>
      </c>
      <c r="T138" s="24" t="str">
        <f t="shared" ca="1" si="53"/>
        <v/>
      </c>
      <c r="U138" s="24">
        <f t="shared" ca="1" si="45"/>
        <v>0</v>
      </c>
      <c r="V138" s="22">
        <f t="shared" ca="1" si="54"/>
        <v>0.14910222544985693</v>
      </c>
    </row>
    <row r="139" spans="7:22" x14ac:dyDescent="0.25">
      <c r="G139" s="22">
        <v>130</v>
      </c>
      <c r="H139" s="22">
        <f>HLOOKUP($O139,$B$8:$E$27,H$5,FALSE)</f>
        <v>10</v>
      </c>
      <c r="I139" s="22">
        <f>HLOOKUP($O139,$B$8:$E$27,I$5,FALSE)</f>
        <v>0.2</v>
      </c>
      <c r="J139" s="22">
        <f>HLOOKUP($O139,$B$8:$E$27,J$5,FALSE)</f>
        <v>1.4</v>
      </c>
      <c r="K139" s="22">
        <f>HLOOKUP($O139,$B$8:$E$27,K$5,FALSE)</f>
        <v>0</v>
      </c>
      <c r="L139" s="22">
        <f>HLOOKUP($O139,$B$8:$E$27,L$5,FALSE)</f>
        <v>0</v>
      </c>
      <c r="M139" s="22">
        <f t="shared" si="46"/>
        <v>2</v>
      </c>
      <c r="N139" s="22">
        <f t="shared" si="47"/>
        <v>14</v>
      </c>
      <c r="O139" s="22" t="s">
        <v>41</v>
      </c>
      <c r="P139" s="24">
        <f t="shared" ref="P139:P202" ca="1" si="55">RAND()*$M139</f>
        <v>1.9885608939600283</v>
      </c>
      <c r="Q139" s="24">
        <f t="shared" ref="Q139:Q202" ca="1" si="56">MIN(N139*20,MAX(M139,NORMINV(RAND(),N139-(N139-M139)/2,(N139-M139)/16)))</f>
        <v>8.9978635253432593</v>
      </c>
      <c r="R139" s="24">
        <f t="shared" ca="1" si="51"/>
        <v>10.986424419303287</v>
      </c>
      <c r="S139" s="22" t="str">
        <f t="shared" ca="1" si="52"/>
        <v>D</v>
      </c>
      <c r="T139" s="24">
        <f t="shared" ca="1" si="53"/>
        <v>0.98642441930328673</v>
      </c>
      <c r="U139" s="24">
        <f t="shared" ref="U139:U202" ca="1" si="57">Q139*K139*L139</f>
        <v>0</v>
      </c>
      <c r="V139" s="22">
        <f t="shared" ca="1" si="54"/>
        <v>0.44989317626716296</v>
      </c>
    </row>
    <row r="140" spans="7:22" x14ac:dyDescent="0.25">
      <c r="G140" s="22">
        <v>131</v>
      </c>
      <c r="H140" s="22">
        <f>HLOOKUP($O140,$B$8:$E$27,H$5,FALSE)</f>
        <v>10</v>
      </c>
      <c r="I140" s="22">
        <f>HLOOKUP($O140,$B$8:$E$27,I$5,FALSE)</f>
        <v>0.2</v>
      </c>
      <c r="J140" s="22">
        <f>HLOOKUP($O140,$B$8:$E$27,J$5,FALSE)</f>
        <v>1.4</v>
      </c>
      <c r="K140" s="22">
        <f>HLOOKUP($O140,$B$8:$E$27,K$5,FALSE)</f>
        <v>0</v>
      </c>
      <c r="L140" s="22">
        <f>HLOOKUP($O140,$B$8:$E$27,L$5,FALSE)</f>
        <v>0</v>
      </c>
      <c r="M140" s="22">
        <f t="shared" si="46"/>
        <v>2</v>
      </c>
      <c r="N140" s="22">
        <f t="shared" si="47"/>
        <v>14</v>
      </c>
      <c r="O140" s="22" t="s">
        <v>41</v>
      </c>
      <c r="P140" s="24">
        <f t="shared" ca="1" si="55"/>
        <v>1.8666375599592953</v>
      </c>
      <c r="Q140" s="24">
        <f t="shared" ca="1" si="56"/>
        <v>6.9413932871824091</v>
      </c>
      <c r="R140" s="24">
        <f t="shared" ca="1" si="51"/>
        <v>8.8080308471417048</v>
      </c>
      <c r="S140" s="22" t="str">
        <f t="shared" ca="1" si="52"/>
        <v/>
      </c>
      <c r="T140" s="24" t="str">
        <f t="shared" ca="1" si="53"/>
        <v/>
      </c>
      <c r="U140" s="24">
        <f t="shared" ca="1" si="57"/>
        <v>0</v>
      </c>
      <c r="V140" s="22">
        <f t="shared" ca="1" si="54"/>
        <v>1.637266291373108</v>
      </c>
    </row>
    <row r="141" spans="7:22" x14ac:dyDescent="0.25">
      <c r="G141" s="22">
        <v>132</v>
      </c>
      <c r="H141" s="22">
        <f>HLOOKUP($O141,$B$8:$E$27,H$5,FALSE)</f>
        <v>3</v>
      </c>
      <c r="I141" s="22">
        <f>HLOOKUP($O141,$B$8:$E$27,I$5,FALSE)</f>
        <v>0.2</v>
      </c>
      <c r="J141" s="22">
        <f>HLOOKUP($O141,$B$8:$E$27,J$5,FALSE)</f>
        <v>1.26</v>
      </c>
      <c r="K141" s="22">
        <f>HLOOKUP($O141,$B$8:$E$27,K$5,FALSE)</f>
        <v>0</v>
      </c>
      <c r="L141" s="22">
        <f>HLOOKUP($O141,$B$8:$E$27,L$5,FALSE)</f>
        <v>0</v>
      </c>
      <c r="M141" s="22">
        <f t="shared" si="46"/>
        <v>0.60000000000000009</v>
      </c>
      <c r="N141" s="22">
        <f t="shared" si="47"/>
        <v>3.7800000000000002</v>
      </c>
      <c r="O141" s="22" t="s">
        <v>39</v>
      </c>
      <c r="P141" s="24">
        <f t="shared" ca="1" si="55"/>
        <v>6.9946065713687167E-2</v>
      </c>
      <c r="Q141" s="24">
        <f t="shared" ca="1" si="56"/>
        <v>1.8375221669822031</v>
      </c>
      <c r="R141" s="24">
        <f t="shared" ca="1" si="51"/>
        <v>1.9074682326958903</v>
      </c>
      <c r="S141" s="22" t="str">
        <f t="shared" ca="1" si="52"/>
        <v/>
      </c>
      <c r="T141" s="24" t="str">
        <f t="shared" ca="1" si="53"/>
        <v/>
      </c>
      <c r="U141" s="24">
        <f t="shared" ca="1" si="57"/>
        <v>0</v>
      </c>
      <c r="V141" s="22">
        <f t="shared" ca="1" si="54"/>
        <v>0.83898793928561544</v>
      </c>
    </row>
    <row r="142" spans="7:22" x14ac:dyDescent="0.25">
      <c r="G142" s="22">
        <v>133</v>
      </c>
      <c r="H142" s="22">
        <f>HLOOKUP($O142,$B$8:$E$27,H$5,FALSE)</f>
        <v>5</v>
      </c>
      <c r="I142" s="22">
        <f>HLOOKUP($O142,$B$8:$E$27,I$5,FALSE)</f>
        <v>0.18</v>
      </c>
      <c r="J142" s="22">
        <f>HLOOKUP($O142,$B$8:$E$27,J$5,FALSE)</f>
        <v>1.37</v>
      </c>
      <c r="K142" s="22">
        <f>HLOOKUP($O142,$B$8:$E$27,K$5,FALSE)</f>
        <v>0</v>
      </c>
      <c r="L142" s="22">
        <f>HLOOKUP($O142,$B$8:$E$27,L$5,FALSE)</f>
        <v>0</v>
      </c>
      <c r="M142" s="22">
        <f t="shared" si="46"/>
        <v>0.89999999999999991</v>
      </c>
      <c r="N142" s="22">
        <f t="shared" si="47"/>
        <v>6.8500000000000005</v>
      </c>
      <c r="O142" s="22" t="s">
        <v>40</v>
      </c>
      <c r="P142" s="24">
        <f t="shared" ca="1" si="55"/>
        <v>0.37554765869943774</v>
      </c>
      <c r="Q142" s="24">
        <f t="shared" ca="1" si="56"/>
        <v>4.0171110084064798</v>
      </c>
      <c r="R142" s="24">
        <f t="shared" ca="1" si="51"/>
        <v>4.392658667105918</v>
      </c>
      <c r="S142" s="22" t="str">
        <f t="shared" ca="1" si="52"/>
        <v/>
      </c>
      <c r="T142" s="24" t="str">
        <f t="shared" ca="1" si="53"/>
        <v/>
      </c>
      <c r="U142" s="24">
        <f t="shared" ca="1" si="57"/>
        <v>0</v>
      </c>
      <c r="V142" s="22">
        <f t="shared" ca="1" si="54"/>
        <v>1.6373597353191995</v>
      </c>
    </row>
    <row r="143" spans="7:22" x14ac:dyDescent="0.25">
      <c r="G143" s="22">
        <v>134</v>
      </c>
      <c r="H143" s="22">
        <f>HLOOKUP($O143,$B$8:$E$27,H$5,FALSE)</f>
        <v>10</v>
      </c>
      <c r="I143" s="22">
        <f>HLOOKUP($O143,$B$8:$E$27,I$5,FALSE)</f>
        <v>0.2</v>
      </c>
      <c r="J143" s="22">
        <f>HLOOKUP($O143,$B$8:$E$27,J$5,FALSE)</f>
        <v>1.4</v>
      </c>
      <c r="K143" s="22">
        <f>HLOOKUP($O143,$B$8:$E$27,K$5,FALSE)</f>
        <v>0</v>
      </c>
      <c r="L143" s="22">
        <f>HLOOKUP($O143,$B$8:$E$27,L$5,FALSE)</f>
        <v>0</v>
      </c>
      <c r="M143" s="22">
        <f t="shared" si="46"/>
        <v>2</v>
      </c>
      <c r="N143" s="22">
        <f t="shared" si="47"/>
        <v>14</v>
      </c>
      <c r="O143" s="22" t="s">
        <v>41</v>
      </c>
      <c r="P143" s="24">
        <f t="shared" ca="1" si="55"/>
        <v>1.0270747974700003</v>
      </c>
      <c r="Q143" s="24">
        <f t="shared" ca="1" si="56"/>
        <v>8.1626784753678159</v>
      </c>
      <c r="R143" s="24">
        <f t="shared" ca="1" si="51"/>
        <v>9.189753272837816</v>
      </c>
      <c r="S143" s="22" t="str">
        <f t="shared" ca="1" si="52"/>
        <v/>
      </c>
      <c r="T143" s="24" t="str">
        <f t="shared" ca="1" si="53"/>
        <v/>
      </c>
      <c r="U143" s="24">
        <f t="shared" ca="1" si="57"/>
        <v>0</v>
      </c>
      <c r="V143" s="22">
        <f t="shared" ca="1" si="54"/>
        <v>1.5777467787170527</v>
      </c>
    </row>
    <row r="144" spans="7:22" x14ac:dyDescent="0.25">
      <c r="G144" s="22">
        <v>135</v>
      </c>
      <c r="H144" s="22">
        <f>HLOOKUP($O144,$B$8:$E$27,H$5,FALSE)</f>
        <v>1</v>
      </c>
      <c r="I144" s="22">
        <f>HLOOKUP($O144,$B$8:$E$27,I$5,FALSE)</f>
        <v>0.3</v>
      </c>
      <c r="J144" s="22">
        <f>HLOOKUP($O144,$B$8:$E$27,J$5,FALSE)</f>
        <v>0.95</v>
      </c>
      <c r="K144" s="22">
        <f>HLOOKUP($O144,$B$8:$E$27,K$5,FALSE)</f>
        <v>0</v>
      </c>
      <c r="L144" s="22">
        <f>HLOOKUP($O144,$B$8:$E$27,L$5,FALSE)</f>
        <v>0</v>
      </c>
      <c r="M144" s="22">
        <f t="shared" si="46"/>
        <v>0.3</v>
      </c>
      <c r="N144" s="22">
        <f t="shared" si="47"/>
        <v>0.95</v>
      </c>
      <c r="O144" s="22" t="s">
        <v>38</v>
      </c>
      <c r="P144" s="24">
        <f t="shared" ca="1" si="55"/>
        <v>6.4973526776605825E-2</v>
      </c>
      <c r="Q144" s="24">
        <f t="shared" ca="1" si="56"/>
        <v>0.58235736701544716</v>
      </c>
      <c r="R144" s="24">
        <f t="shared" ca="1" si="51"/>
        <v>0.647330893792053</v>
      </c>
      <c r="S144" s="22" t="str">
        <f t="shared" ca="1" si="52"/>
        <v/>
      </c>
      <c r="T144" s="24" t="str">
        <f t="shared" ca="1" si="53"/>
        <v/>
      </c>
      <c r="U144" s="24">
        <f t="shared" ca="1" si="57"/>
        <v>0</v>
      </c>
      <c r="V144" s="22">
        <f t="shared" ca="1" si="54"/>
        <v>0.29117868350772358</v>
      </c>
    </row>
    <row r="145" spans="7:22" x14ac:dyDescent="0.25">
      <c r="G145" s="22">
        <v>136</v>
      </c>
      <c r="H145" s="22">
        <f>HLOOKUP($O145,$B$8:$E$27,H$5,FALSE)</f>
        <v>3</v>
      </c>
      <c r="I145" s="22">
        <f>HLOOKUP($O145,$B$8:$E$27,I$5,FALSE)</f>
        <v>0.2</v>
      </c>
      <c r="J145" s="22">
        <f>HLOOKUP($O145,$B$8:$E$27,J$5,FALSE)</f>
        <v>1.26</v>
      </c>
      <c r="K145" s="22">
        <f>HLOOKUP($O145,$B$8:$E$27,K$5,FALSE)</f>
        <v>0</v>
      </c>
      <c r="L145" s="22">
        <f>HLOOKUP($O145,$B$8:$E$27,L$5,FALSE)</f>
        <v>0</v>
      </c>
      <c r="M145" s="22">
        <f t="shared" ref="M145:M208" si="58">I145*$H145</f>
        <v>0.60000000000000009</v>
      </c>
      <c r="N145" s="22">
        <f t="shared" ref="N145:N208" si="59">J145*$H145</f>
        <v>3.7800000000000002</v>
      </c>
      <c r="O145" s="22" t="s">
        <v>39</v>
      </c>
      <c r="P145" s="24">
        <f t="shared" ca="1" si="55"/>
        <v>0.16290481280835126</v>
      </c>
      <c r="Q145" s="24">
        <f t="shared" ca="1" si="56"/>
        <v>2.1545669196527575</v>
      </c>
      <c r="R145" s="24">
        <f t="shared" ca="1" si="51"/>
        <v>2.3174717324611089</v>
      </c>
      <c r="S145" s="22" t="str">
        <f t="shared" ca="1" si="52"/>
        <v/>
      </c>
      <c r="T145" s="24" t="str">
        <f t="shared" ca="1" si="53"/>
        <v/>
      </c>
      <c r="U145" s="24">
        <f t="shared" ca="1" si="57"/>
        <v>0</v>
      </c>
      <c r="V145" s="22">
        <f t="shared" ca="1" si="54"/>
        <v>0.10772834598263788</v>
      </c>
    </row>
    <row r="146" spans="7:22" x14ac:dyDescent="0.25">
      <c r="G146" s="22">
        <v>137</v>
      </c>
      <c r="H146" s="22">
        <f>HLOOKUP($O146,$B$8:$E$27,H$5,FALSE)</f>
        <v>3</v>
      </c>
      <c r="I146" s="22">
        <f>HLOOKUP($O146,$B$8:$E$27,I$5,FALSE)</f>
        <v>0.2</v>
      </c>
      <c r="J146" s="22">
        <f>HLOOKUP($O146,$B$8:$E$27,J$5,FALSE)</f>
        <v>1.26</v>
      </c>
      <c r="K146" s="22">
        <f>HLOOKUP($O146,$B$8:$E$27,K$5,FALSE)</f>
        <v>0</v>
      </c>
      <c r="L146" s="22">
        <f>HLOOKUP($O146,$B$8:$E$27,L$5,FALSE)</f>
        <v>0</v>
      </c>
      <c r="M146" s="22">
        <f t="shared" si="58"/>
        <v>0.60000000000000009</v>
      </c>
      <c r="N146" s="22">
        <f t="shared" si="59"/>
        <v>3.7800000000000002</v>
      </c>
      <c r="O146" s="22" t="s">
        <v>39</v>
      </c>
      <c r="P146" s="24">
        <f t="shared" ca="1" si="55"/>
        <v>0.48765423707246708</v>
      </c>
      <c r="Q146" s="24">
        <f t="shared" ca="1" si="56"/>
        <v>2.196523291273301</v>
      </c>
      <c r="R146" s="24">
        <f t="shared" ca="1" si="51"/>
        <v>2.6841775283457681</v>
      </c>
      <c r="S146" s="22" t="str">
        <f t="shared" ca="1" si="52"/>
        <v/>
      </c>
      <c r="T146" s="24" t="str">
        <f t="shared" ca="1" si="53"/>
        <v/>
      </c>
      <c r="U146" s="24">
        <f t="shared" ca="1" si="57"/>
        <v>0</v>
      </c>
      <c r="V146" s="22">
        <f t="shared" ca="1" si="54"/>
        <v>1.0982616456366505</v>
      </c>
    </row>
    <row r="147" spans="7:22" x14ac:dyDescent="0.25">
      <c r="G147" s="22">
        <v>138</v>
      </c>
      <c r="H147" s="22">
        <f>HLOOKUP($O147,$B$8:$E$27,H$5,FALSE)</f>
        <v>10</v>
      </c>
      <c r="I147" s="22">
        <f>HLOOKUP($O147,$B$8:$E$27,I$5,FALSE)</f>
        <v>0.2</v>
      </c>
      <c r="J147" s="22">
        <f>HLOOKUP($O147,$B$8:$E$27,J$5,FALSE)</f>
        <v>1.4</v>
      </c>
      <c r="K147" s="22">
        <f>HLOOKUP($O147,$B$8:$E$27,K$5,FALSE)</f>
        <v>0</v>
      </c>
      <c r="L147" s="22">
        <f>HLOOKUP($O147,$B$8:$E$27,L$5,FALSE)</f>
        <v>0</v>
      </c>
      <c r="M147" s="22">
        <f t="shared" si="58"/>
        <v>2</v>
      </c>
      <c r="N147" s="22">
        <f t="shared" si="59"/>
        <v>14</v>
      </c>
      <c r="O147" s="22" t="s">
        <v>41</v>
      </c>
      <c r="P147" s="24">
        <f t="shared" ca="1" si="55"/>
        <v>0.40865765956562239</v>
      </c>
      <c r="Q147" s="24">
        <f t="shared" ca="1" si="56"/>
        <v>8.9626579184289241</v>
      </c>
      <c r="R147" s="24">
        <f t="shared" ca="1" si="51"/>
        <v>9.3713155779945474</v>
      </c>
      <c r="S147" s="22" t="str">
        <f t="shared" ca="1" si="52"/>
        <v/>
      </c>
      <c r="T147" s="24" t="str">
        <f t="shared" ca="1" si="53"/>
        <v/>
      </c>
      <c r="U147" s="24">
        <f t="shared" ca="1" si="57"/>
        <v>0</v>
      </c>
      <c r="V147" s="22">
        <f t="shared" ca="1" si="54"/>
        <v>0.44813289592144623</v>
      </c>
    </row>
    <row r="148" spans="7:22" x14ac:dyDescent="0.25">
      <c r="G148" s="22">
        <v>139</v>
      </c>
      <c r="H148" s="22">
        <f>HLOOKUP($O148,$B$8:$E$27,H$5,FALSE)</f>
        <v>1</v>
      </c>
      <c r="I148" s="22">
        <f>HLOOKUP($O148,$B$8:$E$27,I$5,FALSE)</f>
        <v>0.3</v>
      </c>
      <c r="J148" s="22">
        <f>HLOOKUP($O148,$B$8:$E$27,J$5,FALSE)</f>
        <v>0.95</v>
      </c>
      <c r="K148" s="22">
        <f>HLOOKUP($O148,$B$8:$E$27,K$5,FALSE)</f>
        <v>0</v>
      </c>
      <c r="L148" s="22">
        <f>HLOOKUP($O148,$B$8:$E$27,L$5,FALSE)</f>
        <v>0</v>
      </c>
      <c r="M148" s="22">
        <f t="shared" si="58"/>
        <v>0.3</v>
      </c>
      <c r="N148" s="22">
        <f t="shared" si="59"/>
        <v>0.95</v>
      </c>
      <c r="O148" s="22" t="s">
        <v>38</v>
      </c>
      <c r="P148" s="24">
        <f t="shared" ca="1" si="55"/>
        <v>0.13628135845985495</v>
      </c>
      <c r="Q148" s="24">
        <f t="shared" ca="1" si="56"/>
        <v>0.61085400086014408</v>
      </c>
      <c r="R148" s="24">
        <f t="shared" ca="1" si="51"/>
        <v>0.74713535931999897</v>
      </c>
      <c r="S148" s="22" t="str">
        <f t="shared" ca="1" si="52"/>
        <v/>
      </c>
      <c r="T148" s="24" t="str">
        <f t="shared" ca="1" si="53"/>
        <v/>
      </c>
      <c r="U148" s="24">
        <f t="shared" ca="1" si="57"/>
        <v>0</v>
      </c>
      <c r="V148" s="22">
        <f t="shared" ca="1" si="54"/>
        <v>0.27770737349197216</v>
      </c>
    </row>
    <row r="149" spans="7:22" x14ac:dyDescent="0.25">
      <c r="G149" s="22">
        <v>140</v>
      </c>
      <c r="H149" s="22">
        <f>HLOOKUP($O149,$B$8:$E$27,H$5,FALSE)</f>
        <v>5</v>
      </c>
      <c r="I149" s="22">
        <f>HLOOKUP($O149,$B$8:$E$27,I$5,FALSE)</f>
        <v>0.18</v>
      </c>
      <c r="J149" s="22">
        <f>HLOOKUP($O149,$B$8:$E$27,J$5,FALSE)</f>
        <v>1.37</v>
      </c>
      <c r="K149" s="22">
        <f>HLOOKUP($O149,$B$8:$E$27,K$5,FALSE)</f>
        <v>0</v>
      </c>
      <c r="L149" s="22">
        <f>HLOOKUP($O149,$B$8:$E$27,L$5,FALSE)</f>
        <v>0</v>
      </c>
      <c r="M149" s="22">
        <f t="shared" si="58"/>
        <v>0.89999999999999991</v>
      </c>
      <c r="N149" s="22">
        <f t="shared" si="59"/>
        <v>6.8500000000000005</v>
      </c>
      <c r="O149" s="22" t="s">
        <v>40</v>
      </c>
      <c r="P149" s="24">
        <f t="shared" ca="1" si="55"/>
        <v>0.6797593334144173</v>
      </c>
      <c r="Q149" s="24">
        <f t="shared" ca="1" si="56"/>
        <v>4.1765051521932408</v>
      </c>
      <c r="R149" s="24">
        <f t="shared" ca="1" si="51"/>
        <v>4.8562644856076584</v>
      </c>
      <c r="S149" s="22" t="str">
        <f t="shared" ca="1" si="52"/>
        <v/>
      </c>
      <c r="T149" s="24" t="str">
        <f t="shared" ca="1" si="53"/>
        <v/>
      </c>
      <c r="U149" s="24">
        <f t="shared" ca="1" si="57"/>
        <v>0</v>
      </c>
      <c r="V149" s="22">
        <f t="shared" ca="1" si="54"/>
        <v>0.37508749167220135</v>
      </c>
    </row>
    <row r="150" spans="7:22" x14ac:dyDescent="0.25">
      <c r="G150" s="22">
        <v>141</v>
      </c>
      <c r="H150" s="22">
        <f>HLOOKUP($O150,$B$8:$E$27,H$5,FALSE)</f>
        <v>5</v>
      </c>
      <c r="I150" s="22">
        <f>HLOOKUP($O150,$B$8:$E$27,I$5,FALSE)</f>
        <v>0.18</v>
      </c>
      <c r="J150" s="22">
        <f>HLOOKUP($O150,$B$8:$E$27,J$5,FALSE)</f>
        <v>1.37</v>
      </c>
      <c r="K150" s="22">
        <f>HLOOKUP($O150,$B$8:$E$27,K$5,FALSE)</f>
        <v>0</v>
      </c>
      <c r="L150" s="22">
        <f>HLOOKUP($O150,$B$8:$E$27,L$5,FALSE)</f>
        <v>0</v>
      </c>
      <c r="M150" s="22">
        <f t="shared" si="58"/>
        <v>0.89999999999999991</v>
      </c>
      <c r="N150" s="22">
        <f t="shared" si="59"/>
        <v>6.8500000000000005</v>
      </c>
      <c r="O150" s="22" t="s">
        <v>40</v>
      </c>
      <c r="P150" s="24">
        <f t="shared" ca="1" si="55"/>
        <v>0.48233685020228095</v>
      </c>
      <c r="Q150" s="24">
        <f t="shared" ca="1" si="56"/>
        <v>3.904928358657167</v>
      </c>
      <c r="R150" s="24">
        <f t="shared" ca="1" si="51"/>
        <v>4.3872652088594482</v>
      </c>
      <c r="S150" s="22" t="str">
        <f t="shared" ca="1" si="52"/>
        <v/>
      </c>
      <c r="T150" s="24" t="str">
        <f t="shared" ca="1" si="53"/>
        <v/>
      </c>
      <c r="U150" s="24">
        <f t="shared" ca="1" si="57"/>
        <v>0</v>
      </c>
      <c r="V150" s="22">
        <f t="shared" ca="1" si="54"/>
        <v>1.9524641793285835</v>
      </c>
    </row>
    <row r="151" spans="7:22" x14ac:dyDescent="0.25">
      <c r="G151" s="22">
        <v>142</v>
      </c>
      <c r="H151" s="22">
        <f>HLOOKUP($O151,$B$8:$E$27,H$5,FALSE)</f>
        <v>10</v>
      </c>
      <c r="I151" s="22">
        <f>HLOOKUP($O151,$B$8:$E$27,I$5,FALSE)</f>
        <v>0.2</v>
      </c>
      <c r="J151" s="22">
        <f>HLOOKUP($O151,$B$8:$E$27,J$5,FALSE)</f>
        <v>1.4</v>
      </c>
      <c r="K151" s="22">
        <f>HLOOKUP($O151,$B$8:$E$27,K$5,FALSE)</f>
        <v>0</v>
      </c>
      <c r="L151" s="22">
        <f>HLOOKUP($O151,$B$8:$E$27,L$5,FALSE)</f>
        <v>0</v>
      </c>
      <c r="M151" s="22">
        <f t="shared" si="58"/>
        <v>2</v>
      </c>
      <c r="N151" s="22">
        <f t="shared" si="59"/>
        <v>14</v>
      </c>
      <c r="O151" s="22" t="s">
        <v>41</v>
      </c>
      <c r="P151" s="24">
        <f t="shared" ca="1" si="55"/>
        <v>0.99113966519160357</v>
      </c>
      <c r="Q151" s="24">
        <f t="shared" ca="1" si="56"/>
        <v>9.1159497162491139</v>
      </c>
      <c r="R151" s="24">
        <f t="shared" ca="1" si="51"/>
        <v>10.107089381440717</v>
      </c>
      <c r="S151" s="22" t="str">
        <f t="shared" ca="1" si="52"/>
        <v>D</v>
      </c>
      <c r="T151" s="24">
        <f t="shared" ca="1" si="53"/>
        <v>0.10708938144071745</v>
      </c>
      <c r="U151" s="24">
        <f t="shared" ca="1" si="57"/>
        <v>0</v>
      </c>
      <c r="V151" s="22">
        <f t="shared" ca="1" si="54"/>
        <v>4.5579748581245569</v>
      </c>
    </row>
    <row r="152" spans="7:22" x14ac:dyDescent="0.25">
      <c r="G152" s="22">
        <v>143</v>
      </c>
      <c r="H152" s="22">
        <f>HLOOKUP($O152,$B$8:$E$27,H$5,FALSE)</f>
        <v>3</v>
      </c>
      <c r="I152" s="22">
        <f>HLOOKUP($O152,$B$8:$E$27,I$5,FALSE)</f>
        <v>0.2</v>
      </c>
      <c r="J152" s="22">
        <f>HLOOKUP($O152,$B$8:$E$27,J$5,FALSE)</f>
        <v>1.26</v>
      </c>
      <c r="K152" s="22">
        <f>HLOOKUP($O152,$B$8:$E$27,K$5,FALSE)</f>
        <v>0</v>
      </c>
      <c r="L152" s="22">
        <f>HLOOKUP($O152,$B$8:$E$27,L$5,FALSE)</f>
        <v>0</v>
      </c>
      <c r="M152" s="22">
        <f t="shared" si="58"/>
        <v>0.60000000000000009</v>
      </c>
      <c r="N152" s="22">
        <f t="shared" si="59"/>
        <v>3.7800000000000002</v>
      </c>
      <c r="O152" s="22" t="s">
        <v>39</v>
      </c>
      <c r="P152" s="24">
        <f t="shared" ca="1" si="55"/>
        <v>0.27949520535831618</v>
      </c>
      <c r="Q152" s="24">
        <f t="shared" ca="1" si="56"/>
        <v>2.0771506888384992</v>
      </c>
      <c r="R152" s="24">
        <f t="shared" ca="1" si="51"/>
        <v>2.3566458941968156</v>
      </c>
      <c r="S152" s="22" t="str">
        <f t="shared" ca="1" si="52"/>
        <v/>
      </c>
      <c r="T152" s="24" t="str">
        <f t="shared" ca="1" si="53"/>
        <v/>
      </c>
      <c r="U152" s="24">
        <f t="shared" ca="1" si="57"/>
        <v>0</v>
      </c>
      <c r="V152" s="22">
        <f t="shared" ca="1" si="54"/>
        <v>1.0385753444192496</v>
      </c>
    </row>
    <row r="153" spans="7:22" x14ac:dyDescent="0.25">
      <c r="G153" s="22">
        <v>144</v>
      </c>
      <c r="H153" s="22">
        <f>HLOOKUP($O153,$B$8:$E$27,H$5,FALSE)</f>
        <v>3</v>
      </c>
      <c r="I153" s="22">
        <f>HLOOKUP($O153,$B$8:$E$27,I$5,FALSE)</f>
        <v>0.2</v>
      </c>
      <c r="J153" s="22">
        <f>HLOOKUP($O153,$B$8:$E$27,J$5,FALSE)</f>
        <v>1.26</v>
      </c>
      <c r="K153" s="22">
        <f>HLOOKUP($O153,$B$8:$E$27,K$5,FALSE)</f>
        <v>0</v>
      </c>
      <c r="L153" s="22">
        <f>HLOOKUP($O153,$B$8:$E$27,L$5,FALSE)</f>
        <v>0</v>
      </c>
      <c r="M153" s="22">
        <f t="shared" si="58"/>
        <v>0.60000000000000009</v>
      </c>
      <c r="N153" s="22">
        <f t="shared" si="59"/>
        <v>3.7800000000000002</v>
      </c>
      <c r="O153" s="22" t="s">
        <v>39</v>
      </c>
      <c r="P153" s="24">
        <f t="shared" ca="1" si="55"/>
        <v>0.42330451307874983</v>
      </c>
      <c r="Q153" s="24">
        <f t="shared" ca="1" si="56"/>
        <v>1.6334650089444769</v>
      </c>
      <c r="R153" s="24">
        <f t="shared" ca="1" si="51"/>
        <v>2.0567695220232265</v>
      </c>
      <c r="S153" s="22" t="str">
        <f t="shared" ca="1" si="52"/>
        <v/>
      </c>
      <c r="T153" s="24" t="str">
        <f t="shared" ca="1" si="53"/>
        <v/>
      </c>
      <c r="U153" s="24">
        <f t="shared" ca="1" si="57"/>
        <v>0</v>
      </c>
      <c r="V153" s="22">
        <f t="shared" ca="1" si="54"/>
        <v>0.81673250447223844</v>
      </c>
    </row>
    <row r="154" spans="7:22" x14ac:dyDescent="0.25">
      <c r="G154" s="22">
        <v>145</v>
      </c>
      <c r="H154" s="22">
        <f>HLOOKUP($O154,$B$8:$E$27,H$5,FALSE)</f>
        <v>3</v>
      </c>
      <c r="I154" s="22">
        <f>HLOOKUP($O154,$B$8:$E$27,I$5,FALSE)</f>
        <v>0.2</v>
      </c>
      <c r="J154" s="22">
        <f>HLOOKUP($O154,$B$8:$E$27,J$5,FALSE)</f>
        <v>1.26</v>
      </c>
      <c r="K154" s="22">
        <f>HLOOKUP($O154,$B$8:$E$27,K$5,FALSE)</f>
        <v>0</v>
      </c>
      <c r="L154" s="22">
        <f>HLOOKUP($O154,$B$8:$E$27,L$5,FALSE)</f>
        <v>0</v>
      </c>
      <c r="M154" s="22">
        <f t="shared" si="58"/>
        <v>0.60000000000000009</v>
      </c>
      <c r="N154" s="22">
        <f t="shared" si="59"/>
        <v>3.7800000000000002</v>
      </c>
      <c r="O154" s="22" t="s">
        <v>39</v>
      </c>
      <c r="P154" s="24">
        <f t="shared" ca="1" si="55"/>
        <v>0.11989773764549794</v>
      </c>
      <c r="Q154" s="24">
        <f t="shared" ca="1" si="56"/>
        <v>2.1977345022261101</v>
      </c>
      <c r="R154" s="24">
        <f t="shared" ca="1" si="51"/>
        <v>2.317632239871608</v>
      </c>
      <c r="S154" s="22" t="str">
        <f t="shared" ca="1" si="52"/>
        <v/>
      </c>
      <c r="T154" s="24" t="str">
        <f t="shared" ca="1" si="53"/>
        <v/>
      </c>
      <c r="U154" s="24">
        <f t="shared" ca="1" si="57"/>
        <v>0</v>
      </c>
      <c r="V154" s="22">
        <f t="shared" ca="1" si="54"/>
        <v>1.0988672511130551</v>
      </c>
    </row>
    <row r="155" spans="7:22" x14ac:dyDescent="0.25">
      <c r="G155" s="22">
        <v>146</v>
      </c>
      <c r="H155" s="22">
        <f>HLOOKUP($O155,$B$8:$E$27,H$5,FALSE)</f>
        <v>5</v>
      </c>
      <c r="I155" s="22">
        <f>HLOOKUP($O155,$B$8:$E$27,I$5,FALSE)</f>
        <v>0.18</v>
      </c>
      <c r="J155" s="22">
        <f>HLOOKUP($O155,$B$8:$E$27,J$5,FALSE)</f>
        <v>1.37</v>
      </c>
      <c r="K155" s="22">
        <f>HLOOKUP($O155,$B$8:$E$27,K$5,FALSE)</f>
        <v>0</v>
      </c>
      <c r="L155" s="22">
        <f>HLOOKUP($O155,$B$8:$E$27,L$5,FALSE)</f>
        <v>0</v>
      </c>
      <c r="M155" s="22">
        <f t="shared" si="58"/>
        <v>0.89999999999999991</v>
      </c>
      <c r="N155" s="22">
        <f t="shared" si="59"/>
        <v>6.8500000000000005</v>
      </c>
      <c r="O155" s="22" t="s">
        <v>40</v>
      </c>
      <c r="P155" s="24">
        <f t="shared" ca="1" si="55"/>
        <v>0.47537267263355937</v>
      </c>
      <c r="Q155" s="24">
        <f t="shared" ca="1" si="56"/>
        <v>4.7324712715862951</v>
      </c>
      <c r="R155" s="24">
        <f t="shared" ca="1" si="51"/>
        <v>5.2078439442198547</v>
      </c>
      <c r="S155" s="22" t="str">
        <f t="shared" ca="1" si="52"/>
        <v>C</v>
      </c>
      <c r="T155" s="24">
        <f t="shared" ca="1" si="53"/>
        <v>0.20784394421985475</v>
      </c>
      <c r="U155" s="24">
        <f t="shared" ca="1" si="57"/>
        <v>0</v>
      </c>
      <c r="V155" s="22">
        <f t="shared" ca="1" si="54"/>
        <v>2.3662356357931476</v>
      </c>
    </row>
    <row r="156" spans="7:22" x14ac:dyDescent="0.25">
      <c r="G156" s="22">
        <v>147</v>
      </c>
      <c r="H156" s="22">
        <f>HLOOKUP($O156,$B$8:$E$27,H$5,FALSE)</f>
        <v>5</v>
      </c>
      <c r="I156" s="22">
        <f>HLOOKUP($O156,$B$8:$E$27,I$5,FALSE)</f>
        <v>0.18</v>
      </c>
      <c r="J156" s="22">
        <f>HLOOKUP($O156,$B$8:$E$27,J$5,FALSE)</f>
        <v>1.37</v>
      </c>
      <c r="K156" s="22">
        <f>HLOOKUP($O156,$B$8:$E$27,K$5,FALSE)</f>
        <v>0</v>
      </c>
      <c r="L156" s="22">
        <f>HLOOKUP($O156,$B$8:$E$27,L$5,FALSE)</f>
        <v>0</v>
      </c>
      <c r="M156" s="22">
        <f t="shared" si="58"/>
        <v>0.89999999999999991</v>
      </c>
      <c r="N156" s="22">
        <f t="shared" si="59"/>
        <v>6.8500000000000005</v>
      </c>
      <c r="O156" s="22" t="s">
        <v>40</v>
      </c>
      <c r="P156" s="24">
        <f t="shared" ca="1" si="55"/>
        <v>0.84121653440427513</v>
      </c>
      <c r="Q156" s="24">
        <f t="shared" ca="1" si="56"/>
        <v>3.6501530144386169</v>
      </c>
      <c r="R156" s="24">
        <f t="shared" ca="1" si="51"/>
        <v>4.4913695488428917</v>
      </c>
      <c r="S156" s="22" t="str">
        <f t="shared" ca="1" si="52"/>
        <v/>
      </c>
      <c r="T156" s="24" t="str">
        <f t="shared" ca="1" si="53"/>
        <v/>
      </c>
      <c r="U156" s="24">
        <f t="shared" ca="1" si="57"/>
        <v>0</v>
      </c>
      <c r="V156" s="22">
        <f t="shared" ca="1" si="54"/>
        <v>0.46361127777597577</v>
      </c>
    </row>
    <row r="157" spans="7:22" x14ac:dyDescent="0.25">
      <c r="G157" s="22">
        <v>148</v>
      </c>
      <c r="H157" s="22">
        <f>HLOOKUP($O157,$B$8:$E$27,H$5,FALSE)</f>
        <v>10</v>
      </c>
      <c r="I157" s="22">
        <f>HLOOKUP($O157,$B$8:$E$27,I$5,FALSE)</f>
        <v>0.2</v>
      </c>
      <c r="J157" s="22">
        <f>HLOOKUP($O157,$B$8:$E$27,J$5,FALSE)</f>
        <v>1.4</v>
      </c>
      <c r="K157" s="22">
        <f>HLOOKUP($O157,$B$8:$E$27,K$5,FALSE)</f>
        <v>0</v>
      </c>
      <c r="L157" s="22">
        <f>HLOOKUP($O157,$B$8:$E$27,L$5,FALSE)</f>
        <v>0</v>
      </c>
      <c r="M157" s="22">
        <f t="shared" si="58"/>
        <v>2</v>
      </c>
      <c r="N157" s="22">
        <f t="shared" si="59"/>
        <v>14</v>
      </c>
      <c r="O157" s="22" t="s">
        <v>41</v>
      </c>
      <c r="P157" s="24">
        <f t="shared" ca="1" si="55"/>
        <v>1.6790586752220227E-2</v>
      </c>
      <c r="Q157" s="24">
        <f t="shared" ca="1" si="56"/>
        <v>8.3381966708589736</v>
      </c>
      <c r="R157" s="24">
        <f t="shared" ca="1" si="51"/>
        <v>8.3549872576111941</v>
      </c>
      <c r="S157" s="22" t="str">
        <f t="shared" ca="1" si="52"/>
        <v/>
      </c>
      <c r="T157" s="24" t="str">
        <f t="shared" ca="1" si="53"/>
        <v/>
      </c>
      <c r="U157" s="24">
        <f t="shared" ca="1" si="57"/>
        <v>0</v>
      </c>
      <c r="V157" s="22">
        <f t="shared" ca="1" si="54"/>
        <v>4.1690983354294868</v>
      </c>
    </row>
    <row r="158" spans="7:22" x14ac:dyDescent="0.25">
      <c r="G158" s="22">
        <v>149</v>
      </c>
      <c r="H158" s="22">
        <f>HLOOKUP($O158,$B$8:$E$27,H$5,FALSE)</f>
        <v>3</v>
      </c>
      <c r="I158" s="22">
        <f>HLOOKUP($O158,$B$8:$E$27,I$5,FALSE)</f>
        <v>0.2</v>
      </c>
      <c r="J158" s="22">
        <f>HLOOKUP($O158,$B$8:$E$27,J$5,FALSE)</f>
        <v>1.26</v>
      </c>
      <c r="K158" s="22">
        <f>HLOOKUP($O158,$B$8:$E$27,K$5,FALSE)</f>
        <v>0</v>
      </c>
      <c r="L158" s="22">
        <f>HLOOKUP($O158,$B$8:$E$27,L$5,FALSE)</f>
        <v>0</v>
      </c>
      <c r="M158" s="22">
        <f t="shared" si="58"/>
        <v>0.60000000000000009</v>
      </c>
      <c r="N158" s="22">
        <f t="shared" si="59"/>
        <v>3.7800000000000002</v>
      </c>
      <c r="O158" s="22" t="s">
        <v>39</v>
      </c>
      <c r="P158" s="24">
        <f t="shared" ca="1" si="55"/>
        <v>0.49407988904918493</v>
      </c>
      <c r="Q158" s="24">
        <f t="shared" ca="1" si="56"/>
        <v>1.9201372703644619</v>
      </c>
      <c r="R158" s="24">
        <f t="shared" ca="1" si="51"/>
        <v>2.414217159413647</v>
      </c>
      <c r="S158" s="22" t="str">
        <f t="shared" ca="1" si="52"/>
        <v/>
      </c>
      <c r="T158" s="24" t="str">
        <f t="shared" ca="1" si="53"/>
        <v/>
      </c>
      <c r="U158" s="24">
        <f t="shared" ca="1" si="57"/>
        <v>0</v>
      </c>
      <c r="V158" s="22">
        <f t="shared" ca="1" si="54"/>
        <v>0.690465189605312</v>
      </c>
    </row>
    <row r="159" spans="7:22" x14ac:dyDescent="0.25">
      <c r="G159" s="22">
        <v>150</v>
      </c>
      <c r="H159" s="22">
        <f>HLOOKUP($O159,$B$8:$E$27,H$5,FALSE)</f>
        <v>3</v>
      </c>
      <c r="I159" s="22">
        <f>HLOOKUP($O159,$B$8:$E$27,I$5,FALSE)</f>
        <v>0.2</v>
      </c>
      <c r="J159" s="22">
        <f>HLOOKUP($O159,$B$8:$E$27,J$5,FALSE)</f>
        <v>1.26</v>
      </c>
      <c r="K159" s="22">
        <f>HLOOKUP($O159,$B$8:$E$27,K$5,FALSE)</f>
        <v>0</v>
      </c>
      <c r="L159" s="22">
        <f>HLOOKUP($O159,$B$8:$E$27,L$5,FALSE)</f>
        <v>0</v>
      </c>
      <c r="M159" s="22">
        <f t="shared" si="58"/>
        <v>0.60000000000000009</v>
      </c>
      <c r="N159" s="22">
        <f t="shared" si="59"/>
        <v>3.7800000000000002</v>
      </c>
      <c r="O159" s="22" t="s">
        <v>39</v>
      </c>
      <c r="P159" s="24">
        <f t="shared" ca="1" si="55"/>
        <v>0.11723842798761842</v>
      </c>
      <c r="Q159" s="24">
        <f t="shared" ca="1" si="56"/>
        <v>2.0641180535607013</v>
      </c>
      <c r="R159" s="24">
        <f t="shared" ca="1" si="51"/>
        <v>2.18135648154832</v>
      </c>
      <c r="S159" s="22" t="str">
        <f t="shared" ca="1" si="52"/>
        <v/>
      </c>
      <c r="T159" s="24" t="str">
        <f t="shared" ca="1" si="53"/>
        <v/>
      </c>
      <c r="U159" s="24">
        <f t="shared" ca="1" si="57"/>
        <v>0</v>
      </c>
      <c r="V159" s="22">
        <f t="shared" ca="1" si="54"/>
        <v>1.0060768958470709</v>
      </c>
    </row>
    <row r="160" spans="7:22" x14ac:dyDescent="0.25">
      <c r="G160" s="22">
        <v>151</v>
      </c>
      <c r="H160" s="22">
        <f>HLOOKUP($O160,$B$8:$E$27,H$5,FALSE)</f>
        <v>3</v>
      </c>
      <c r="I160" s="22">
        <f>HLOOKUP($O160,$B$8:$E$27,I$5,FALSE)</f>
        <v>0.2</v>
      </c>
      <c r="J160" s="22">
        <f>HLOOKUP($O160,$B$8:$E$27,J$5,FALSE)</f>
        <v>1.26</v>
      </c>
      <c r="K160" s="22">
        <f>HLOOKUP($O160,$B$8:$E$27,K$5,FALSE)</f>
        <v>0</v>
      </c>
      <c r="L160" s="22">
        <f>HLOOKUP($O160,$B$8:$E$27,L$5,FALSE)</f>
        <v>0</v>
      </c>
      <c r="M160" s="22">
        <f t="shared" si="58"/>
        <v>0.60000000000000009</v>
      </c>
      <c r="N160" s="22">
        <f t="shared" si="59"/>
        <v>3.7800000000000002</v>
      </c>
      <c r="O160" s="22" t="s">
        <v>39</v>
      </c>
      <c r="P160" s="24">
        <f t="shared" ca="1" si="55"/>
        <v>0.11317200568874257</v>
      </c>
      <c r="Q160" s="24">
        <f t="shared" ca="1" si="56"/>
        <v>2.0158687023640689</v>
      </c>
      <c r="R160" s="24">
        <f t="shared" ca="1" si="51"/>
        <v>2.1290407080528113</v>
      </c>
      <c r="S160" s="22" t="str">
        <f t="shared" ca="1" si="52"/>
        <v/>
      </c>
      <c r="T160" s="24" t="str">
        <f t="shared" ca="1" si="53"/>
        <v/>
      </c>
      <c r="U160" s="24">
        <f t="shared" ca="1" si="57"/>
        <v>0</v>
      </c>
      <c r="V160" s="22">
        <f t="shared" ca="1" si="54"/>
        <v>0.66927816899985559</v>
      </c>
    </row>
    <row r="161" spans="7:22" x14ac:dyDescent="0.25">
      <c r="G161" s="22">
        <v>152</v>
      </c>
      <c r="H161" s="22">
        <f>HLOOKUP($O161,$B$8:$E$27,H$5,FALSE)</f>
        <v>5</v>
      </c>
      <c r="I161" s="22">
        <f>HLOOKUP($O161,$B$8:$E$27,I$5,FALSE)</f>
        <v>0.18</v>
      </c>
      <c r="J161" s="22">
        <f>HLOOKUP($O161,$B$8:$E$27,J$5,FALSE)</f>
        <v>1.37</v>
      </c>
      <c r="K161" s="22">
        <f>HLOOKUP($O161,$B$8:$E$27,K$5,FALSE)</f>
        <v>0</v>
      </c>
      <c r="L161" s="22">
        <f>HLOOKUP($O161,$B$8:$E$27,L$5,FALSE)</f>
        <v>0</v>
      </c>
      <c r="M161" s="22">
        <f t="shared" si="58"/>
        <v>0.89999999999999991</v>
      </c>
      <c r="N161" s="22">
        <f t="shared" si="59"/>
        <v>6.8500000000000005</v>
      </c>
      <c r="O161" s="22" t="s">
        <v>40</v>
      </c>
      <c r="P161" s="24">
        <f t="shared" ca="1" si="55"/>
        <v>3.4216458983802399E-2</v>
      </c>
      <c r="Q161" s="24">
        <f t="shared" ca="1" si="56"/>
        <v>3.993985534952718</v>
      </c>
      <c r="R161" s="24">
        <f t="shared" ca="1" si="51"/>
        <v>4.0282019939365208</v>
      </c>
      <c r="S161" s="22" t="str">
        <f t="shared" ca="1" si="52"/>
        <v/>
      </c>
      <c r="T161" s="24" t="str">
        <f t="shared" ca="1" si="53"/>
        <v/>
      </c>
      <c r="U161" s="24">
        <f t="shared" ca="1" si="57"/>
        <v>0</v>
      </c>
      <c r="V161" s="22">
        <f t="shared" ca="1" si="54"/>
        <v>1.0366090662185041</v>
      </c>
    </row>
    <row r="162" spans="7:22" x14ac:dyDescent="0.25">
      <c r="G162" s="22">
        <v>153</v>
      </c>
      <c r="H162" s="22">
        <f>HLOOKUP($O162,$B$8:$E$27,H$5,FALSE)</f>
        <v>3</v>
      </c>
      <c r="I162" s="22">
        <f>HLOOKUP($O162,$B$8:$E$27,I$5,FALSE)</f>
        <v>0.2</v>
      </c>
      <c r="J162" s="22">
        <f>HLOOKUP($O162,$B$8:$E$27,J$5,FALSE)</f>
        <v>1.26</v>
      </c>
      <c r="K162" s="22">
        <f>HLOOKUP($O162,$B$8:$E$27,K$5,FALSE)</f>
        <v>0</v>
      </c>
      <c r="L162" s="22">
        <f>HLOOKUP($O162,$B$8:$E$27,L$5,FALSE)</f>
        <v>0</v>
      </c>
      <c r="M162" s="22">
        <f t="shared" si="58"/>
        <v>0.60000000000000009</v>
      </c>
      <c r="N162" s="22">
        <f t="shared" si="59"/>
        <v>3.7800000000000002</v>
      </c>
      <c r="O162" s="22" t="s">
        <v>39</v>
      </c>
      <c r="P162" s="24">
        <f t="shared" ca="1" si="55"/>
        <v>0.49214347611303316</v>
      </c>
      <c r="Q162" s="24">
        <f t="shared" ca="1" si="56"/>
        <v>1.9413480198552366</v>
      </c>
      <c r="R162" s="24">
        <f t="shared" ca="1" si="51"/>
        <v>2.4334914959682696</v>
      </c>
      <c r="S162" s="22" t="str">
        <f t="shared" ca="1" si="52"/>
        <v/>
      </c>
      <c r="T162" s="24" t="str">
        <f t="shared" ca="1" si="53"/>
        <v/>
      </c>
      <c r="U162" s="24">
        <f t="shared" ca="1" si="57"/>
        <v>0</v>
      </c>
      <c r="V162" s="22">
        <f t="shared" ca="1" si="54"/>
        <v>0.97067400992761832</v>
      </c>
    </row>
    <row r="163" spans="7:22" x14ac:dyDescent="0.25">
      <c r="G163" s="22">
        <v>154</v>
      </c>
      <c r="H163" s="22">
        <f>HLOOKUP($O163,$B$8:$E$27,H$5,FALSE)</f>
        <v>3</v>
      </c>
      <c r="I163" s="22">
        <f>HLOOKUP($O163,$B$8:$E$27,I$5,FALSE)</f>
        <v>0.2</v>
      </c>
      <c r="J163" s="22">
        <f>HLOOKUP($O163,$B$8:$E$27,J$5,FALSE)</f>
        <v>1.26</v>
      </c>
      <c r="K163" s="22">
        <f>HLOOKUP($O163,$B$8:$E$27,K$5,FALSE)</f>
        <v>0</v>
      </c>
      <c r="L163" s="22">
        <f>HLOOKUP($O163,$B$8:$E$27,L$5,FALSE)</f>
        <v>0</v>
      </c>
      <c r="M163" s="22">
        <f t="shared" si="58"/>
        <v>0.60000000000000009</v>
      </c>
      <c r="N163" s="22">
        <f t="shared" si="59"/>
        <v>3.7800000000000002</v>
      </c>
      <c r="O163" s="22" t="s">
        <v>39</v>
      </c>
      <c r="P163" s="24">
        <f t="shared" ca="1" si="55"/>
        <v>0.53635678962413413</v>
      </c>
      <c r="Q163" s="24">
        <f t="shared" ca="1" si="56"/>
        <v>2.1163216968883831</v>
      </c>
      <c r="R163" s="24">
        <f t="shared" ca="1" si="51"/>
        <v>2.6526784865125173</v>
      </c>
      <c r="S163" s="22" t="str">
        <f t="shared" ca="1" si="52"/>
        <v/>
      </c>
      <c r="T163" s="24" t="str">
        <f t="shared" ca="1" si="53"/>
        <v/>
      </c>
      <c r="U163" s="24">
        <f t="shared" ca="1" si="57"/>
        <v>0</v>
      </c>
      <c r="V163" s="22">
        <f t="shared" ca="1" si="54"/>
        <v>0.43758690099514247</v>
      </c>
    </row>
    <row r="164" spans="7:22" x14ac:dyDescent="0.25">
      <c r="G164" s="22">
        <v>155</v>
      </c>
      <c r="H164" s="22">
        <f>HLOOKUP($O164,$B$8:$E$27,H$5,FALSE)</f>
        <v>10</v>
      </c>
      <c r="I164" s="22">
        <f>HLOOKUP($O164,$B$8:$E$27,I$5,FALSE)</f>
        <v>0.2</v>
      </c>
      <c r="J164" s="22">
        <f>HLOOKUP($O164,$B$8:$E$27,J$5,FALSE)</f>
        <v>1.4</v>
      </c>
      <c r="K164" s="22">
        <f>HLOOKUP($O164,$B$8:$E$27,K$5,FALSE)</f>
        <v>0</v>
      </c>
      <c r="L164" s="22">
        <f>HLOOKUP($O164,$B$8:$E$27,L$5,FALSE)</f>
        <v>0</v>
      </c>
      <c r="M164" s="22">
        <f t="shared" si="58"/>
        <v>2</v>
      </c>
      <c r="N164" s="22">
        <f t="shared" si="59"/>
        <v>14</v>
      </c>
      <c r="O164" s="22" t="s">
        <v>41</v>
      </c>
      <c r="P164" s="24">
        <f t="shared" ca="1" si="55"/>
        <v>1.1152802021789248</v>
      </c>
      <c r="Q164" s="24">
        <f t="shared" ca="1" si="56"/>
        <v>7.6623445711252156</v>
      </c>
      <c r="R164" s="24">
        <f t="shared" ca="1" si="51"/>
        <v>8.7776247733041401</v>
      </c>
      <c r="S164" s="22" t="str">
        <f t="shared" ca="1" si="52"/>
        <v/>
      </c>
      <c r="T164" s="24" t="str">
        <f t="shared" ca="1" si="53"/>
        <v/>
      </c>
      <c r="U164" s="24">
        <f t="shared" ca="1" si="57"/>
        <v>0</v>
      </c>
      <c r="V164" s="22">
        <f t="shared" ca="1" si="54"/>
        <v>3.2770323722109764</v>
      </c>
    </row>
    <row r="165" spans="7:22" x14ac:dyDescent="0.25">
      <c r="G165" s="22">
        <v>156</v>
      </c>
      <c r="H165" s="22">
        <f>HLOOKUP($O165,$B$8:$E$27,H$5,FALSE)</f>
        <v>3</v>
      </c>
      <c r="I165" s="22">
        <f>HLOOKUP($O165,$B$8:$E$27,I$5,FALSE)</f>
        <v>0.2</v>
      </c>
      <c r="J165" s="22">
        <f>HLOOKUP($O165,$B$8:$E$27,J$5,FALSE)</f>
        <v>1.26</v>
      </c>
      <c r="K165" s="22">
        <f>HLOOKUP($O165,$B$8:$E$27,K$5,FALSE)</f>
        <v>0</v>
      </c>
      <c r="L165" s="22">
        <f>HLOOKUP($O165,$B$8:$E$27,L$5,FALSE)</f>
        <v>0</v>
      </c>
      <c r="M165" s="22">
        <f t="shared" si="58"/>
        <v>0.60000000000000009</v>
      </c>
      <c r="N165" s="22">
        <f t="shared" si="59"/>
        <v>3.7800000000000002</v>
      </c>
      <c r="O165" s="22" t="s">
        <v>39</v>
      </c>
      <c r="P165" s="24">
        <f t="shared" ca="1" si="55"/>
        <v>0.27522501409539446</v>
      </c>
      <c r="Q165" s="24">
        <f t="shared" ca="1" si="56"/>
        <v>2.4335189267771358</v>
      </c>
      <c r="R165" s="24">
        <f t="shared" ca="1" si="51"/>
        <v>2.7087439408725302</v>
      </c>
      <c r="S165" s="22" t="str">
        <f t="shared" ca="1" si="52"/>
        <v/>
      </c>
      <c r="T165" s="24" t="str">
        <f t="shared" ca="1" si="53"/>
        <v/>
      </c>
      <c r="U165" s="24">
        <f t="shared" ca="1" si="57"/>
        <v>0</v>
      </c>
      <c r="V165" s="22">
        <f t="shared" ca="1" si="54"/>
        <v>1.2167594633885679</v>
      </c>
    </row>
    <row r="166" spans="7:22" x14ac:dyDescent="0.25">
      <c r="G166" s="22">
        <v>157</v>
      </c>
      <c r="H166" s="22">
        <f>HLOOKUP($O166,$B$8:$E$27,H$5,FALSE)</f>
        <v>3</v>
      </c>
      <c r="I166" s="22">
        <f>HLOOKUP($O166,$B$8:$E$27,I$5,FALSE)</f>
        <v>0.2</v>
      </c>
      <c r="J166" s="22">
        <f>HLOOKUP($O166,$B$8:$E$27,J$5,FALSE)</f>
        <v>1.26</v>
      </c>
      <c r="K166" s="22">
        <f>HLOOKUP($O166,$B$8:$E$27,K$5,FALSE)</f>
        <v>0</v>
      </c>
      <c r="L166" s="22">
        <f>HLOOKUP($O166,$B$8:$E$27,L$5,FALSE)</f>
        <v>0</v>
      </c>
      <c r="M166" s="22">
        <f t="shared" si="58"/>
        <v>0.60000000000000009</v>
      </c>
      <c r="N166" s="22">
        <f t="shared" si="59"/>
        <v>3.7800000000000002</v>
      </c>
      <c r="O166" s="22" t="s">
        <v>39</v>
      </c>
      <c r="P166" s="24">
        <f t="shared" ca="1" si="55"/>
        <v>0.26051508170241366</v>
      </c>
      <c r="Q166" s="24">
        <f t="shared" ca="1" si="56"/>
        <v>2.003569917909076</v>
      </c>
      <c r="R166" s="24">
        <f t="shared" ca="1" si="51"/>
        <v>2.2640849996114896</v>
      </c>
      <c r="S166" s="22" t="str">
        <f t="shared" ca="1" si="52"/>
        <v/>
      </c>
      <c r="T166" s="24" t="str">
        <f t="shared" ca="1" si="53"/>
        <v/>
      </c>
      <c r="U166" s="24">
        <f t="shared" ca="1" si="57"/>
        <v>0</v>
      </c>
      <c r="V166" s="22">
        <f t="shared" ca="1" si="54"/>
        <v>0.26944995035433761</v>
      </c>
    </row>
    <row r="167" spans="7:22" x14ac:dyDescent="0.25">
      <c r="G167" s="22">
        <v>158</v>
      </c>
      <c r="H167" s="22">
        <f>HLOOKUP($O167,$B$8:$E$27,H$5,FALSE)</f>
        <v>5</v>
      </c>
      <c r="I167" s="22">
        <f>HLOOKUP($O167,$B$8:$E$27,I$5,FALSE)</f>
        <v>0.18</v>
      </c>
      <c r="J167" s="22">
        <f>HLOOKUP($O167,$B$8:$E$27,J$5,FALSE)</f>
        <v>1.37</v>
      </c>
      <c r="K167" s="22">
        <f>HLOOKUP($O167,$B$8:$E$27,K$5,FALSE)</f>
        <v>0</v>
      </c>
      <c r="L167" s="22">
        <f>HLOOKUP($O167,$B$8:$E$27,L$5,FALSE)</f>
        <v>0</v>
      </c>
      <c r="M167" s="22">
        <f t="shared" si="58"/>
        <v>0.89999999999999991</v>
      </c>
      <c r="N167" s="22">
        <f t="shared" si="59"/>
        <v>6.8500000000000005</v>
      </c>
      <c r="O167" s="22" t="s">
        <v>40</v>
      </c>
      <c r="P167" s="24">
        <f t="shared" ca="1" si="55"/>
        <v>2.0076096489484028E-2</v>
      </c>
      <c r="Q167" s="24">
        <f t="shared" ca="1" si="56"/>
        <v>4.191808170313795</v>
      </c>
      <c r="R167" s="24">
        <f t="shared" ca="1" si="51"/>
        <v>4.2118842668032794</v>
      </c>
      <c r="S167" s="22" t="str">
        <f t="shared" ca="1" si="52"/>
        <v/>
      </c>
      <c r="T167" s="24" t="str">
        <f t="shared" ca="1" si="53"/>
        <v/>
      </c>
      <c r="U167" s="24">
        <f t="shared" ca="1" si="57"/>
        <v>0</v>
      </c>
      <c r="V167" s="22">
        <f t="shared" ca="1" si="54"/>
        <v>0.29846327663383365</v>
      </c>
    </row>
    <row r="168" spans="7:22" x14ac:dyDescent="0.25">
      <c r="G168" s="22">
        <v>159</v>
      </c>
      <c r="H168" s="22">
        <f>HLOOKUP($O168,$B$8:$E$27,H$5,FALSE)</f>
        <v>1</v>
      </c>
      <c r="I168" s="22">
        <f>HLOOKUP($O168,$B$8:$E$27,I$5,FALSE)</f>
        <v>0.3</v>
      </c>
      <c r="J168" s="22">
        <f>HLOOKUP($O168,$B$8:$E$27,J$5,FALSE)</f>
        <v>0.95</v>
      </c>
      <c r="K168" s="22">
        <f>HLOOKUP($O168,$B$8:$E$27,K$5,FALSE)</f>
        <v>0</v>
      </c>
      <c r="L168" s="22">
        <f>HLOOKUP($O168,$B$8:$E$27,L$5,FALSE)</f>
        <v>0</v>
      </c>
      <c r="M168" s="22">
        <f t="shared" si="58"/>
        <v>0.3</v>
      </c>
      <c r="N168" s="22">
        <f t="shared" si="59"/>
        <v>0.95</v>
      </c>
      <c r="O168" s="22" t="s">
        <v>38</v>
      </c>
      <c r="P168" s="24">
        <f t="shared" ca="1" si="55"/>
        <v>0.17115321078430915</v>
      </c>
      <c r="Q168" s="24">
        <f t="shared" ca="1" si="56"/>
        <v>0.61418690407309795</v>
      </c>
      <c r="R168" s="24">
        <f t="shared" ca="1" si="51"/>
        <v>0.78534011485740707</v>
      </c>
      <c r="S168" s="22" t="str">
        <f t="shared" ca="1" si="52"/>
        <v/>
      </c>
      <c r="T168" s="24" t="str">
        <f t="shared" ca="1" si="53"/>
        <v/>
      </c>
      <c r="U168" s="24">
        <f t="shared" ca="1" si="57"/>
        <v>0</v>
      </c>
      <c r="V168" s="22">
        <f t="shared" ca="1" si="54"/>
        <v>0.30709345203654898</v>
      </c>
    </row>
    <row r="169" spans="7:22" x14ac:dyDescent="0.25">
      <c r="G169" s="22">
        <v>160</v>
      </c>
      <c r="H169" s="22">
        <f>HLOOKUP($O169,$B$8:$E$27,H$5,FALSE)</f>
        <v>1</v>
      </c>
      <c r="I169" s="22">
        <f>HLOOKUP($O169,$B$8:$E$27,I$5,FALSE)</f>
        <v>0.3</v>
      </c>
      <c r="J169" s="22">
        <f>HLOOKUP($O169,$B$8:$E$27,J$5,FALSE)</f>
        <v>0.95</v>
      </c>
      <c r="K169" s="22">
        <f>HLOOKUP($O169,$B$8:$E$27,K$5,FALSE)</f>
        <v>0</v>
      </c>
      <c r="L169" s="22">
        <f>HLOOKUP($O169,$B$8:$E$27,L$5,FALSE)</f>
        <v>0</v>
      </c>
      <c r="M169" s="22">
        <f t="shared" si="58"/>
        <v>0.3</v>
      </c>
      <c r="N169" s="22">
        <f t="shared" si="59"/>
        <v>0.95</v>
      </c>
      <c r="O169" s="22" t="s">
        <v>38</v>
      </c>
      <c r="P169" s="24">
        <f t="shared" ca="1" si="55"/>
        <v>0.27008086255462826</v>
      </c>
      <c r="Q169" s="24">
        <f t="shared" ca="1" si="56"/>
        <v>0.60744423682962589</v>
      </c>
      <c r="R169" s="24">
        <f t="shared" ca="1" si="51"/>
        <v>0.87752509938425416</v>
      </c>
      <c r="S169" s="22" t="str">
        <f t="shared" ca="1" si="52"/>
        <v/>
      </c>
      <c r="T169" s="24" t="str">
        <f t="shared" ca="1" si="53"/>
        <v/>
      </c>
      <c r="U169" s="24">
        <f t="shared" ca="1" si="57"/>
        <v>0</v>
      </c>
      <c r="V169" s="22">
        <f t="shared" ca="1" si="54"/>
        <v>0.30372211841481295</v>
      </c>
    </row>
    <row r="170" spans="7:22" x14ac:dyDescent="0.25">
      <c r="G170" s="22">
        <v>161</v>
      </c>
      <c r="H170" s="22">
        <f>HLOOKUP($O170,$B$8:$E$27,H$5,FALSE)</f>
        <v>1</v>
      </c>
      <c r="I170" s="22">
        <f>HLOOKUP($O170,$B$8:$E$27,I$5,FALSE)</f>
        <v>0.3</v>
      </c>
      <c r="J170" s="22">
        <f>HLOOKUP($O170,$B$8:$E$27,J$5,FALSE)</f>
        <v>0.95</v>
      </c>
      <c r="K170" s="22">
        <f>HLOOKUP($O170,$B$8:$E$27,K$5,FALSE)</f>
        <v>0</v>
      </c>
      <c r="L170" s="22">
        <f>HLOOKUP($O170,$B$8:$E$27,L$5,FALSE)</f>
        <v>0</v>
      </c>
      <c r="M170" s="22">
        <f t="shared" si="58"/>
        <v>0.3</v>
      </c>
      <c r="N170" s="22">
        <f t="shared" si="59"/>
        <v>0.95</v>
      </c>
      <c r="O170" s="22" t="s">
        <v>38</v>
      </c>
      <c r="P170" s="24">
        <f t="shared" ca="1" si="55"/>
        <v>0.23654623049646617</v>
      </c>
      <c r="Q170" s="24">
        <f t="shared" ca="1" si="56"/>
        <v>0.67343435799490359</v>
      </c>
      <c r="R170" s="24">
        <f t="shared" ca="1" si="51"/>
        <v>0.90998058849136976</v>
      </c>
      <c r="S170" s="22" t="str">
        <f t="shared" ca="1" si="52"/>
        <v/>
      </c>
      <c r="T170" s="24" t="str">
        <f t="shared" ca="1" si="53"/>
        <v/>
      </c>
      <c r="U170" s="24">
        <f t="shared" ca="1" si="57"/>
        <v>0</v>
      </c>
      <c r="V170" s="22">
        <f t="shared" ca="1" si="54"/>
        <v>0.27239539578369443</v>
      </c>
    </row>
    <row r="171" spans="7:22" x14ac:dyDescent="0.25">
      <c r="G171" s="22">
        <v>162</v>
      </c>
      <c r="H171" s="22">
        <f>HLOOKUP($O171,$B$8:$E$27,H$5,FALSE)</f>
        <v>3</v>
      </c>
      <c r="I171" s="22">
        <f>HLOOKUP($O171,$B$8:$E$27,I$5,FALSE)</f>
        <v>0.2</v>
      </c>
      <c r="J171" s="22">
        <f>HLOOKUP($O171,$B$8:$E$27,J$5,FALSE)</f>
        <v>1.26</v>
      </c>
      <c r="K171" s="22">
        <f>HLOOKUP($O171,$B$8:$E$27,K$5,FALSE)</f>
        <v>0</v>
      </c>
      <c r="L171" s="22">
        <f>HLOOKUP($O171,$B$8:$E$27,L$5,FALSE)</f>
        <v>0</v>
      </c>
      <c r="M171" s="22">
        <f t="shared" si="58"/>
        <v>0.60000000000000009</v>
      </c>
      <c r="N171" s="22">
        <f t="shared" si="59"/>
        <v>3.7800000000000002</v>
      </c>
      <c r="O171" s="22" t="s">
        <v>39</v>
      </c>
      <c r="P171" s="24">
        <f t="shared" ca="1" si="55"/>
        <v>6.3333384022993114E-2</v>
      </c>
      <c r="Q171" s="24">
        <f t="shared" ca="1" si="56"/>
        <v>2.3226394878764833</v>
      </c>
      <c r="R171" s="24">
        <f t="shared" ca="1" si="51"/>
        <v>2.3859728718994764</v>
      </c>
      <c r="S171" s="22" t="str">
        <f t="shared" ca="1" si="52"/>
        <v/>
      </c>
      <c r="T171" s="24" t="str">
        <f t="shared" ca="1" si="53"/>
        <v/>
      </c>
      <c r="U171" s="24">
        <f t="shared" ca="1" si="57"/>
        <v>0</v>
      </c>
      <c r="V171" s="22">
        <f t="shared" ca="1" si="54"/>
        <v>1.1613197439382417</v>
      </c>
    </row>
    <row r="172" spans="7:22" x14ac:dyDescent="0.25">
      <c r="G172" s="22">
        <v>163</v>
      </c>
      <c r="H172" s="22">
        <f>HLOOKUP($O172,$B$8:$E$27,H$5,FALSE)</f>
        <v>5</v>
      </c>
      <c r="I172" s="22">
        <f>HLOOKUP($O172,$B$8:$E$27,I$5,FALSE)</f>
        <v>0.18</v>
      </c>
      <c r="J172" s="22">
        <f>HLOOKUP($O172,$B$8:$E$27,J$5,FALSE)</f>
        <v>1.37</v>
      </c>
      <c r="K172" s="22">
        <f>HLOOKUP($O172,$B$8:$E$27,K$5,FALSE)</f>
        <v>0</v>
      </c>
      <c r="L172" s="22">
        <f>HLOOKUP($O172,$B$8:$E$27,L$5,FALSE)</f>
        <v>0</v>
      </c>
      <c r="M172" s="22">
        <f t="shared" si="58"/>
        <v>0.89999999999999991</v>
      </c>
      <c r="N172" s="22">
        <f t="shared" si="59"/>
        <v>6.8500000000000005</v>
      </c>
      <c r="O172" s="22" t="s">
        <v>40</v>
      </c>
      <c r="P172" s="24">
        <f t="shared" ca="1" si="55"/>
        <v>0.31554240418266266</v>
      </c>
      <c r="Q172" s="24">
        <f t="shared" ca="1" si="56"/>
        <v>2.8333700180616361</v>
      </c>
      <c r="R172" s="24">
        <f t="shared" ca="1" si="51"/>
        <v>3.1489124222442988</v>
      </c>
      <c r="S172" s="22" t="str">
        <f t="shared" ca="1" si="52"/>
        <v/>
      </c>
      <c r="T172" s="24" t="str">
        <f t="shared" ca="1" si="53"/>
        <v/>
      </c>
      <c r="U172" s="24">
        <f t="shared" ca="1" si="57"/>
        <v>0</v>
      </c>
      <c r="V172" s="22">
        <f t="shared" ca="1" si="54"/>
        <v>1.4166850090308181</v>
      </c>
    </row>
    <row r="173" spans="7:22" x14ac:dyDescent="0.25">
      <c r="G173" s="22">
        <v>164</v>
      </c>
      <c r="H173" s="22">
        <f>HLOOKUP($O173,$B$8:$E$27,H$5,FALSE)</f>
        <v>10</v>
      </c>
      <c r="I173" s="22">
        <f>HLOOKUP($O173,$B$8:$E$27,I$5,FALSE)</f>
        <v>0.2</v>
      </c>
      <c r="J173" s="22">
        <f>HLOOKUP($O173,$B$8:$E$27,J$5,FALSE)</f>
        <v>1.4</v>
      </c>
      <c r="K173" s="22">
        <f>HLOOKUP($O173,$B$8:$E$27,K$5,FALSE)</f>
        <v>0</v>
      </c>
      <c r="L173" s="22">
        <f>HLOOKUP($O173,$B$8:$E$27,L$5,FALSE)</f>
        <v>0</v>
      </c>
      <c r="M173" s="22">
        <f t="shared" si="58"/>
        <v>2</v>
      </c>
      <c r="N173" s="22">
        <f t="shared" si="59"/>
        <v>14</v>
      </c>
      <c r="O173" s="22" t="s">
        <v>41</v>
      </c>
      <c r="P173" s="24">
        <f t="shared" ca="1" si="55"/>
        <v>0.14079850687627271</v>
      </c>
      <c r="Q173" s="24">
        <f t="shared" ca="1" si="56"/>
        <v>8.5481481489468667</v>
      </c>
      <c r="R173" s="24">
        <f t="shared" ca="1" si="51"/>
        <v>8.6889466558231394</v>
      </c>
      <c r="S173" s="22" t="str">
        <f t="shared" ca="1" si="52"/>
        <v/>
      </c>
      <c r="T173" s="24" t="str">
        <f t="shared" ca="1" si="53"/>
        <v/>
      </c>
      <c r="U173" s="24">
        <f t="shared" ca="1" si="57"/>
        <v>0</v>
      </c>
      <c r="V173" s="22">
        <f t="shared" ca="1" si="54"/>
        <v>4.2740740744734333</v>
      </c>
    </row>
    <row r="174" spans="7:22" x14ac:dyDescent="0.25">
      <c r="G174" s="22">
        <v>165</v>
      </c>
      <c r="H174" s="22">
        <f>HLOOKUP($O174,$B$8:$E$27,H$5,FALSE)</f>
        <v>1</v>
      </c>
      <c r="I174" s="22">
        <f>HLOOKUP($O174,$B$8:$E$27,I$5,FALSE)</f>
        <v>0.3</v>
      </c>
      <c r="J174" s="22">
        <f>HLOOKUP($O174,$B$8:$E$27,J$5,FALSE)</f>
        <v>0.95</v>
      </c>
      <c r="K174" s="22">
        <f>HLOOKUP($O174,$B$8:$E$27,K$5,FALSE)</f>
        <v>0</v>
      </c>
      <c r="L174" s="22">
        <f>HLOOKUP($O174,$B$8:$E$27,L$5,FALSE)</f>
        <v>0</v>
      </c>
      <c r="M174" s="22">
        <f t="shared" si="58"/>
        <v>0.3</v>
      </c>
      <c r="N174" s="22">
        <f t="shared" si="59"/>
        <v>0.95</v>
      </c>
      <c r="O174" s="22" t="s">
        <v>38</v>
      </c>
      <c r="P174" s="24">
        <f t="shared" ca="1" si="55"/>
        <v>0.1141909337948742</v>
      </c>
      <c r="Q174" s="24">
        <f t="shared" ca="1" si="56"/>
        <v>0.64857088153627229</v>
      </c>
      <c r="R174" s="24">
        <f t="shared" ref="R174:R237" ca="1" si="60">SUM(P174:Q174)</f>
        <v>0.76276181533114651</v>
      </c>
      <c r="S174" s="22" t="str">
        <f t="shared" ref="S174:S237" ca="1" si="61">IF(H174&lt;R174,O174,"")</f>
        <v/>
      </c>
      <c r="T174" s="24" t="str">
        <f t="shared" ref="T174:T237" ca="1" si="62">IF(S174=O174,R174-H174,"")</f>
        <v/>
      </c>
      <c r="U174" s="24">
        <f t="shared" ca="1" si="57"/>
        <v>0</v>
      </c>
      <c r="V174" s="22">
        <f t="shared" ca="1" si="54"/>
        <v>0.32428544076813615</v>
      </c>
    </row>
    <row r="175" spans="7:22" x14ac:dyDescent="0.25">
      <c r="G175" s="22">
        <v>166</v>
      </c>
      <c r="H175" s="22">
        <f>HLOOKUP($O175,$B$8:$E$27,H$5,FALSE)</f>
        <v>1</v>
      </c>
      <c r="I175" s="22">
        <f>HLOOKUP($O175,$B$8:$E$27,I$5,FALSE)</f>
        <v>0.3</v>
      </c>
      <c r="J175" s="22">
        <f>HLOOKUP($O175,$B$8:$E$27,J$5,FALSE)</f>
        <v>0.95</v>
      </c>
      <c r="K175" s="22">
        <f>HLOOKUP($O175,$B$8:$E$27,K$5,FALSE)</f>
        <v>0</v>
      </c>
      <c r="L175" s="22">
        <f>HLOOKUP($O175,$B$8:$E$27,L$5,FALSE)</f>
        <v>0</v>
      </c>
      <c r="M175" s="22">
        <f t="shared" si="58"/>
        <v>0.3</v>
      </c>
      <c r="N175" s="22">
        <f t="shared" si="59"/>
        <v>0.95</v>
      </c>
      <c r="O175" s="22" t="s">
        <v>38</v>
      </c>
      <c r="P175" s="24">
        <f t="shared" ca="1" si="55"/>
        <v>0.14335546445526665</v>
      </c>
      <c r="Q175" s="24">
        <f t="shared" ca="1" si="56"/>
        <v>0.61119795066807014</v>
      </c>
      <c r="R175" s="24">
        <f t="shared" ca="1" si="60"/>
        <v>0.75455341512333685</v>
      </c>
      <c r="S175" s="22" t="str">
        <f t="shared" ca="1" si="61"/>
        <v/>
      </c>
      <c r="T175" s="24" t="str">
        <f t="shared" ca="1" si="62"/>
        <v/>
      </c>
      <c r="U175" s="24">
        <f t="shared" ca="1" si="57"/>
        <v>0</v>
      </c>
      <c r="V175" s="22">
        <f t="shared" ca="1" si="54"/>
        <v>0.30559897533403507</v>
      </c>
    </row>
    <row r="176" spans="7:22" x14ac:dyDescent="0.25">
      <c r="G176" s="22">
        <v>167</v>
      </c>
      <c r="H176" s="22">
        <f>HLOOKUP($O176,$B$8:$E$27,H$5,FALSE)</f>
        <v>3</v>
      </c>
      <c r="I176" s="22">
        <f>HLOOKUP($O176,$B$8:$E$27,I$5,FALSE)</f>
        <v>0.2</v>
      </c>
      <c r="J176" s="22">
        <f>HLOOKUP($O176,$B$8:$E$27,J$5,FALSE)</f>
        <v>1.26</v>
      </c>
      <c r="K176" s="22">
        <f>HLOOKUP($O176,$B$8:$E$27,K$5,FALSE)</f>
        <v>0</v>
      </c>
      <c r="L176" s="22">
        <f>HLOOKUP($O176,$B$8:$E$27,L$5,FALSE)</f>
        <v>0</v>
      </c>
      <c r="M176" s="22">
        <f t="shared" si="58"/>
        <v>0.60000000000000009</v>
      </c>
      <c r="N176" s="22">
        <f t="shared" si="59"/>
        <v>3.7800000000000002</v>
      </c>
      <c r="O176" s="22" t="s">
        <v>39</v>
      </c>
      <c r="P176" s="24">
        <f t="shared" ca="1" si="55"/>
        <v>0.34965897854727118</v>
      </c>
      <c r="Q176" s="24">
        <f t="shared" ca="1" si="56"/>
        <v>2.23788698576482</v>
      </c>
      <c r="R176" s="24">
        <f t="shared" ca="1" si="60"/>
        <v>2.5875459643120911</v>
      </c>
      <c r="S176" s="22" t="str">
        <f t="shared" ca="1" si="61"/>
        <v/>
      </c>
      <c r="T176" s="24" t="str">
        <f t="shared" ca="1" si="62"/>
        <v/>
      </c>
      <c r="U176" s="24">
        <f t="shared" ca="1" si="57"/>
        <v>0</v>
      </c>
      <c r="V176" s="22">
        <f t="shared" ca="1" si="54"/>
        <v>1.11894349288241</v>
      </c>
    </row>
    <row r="177" spans="7:22" x14ac:dyDescent="0.25">
      <c r="G177" s="22">
        <v>168</v>
      </c>
      <c r="H177" s="22">
        <f>HLOOKUP($O177,$B$8:$E$27,H$5,FALSE)</f>
        <v>3</v>
      </c>
      <c r="I177" s="22">
        <f>HLOOKUP($O177,$B$8:$E$27,I$5,FALSE)</f>
        <v>0.2</v>
      </c>
      <c r="J177" s="22">
        <f>HLOOKUP($O177,$B$8:$E$27,J$5,FALSE)</f>
        <v>1.26</v>
      </c>
      <c r="K177" s="22">
        <f>HLOOKUP($O177,$B$8:$E$27,K$5,FALSE)</f>
        <v>0</v>
      </c>
      <c r="L177" s="22">
        <f>HLOOKUP($O177,$B$8:$E$27,L$5,FALSE)</f>
        <v>0</v>
      </c>
      <c r="M177" s="22">
        <f t="shared" si="58"/>
        <v>0.60000000000000009</v>
      </c>
      <c r="N177" s="22">
        <f t="shared" si="59"/>
        <v>3.7800000000000002</v>
      </c>
      <c r="O177" s="22" t="s">
        <v>39</v>
      </c>
      <c r="P177" s="24">
        <f t="shared" ca="1" si="55"/>
        <v>0.22149874316452758</v>
      </c>
      <c r="Q177" s="24">
        <f t="shared" ca="1" si="56"/>
        <v>2.1463942246201562</v>
      </c>
      <c r="R177" s="24">
        <f t="shared" ca="1" si="60"/>
        <v>2.3678929677846838</v>
      </c>
      <c r="S177" s="22" t="str">
        <f t="shared" ca="1" si="61"/>
        <v/>
      </c>
      <c r="T177" s="24" t="str">
        <f t="shared" ca="1" si="62"/>
        <v/>
      </c>
      <c r="U177" s="24">
        <f t="shared" ca="1" si="57"/>
        <v>0</v>
      </c>
      <c r="V177" s="22">
        <f t="shared" ca="1" si="54"/>
        <v>1.011576586485597</v>
      </c>
    </row>
    <row r="178" spans="7:22" x14ac:dyDescent="0.25">
      <c r="G178" s="22">
        <v>169</v>
      </c>
      <c r="H178" s="22">
        <f>HLOOKUP($O178,$B$8:$E$27,H$5,FALSE)</f>
        <v>5</v>
      </c>
      <c r="I178" s="22">
        <f>HLOOKUP($O178,$B$8:$E$27,I$5,FALSE)</f>
        <v>0.18</v>
      </c>
      <c r="J178" s="22">
        <f>HLOOKUP($O178,$B$8:$E$27,J$5,FALSE)</f>
        <v>1.37</v>
      </c>
      <c r="K178" s="22">
        <f>HLOOKUP($O178,$B$8:$E$27,K$5,FALSE)</f>
        <v>0</v>
      </c>
      <c r="L178" s="22">
        <f>HLOOKUP($O178,$B$8:$E$27,L$5,FALSE)</f>
        <v>0</v>
      </c>
      <c r="M178" s="22">
        <f t="shared" si="58"/>
        <v>0.89999999999999991</v>
      </c>
      <c r="N178" s="22">
        <f t="shared" si="59"/>
        <v>6.8500000000000005</v>
      </c>
      <c r="O178" s="22" t="s">
        <v>40</v>
      </c>
      <c r="P178" s="24">
        <f t="shared" ca="1" si="55"/>
        <v>0.37946711932672983</v>
      </c>
      <c r="Q178" s="24">
        <f t="shared" ca="1" si="56"/>
        <v>3.8755627140730167</v>
      </c>
      <c r="R178" s="24">
        <f t="shared" ca="1" si="60"/>
        <v>4.2550298333997461</v>
      </c>
      <c r="S178" s="22" t="str">
        <f t="shared" ca="1" si="61"/>
        <v/>
      </c>
      <c r="T178" s="24" t="str">
        <f t="shared" ca="1" si="62"/>
        <v/>
      </c>
      <c r="U178" s="24">
        <f t="shared" ca="1" si="57"/>
        <v>0</v>
      </c>
      <c r="V178" s="22">
        <f t="shared" ca="1" si="54"/>
        <v>1.9377813570365083</v>
      </c>
    </row>
    <row r="179" spans="7:22" x14ac:dyDescent="0.25">
      <c r="G179" s="22">
        <v>170</v>
      </c>
      <c r="H179" s="22">
        <f>HLOOKUP($O179,$B$8:$E$27,H$5,FALSE)</f>
        <v>5</v>
      </c>
      <c r="I179" s="22">
        <f>HLOOKUP($O179,$B$8:$E$27,I$5,FALSE)</f>
        <v>0.18</v>
      </c>
      <c r="J179" s="22">
        <f>HLOOKUP($O179,$B$8:$E$27,J$5,FALSE)</f>
        <v>1.37</v>
      </c>
      <c r="K179" s="22">
        <f>HLOOKUP($O179,$B$8:$E$27,K$5,FALSE)</f>
        <v>0</v>
      </c>
      <c r="L179" s="22">
        <f>HLOOKUP($O179,$B$8:$E$27,L$5,FALSE)</f>
        <v>0</v>
      </c>
      <c r="M179" s="22">
        <f t="shared" si="58"/>
        <v>0.89999999999999991</v>
      </c>
      <c r="N179" s="22">
        <f t="shared" si="59"/>
        <v>6.8500000000000005</v>
      </c>
      <c r="O179" s="22" t="s">
        <v>40</v>
      </c>
      <c r="P179" s="24">
        <f t="shared" ca="1" si="55"/>
        <v>7.5859520287212476E-2</v>
      </c>
      <c r="Q179" s="24">
        <f t="shared" ca="1" si="56"/>
        <v>4.4221157645822409</v>
      </c>
      <c r="R179" s="24">
        <f t="shared" ca="1" si="60"/>
        <v>4.4979752848694536</v>
      </c>
      <c r="S179" s="22" t="str">
        <f t="shared" ca="1" si="61"/>
        <v/>
      </c>
      <c r="T179" s="24" t="str">
        <f t="shared" ca="1" si="62"/>
        <v/>
      </c>
      <c r="U179" s="24">
        <f t="shared" ca="1" si="57"/>
        <v>0</v>
      </c>
      <c r="V179" s="22">
        <f t="shared" ca="1" si="54"/>
        <v>1.6229275237232075</v>
      </c>
    </row>
    <row r="180" spans="7:22" x14ac:dyDescent="0.25">
      <c r="G180" s="22">
        <v>171</v>
      </c>
      <c r="H180" s="22">
        <f>HLOOKUP($O180,$B$8:$E$27,H$5,FALSE)</f>
        <v>5</v>
      </c>
      <c r="I180" s="22">
        <f>HLOOKUP($O180,$B$8:$E$27,I$5,FALSE)</f>
        <v>0.18</v>
      </c>
      <c r="J180" s="22">
        <f>HLOOKUP($O180,$B$8:$E$27,J$5,FALSE)</f>
        <v>1.37</v>
      </c>
      <c r="K180" s="22">
        <f>HLOOKUP($O180,$B$8:$E$27,K$5,FALSE)</f>
        <v>0</v>
      </c>
      <c r="L180" s="22">
        <f>HLOOKUP($O180,$B$8:$E$27,L$5,FALSE)</f>
        <v>0</v>
      </c>
      <c r="M180" s="22">
        <f t="shared" si="58"/>
        <v>0.89999999999999991</v>
      </c>
      <c r="N180" s="22">
        <f t="shared" si="59"/>
        <v>6.8500000000000005</v>
      </c>
      <c r="O180" s="22" t="s">
        <v>40</v>
      </c>
      <c r="P180" s="24">
        <f t="shared" ca="1" si="55"/>
        <v>7.6243808737692695E-2</v>
      </c>
      <c r="Q180" s="24">
        <f t="shared" ca="1" si="56"/>
        <v>3.3503091987548568</v>
      </c>
      <c r="R180" s="24">
        <f t="shared" ca="1" si="60"/>
        <v>3.4265530074925494</v>
      </c>
      <c r="S180" s="22" t="str">
        <f t="shared" ca="1" si="61"/>
        <v/>
      </c>
      <c r="T180" s="24" t="str">
        <f t="shared" ca="1" si="62"/>
        <v/>
      </c>
      <c r="U180" s="24">
        <f t="shared" ca="1" si="57"/>
        <v>0</v>
      </c>
      <c r="V180" s="22">
        <f t="shared" ca="1" si="54"/>
        <v>1.6751545993774284</v>
      </c>
    </row>
    <row r="181" spans="7:22" x14ac:dyDescent="0.25">
      <c r="G181" s="22">
        <v>172</v>
      </c>
      <c r="H181" s="22">
        <f>HLOOKUP($O181,$B$8:$E$27,H$5,FALSE)</f>
        <v>3</v>
      </c>
      <c r="I181" s="22">
        <f>HLOOKUP($O181,$B$8:$E$27,I$5,FALSE)</f>
        <v>0.2</v>
      </c>
      <c r="J181" s="22">
        <f>HLOOKUP($O181,$B$8:$E$27,J$5,FALSE)</f>
        <v>1.26</v>
      </c>
      <c r="K181" s="22">
        <f>HLOOKUP($O181,$B$8:$E$27,K$5,FALSE)</f>
        <v>0</v>
      </c>
      <c r="L181" s="22">
        <f>HLOOKUP($O181,$B$8:$E$27,L$5,FALSE)</f>
        <v>0</v>
      </c>
      <c r="M181" s="22">
        <f t="shared" si="58"/>
        <v>0.60000000000000009</v>
      </c>
      <c r="N181" s="22">
        <f t="shared" si="59"/>
        <v>3.7800000000000002</v>
      </c>
      <c r="O181" s="22" t="s">
        <v>39</v>
      </c>
      <c r="P181" s="24">
        <f t="shared" ca="1" si="55"/>
        <v>6.6357452361655474E-3</v>
      </c>
      <c r="Q181" s="24">
        <f t="shared" ca="1" si="56"/>
        <v>2.5540134997689781</v>
      </c>
      <c r="R181" s="24">
        <f t="shared" ca="1" si="60"/>
        <v>2.5606492450051435</v>
      </c>
      <c r="S181" s="22" t="str">
        <f t="shared" ca="1" si="61"/>
        <v/>
      </c>
      <c r="T181" s="24" t="str">
        <f t="shared" ca="1" si="62"/>
        <v/>
      </c>
      <c r="U181" s="24">
        <f t="shared" ca="1" si="57"/>
        <v>0</v>
      </c>
      <c r="V181" s="22">
        <f t="shared" ca="1" si="54"/>
        <v>0.67225177542256465</v>
      </c>
    </row>
    <row r="182" spans="7:22" x14ac:dyDescent="0.25">
      <c r="G182" s="22">
        <v>173</v>
      </c>
      <c r="H182" s="22">
        <f>HLOOKUP($O182,$B$8:$E$27,H$5,FALSE)</f>
        <v>3</v>
      </c>
      <c r="I182" s="22">
        <f>HLOOKUP($O182,$B$8:$E$27,I$5,FALSE)</f>
        <v>0.2</v>
      </c>
      <c r="J182" s="22">
        <f>HLOOKUP($O182,$B$8:$E$27,J$5,FALSE)</f>
        <v>1.26</v>
      </c>
      <c r="K182" s="22">
        <f>HLOOKUP($O182,$B$8:$E$27,K$5,FALSE)</f>
        <v>0</v>
      </c>
      <c r="L182" s="22">
        <f>HLOOKUP($O182,$B$8:$E$27,L$5,FALSE)</f>
        <v>0</v>
      </c>
      <c r="M182" s="22">
        <f t="shared" si="58"/>
        <v>0.60000000000000009</v>
      </c>
      <c r="N182" s="22">
        <f t="shared" si="59"/>
        <v>3.7800000000000002</v>
      </c>
      <c r="O182" s="22" t="s">
        <v>39</v>
      </c>
      <c r="P182" s="24">
        <f t="shared" ca="1" si="55"/>
        <v>0.30650927549384188</v>
      </c>
      <c r="Q182" s="24">
        <f t="shared" ca="1" si="56"/>
        <v>2.0854968286504452</v>
      </c>
      <c r="R182" s="24">
        <f t="shared" ca="1" si="60"/>
        <v>2.3920061041442873</v>
      </c>
      <c r="S182" s="22" t="str">
        <f t="shared" ca="1" si="61"/>
        <v/>
      </c>
      <c r="T182" s="24" t="str">
        <f t="shared" ca="1" si="62"/>
        <v/>
      </c>
      <c r="U182" s="24">
        <f t="shared" ca="1" si="57"/>
        <v>0</v>
      </c>
      <c r="V182" s="22">
        <f t="shared" ca="1" si="54"/>
        <v>0.53533298573346522</v>
      </c>
    </row>
    <row r="183" spans="7:22" x14ac:dyDescent="0.25">
      <c r="G183" s="22">
        <v>174</v>
      </c>
      <c r="H183" s="22">
        <f>HLOOKUP($O183,$B$8:$E$27,H$5,FALSE)</f>
        <v>10</v>
      </c>
      <c r="I183" s="22">
        <f>HLOOKUP($O183,$B$8:$E$27,I$5,FALSE)</f>
        <v>0.2</v>
      </c>
      <c r="J183" s="22">
        <f>HLOOKUP($O183,$B$8:$E$27,J$5,FALSE)</f>
        <v>1.4</v>
      </c>
      <c r="K183" s="22">
        <f>HLOOKUP($O183,$B$8:$E$27,K$5,FALSE)</f>
        <v>0</v>
      </c>
      <c r="L183" s="22">
        <f>HLOOKUP($O183,$B$8:$E$27,L$5,FALSE)</f>
        <v>0</v>
      </c>
      <c r="M183" s="22">
        <f t="shared" si="58"/>
        <v>2</v>
      </c>
      <c r="N183" s="22">
        <f t="shared" si="59"/>
        <v>14</v>
      </c>
      <c r="O183" s="22" t="s">
        <v>41</v>
      </c>
      <c r="P183" s="24">
        <f t="shared" ca="1" si="55"/>
        <v>1.9611962818108475</v>
      </c>
      <c r="Q183" s="24">
        <f t="shared" ca="1" si="56"/>
        <v>8.2990940446075729</v>
      </c>
      <c r="R183" s="24">
        <f t="shared" ca="1" si="60"/>
        <v>10.260290326418421</v>
      </c>
      <c r="S183" s="22" t="str">
        <f t="shared" ca="1" si="61"/>
        <v>D</v>
      </c>
      <c r="T183" s="24">
        <f t="shared" ca="1" si="62"/>
        <v>0.26029032641842065</v>
      </c>
      <c r="U183" s="24">
        <f t="shared" ca="1" si="57"/>
        <v>0</v>
      </c>
      <c r="V183" s="22">
        <f t="shared" ca="1" si="54"/>
        <v>0.41495470223037867</v>
      </c>
    </row>
    <row r="184" spans="7:22" x14ac:dyDescent="0.25">
      <c r="G184" s="22">
        <v>175</v>
      </c>
      <c r="H184" s="22">
        <f>HLOOKUP($O184,$B$8:$E$27,H$5,FALSE)</f>
        <v>1</v>
      </c>
      <c r="I184" s="22">
        <f>HLOOKUP($O184,$B$8:$E$27,I$5,FALSE)</f>
        <v>0.3</v>
      </c>
      <c r="J184" s="22">
        <f>HLOOKUP($O184,$B$8:$E$27,J$5,FALSE)</f>
        <v>0.95</v>
      </c>
      <c r="K184" s="22">
        <f>HLOOKUP($O184,$B$8:$E$27,K$5,FALSE)</f>
        <v>0</v>
      </c>
      <c r="L184" s="22">
        <f>HLOOKUP($O184,$B$8:$E$27,L$5,FALSE)</f>
        <v>0</v>
      </c>
      <c r="M184" s="22">
        <f t="shared" si="58"/>
        <v>0.3</v>
      </c>
      <c r="N184" s="22">
        <f t="shared" si="59"/>
        <v>0.95</v>
      </c>
      <c r="O184" s="22" t="s">
        <v>38</v>
      </c>
      <c r="P184" s="24">
        <f t="shared" ca="1" si="55"/>
        <v>1.9795674556743081E-2</v>
      </c>
      <c r="Q184" s="24">
        <f t="shared" ca="1" si="56"/>
        <v>0.65812765842956711</v>
      </c>
      <c r="R184" s="24">
        <f t="shared" ca="1" si="60"/>
        <v>0.67792333298631013</v>
      </c>
      <c r="S184" s="22" t="str">
        <f t="shared" ca="1" si="61"/>
        <v/>
      </c>
      <c r="T184" s="24" t="str">
        <f t="shared" ca="1" si="62"/>
        <v/>
      </c>
      <c r="U184" s="24">
        <f t="shared" ca="1" si="57"/>
        <v>0</v>
      </c>
      <c r="V184" s="22">
        <f t="shared" ca="1" si="54"/>
        <v>0.32906382921478355</v>
      </c>
    </row>
    <row r="185" spans="7:22" x14ac:dyDescent="0.25">
      <c r="G185" s="22">
        <v>176</v>
      </c>
      <c r="H185" s="22">
        <f>HLOOKUP($O185,$B$8:$E$27,H$5,FALSE)</f>
        <v>5</v>
      </c>
      <c r="I185" s="22">
        <f>HLOOKUP($O185,$B$8:$E$27,I$5,FALSE)</f>
        <v>0.18</v>
      </c>
      <c r="J185" s="22">
        <f>HLOOKUP($O185,$B$8:$E$27,J$5,FALSE)</f>
        <v>1.37</v>
      </c>
      <c r="K185" s="22">
        <f>HLOOKUP($O185,$B$8:$E$27,K$5,FALSE)</f>
        <v>0</v>
      </c>
      <c r="L185" s="22">
        <f>HLOOKUP($O185,$B$8:$E$27,L$5,FALSE)</f>
        <v>0</v>
      </c>
      <c r="M185" s="22">
        <f t="shared" si="58"/>
        <v>0.89999999999999991</v>
      </c>
      <c r="N185" s="22">
        <f t="shared" si="59"/>
        <v>6.8500000000000005</v>
      </c>
      <c r="O185" s="22" t="s">
        <v>40</v>
      </c>
      <c r="P185" s="24">
        <f t="shared" ca="1" si="55"/>
        <v>0.55587879641672866</v>
      </c>
      <c r="Q185" s="24">
        <f t="shared" ca="1" si="56"/>
        <v>3.6971367027607278</v>
      </c>
      <c r="R185" s="24">
        <f t="shared" ca="1" si="60"/>
        <v>4.2530154991774562</v>
      </c>
      <c r="S185" s="22" t="str">
        <f t="shared" ca="1" si="61"/>
        <v/>
      </c>
      <c r="T185" s="24" t="str">
        <f t="shared" ca="1" si="62"/>
        <v/>
      </c>
      <c r="U185" s="24">
        <f t="shared" ca="1" si="57"/>
        <v>0</v>
      </c>
      <c r="V185" s="22">
        <f t="shared" ca="1" si="54"/>
        <v>1.8485683513803639</v>
      </c>
    </row>
    <row r="186" spans="7:22" x14ac:dyDescent="0.25">
      <c r="G186" s="22">
        <v>177</v>
      </c>
      <c r="H186" s="22">
        <f>HLOOKUP($O186,$B$8:$E$27,H$5,FALSE)</f>
        <v>5</v>
      </c>
      <c r="I186" s="22">
        <f>HLOOKUP($O186,$B$8:$E$27,I$5,FALSE)</f>
        <v>0.18</v>
      </c>
      <c r="J186" s="22">
        <f>HLOOKUP($O186,$B$8:$E$27,J$5,FALSE)</f>
        <v>1.37</v>
      </c>
      <c r="K186" s="22">
        <f>HLOOKUP($O186,$B$8:$E$27,K$5,FALSE)</f>
        <v>0</v>
      </c>
      <c r="L186" s="22">
        <f>HLOOKUP($O186,$B$8:$E$27,L$5,FALSE)</f>
        <v>0</v>
      </c>
      <c r="M186" s="22">
        <f t="shared" si="58"/>
        <v>0.89999999999999991</v>
      </c>
      <c r="N186" s="22">
        <f t="shared" si="59"/>
        <v>6.8500000000000005</v>
      </c>
      <c r="O186" s="22" t="s">
        <v>40</v>
      </c>
      <c r="P186" s="24">
        <f t="shared" ca="1" si="55"/>
        <v>0.164432015273172</v>
      </c>
      <c r="Q186" s="24">
        <f t="shared" ca="1" si="56"/>
        <v>4.2056816244136028</v>
      </c>
      <c r="R186" s="24">
        <f t="shared" ca="1" si="60"/>
        <v>4.3701136396867746</v>
      </c>
      <c r="S186" s="22" t="str">
        <f t="shared" ca="1" si="61"/>
        <v/>
      </c>
      <c r="T186" s="24" t="str">
        <f t="shared" ca="1" si="62"/>
        <v/>
      </c>
      <c r="U186" s="24">
        <f t="shared" ca="1" si="57"/>
        <v>0</v>
      </c>
      <c r="V186" s="22">
        <f t="shared" ca="1" si="54"/>
        <v>1.4273538791749019</v>
      </c>
    </row>
    <row r="187" spans="7:22" x14ac:dyDescent="0.25">
      <c r="G187" s="22">
        <v>178</v>
      </c>
      <c r="H187" s="22">
        <f>HLOOKUP($O187,$B$8:$E$27,H$5,FALSE)</f>
        <v>3</v>
      </c>
      <c r="I187" s="22">
        <f>HLOOKUP($O187,$B$8:$E$27,I$5,FALSE)</f>
        <v>0.2</v>
      </c>
      <c r="J187" s="22">
        <f>HLOOKUP($O187,$B$8:$E$27,J$5,FALSE)</f>
        <v>1.26</v>
      </c>
      <c r="K187" s="22">
        <f>HLOOKUP($O187,$B$8:$E$27,K$5,FALSE)</f>
        <v>0</v>
      </c>
      <c r="L187" s="22">
        <f>HLOOKUP($O187,$B$8:$E$27,L$5,FALSE)</f>
        <v>0</v>
      </c>
      <c r="M187" s="22">
        <f t="shared" si="58"/>
        <v>0.60000000000000009</v>
      </c>
      <c r="N187" s="22">
        <f t="shared" si="59"/>
        <v>3.7800000000000002</v>
      </c>
      <c r="O187" s="22" t="s">
        <v>39</v>
      </c>
      <c r="P187" s="24">
        <f t="shared" ca="1" si="55"/>
        <v>0.48352217339536652</v>
      </c>
      <c r="Q187" s="24">
        <f t="shared" ca="1" si="56"/>
        <v>2.4631597681764124</v>
      </c>
      <c r="R187" s="24">
        <f t="shared" ca="1" si="60"/>
        <v>2.9466819415717787</v>
      </c>
      <c r="S187" s="22" t="str">
        <f t="shared" ca="1" si="61"/>
        <v/>
      </c>
      <c r="T187" s="24" t="str">
        <f t="shared" ca="1" si="62"/>
        <v/>
      </c>
      <c r="U187" s="24">
        <f t="shared" ca="1" si="57"/>
        <v>0</v>
      </c>
      <c r="V187" s="22">
        <f t="shared" ca="1" si="54"/>
        <v>1.2315798840882062</v>
      </c>
    </row>
    <row r="188" spans="7:22" x14ac:dyDescent="0.25">
      <c r="G188" s="22">
        <v>179</v>
      </c>
      <c r="H188" s="22">
        <f>HLOOKUP($O188,$B$8:$E$27,H$5,FALSE)</f>
        <v>3</v>
      </c>
      <c r="I188" s="22">
        <f>HLOOKUP($O188,$B$8:$E$27,I$5,FALSE)</f>
        <v>0.2</v>
      </c>
      <c r="J188" s="22">
        <f>HLOOKUP($O188,$B$8:$E$27,J$5,FALSE)</f>
        <v>1.26</v>
      </c>
      <c r="K188" s="22">
        <f>HLOOKUP($O188,$B$8:$E$27,K$5,FALSE)</f>
        <v>0</v>
      </c>
      <c r="L188" s="22">
        <f>HLOOKUP($O188,$B$8:$E$27,L$5,FALSE)</f>
        <v>0</v>
      </c>
      <c r="M188" s="22">
        <f t="shared" si="58"/>
        <v>0.60000000000000009</v>
      </c>
      <c r="N188" s="22">
        <f t="shared" si="59"/>
        <v>3.7800000000000002</v>
      </c>
      <c r="O188" s="22" t="s">
        <v>39</v>
      </c>
      <c r="P188" s="24">
        <f t="shared" ca="1" si="55"/>
        <v>0.28122265580094363</v>
      </c>
      <c r="Q188" s="24">
        <f t="shared" ca="1" si="56"/>
        <v>2.4093381534915195</v>
      </c>
      <c r="R188" s="24">
        <f t="shared" ca="1" si="60"/>
        <v>2.6905608092924629</v>
      </c>
      <c r="S188" s="22" t="str">
        <f t="shared" ca="1" si="61"/>
        <v/>
      </c>
      <c r="T188" s="24" t="str">
        <f t="shared" ca="1" si="62"/>
        <v/>
      </c>
      <c r="U188" s="24">
        <f t="shared" ca="1" si="57"/>
        <v>0</v>
      </c>
      <c r="V188" s="22">
        <f t="shared" ca="1" si="54"/>
        <v>1.2046690767457597</v>
      </c>
    </row>
    <row r="189" spans="7:22" x14ac:dyDescent="0.25">
      <c r="G189" s="22">
        <v>180</v>
      </c>
      <c r="H189" s="22">
        <f>HLOOKUP($O189,$B$8:$E$27,H$5,FALSE)</f>
        <v>3</v>
      </c>
      <c r="I189" s="22">
        <f>HLOOKUP($O189,$B$8:$E$27,I$5,FALSE)</f>
        <v>0.2</v>
      </c>
      <c r="J189" s="22">
        <f>HLOOKUP($O189,$B$8:$E$27,J$5,FALSE)</f>
        <v>1.26</v>
      </c>
      <c r="K189" s="22">
        <f>HLOOKUP($O189,$B$8:$E$27,K$5,FALSE)</f>
        <v>0</v>
      </c>
      <c r="L189" s="22">
        <f>HLOOKUP($O189,$B$8:$E$27,L$5,FALSE)</f>
        <v>0</v>
      </c>
      <c r="M189" s="22">
        <f t="shared" si="58"/>
        <v>0.60000000000000009</v>
      </c>
      <c r="N189" s="22">
        <f t="shared" si="59"/>
        <v>3.7800000000000002</v>
      </c>
      <c r="O189" s="22" t="s">
        <v>39</v>
      </c>
      <c r="P189" s="24">
        <f t="shared" ca="1" si="55"/>
        <v>0.41005666040330419</v>
      </c>
      <c r="Q189" s="24">
        <f t="shared" ca="1" si="56"/>
        <v>2.268014886758428</v>
      </c>
      <c r="R189" s="24">
        <f t="shared" ca="1" si="60"/>
        <v>2.678071547161732</v>
      </c>
      <c r="S189" s="22" t="str">
        <f t="shared" ca="1" si="61"/>
        <v/>
      </c>
      <c r="T189" s="24" t="str">
        <f t="shared" ca="1" si="62"/>
        <v/>
      </c>
      <c r="U189" s="24">
        <f t="shared" ca="1" si="57"/>
        <v>0</v>
      </c>
      <c r="V189" s="22">
        <f t="shared" ca="1" si="54"/>
        <v>1.134007443379214</v>
      </c>
    </row>
    <row r="190" spans="7:22" x14ac:dyDescent="0.25">
      <c r="G190" s="22">
        <v>181</v>
      </c>
      <c r="H190" s="22">
        <f>HLOOKUP($O190,$B$8:$E$27,H$5,FALSE)</f>
        <v>1</v>
      </c>
      <c r="I190" s="22">
        <f>HLOOKUP($O190,$B$8:$E$27,I$5,FALSE)</f>
        <v>0.3</v>
      </c>
      <c r="J190" s="22">
        <f>HLOOKUP($O190,$B$8:$E$27,J$5,FALSE)</f>
        <v>0.95</v>
      </c>
      <c r="K190" s="22">
        <f>HLOOKUP($O190,$B$8:$E$27,K$5,FALSE)</f>
        <v>0</v>
      </c>
      <c r="L190" s="22">
        <f>HLOOKUP($O190,$B$8:$E$27,L$5,FALSE)</f>
        <v>0</v>
      </c>
      <c r="M190" s="22">
        <f t="shared" si="58"/>
        <v>0.3</v>
      </c>
      <c r="N190" s="22">
        <f t="shared" si="59"/>
        <v>0.95</v>
      </c>
      <c r="O190" s="22" t="s">
        <v>38</v>
      </c>
      <c r="P190" s="24">
        <f t="shared" ca="1" si="55"/>
        <v>7.5108307521788445E-2</v>
      </c>
      <c r="Q190" s="24">
        <f t="shared" ca="1" si="56"/>
        <v>0.54843339815119752</v>
      </c>
      <c r="R190" s="24">
        <f t="shared" ca="1" si="60"/>
        <v>0.62354170567298595</v>
      </c>
      <c r="S190" s="22" t="str">
        <f t="shared" ca="1" si="61"/>
        <v/>
      </c>
      <c r="T190" s="24" t="str">
        <f t="shared" ca="1" si="62"/>
        <v/>
      </c>
      <c r="U190" s="24">
        <f t="shared" ca="1" si="57"/>
        <v>0</v>
      </c>
      <c r="V190" s="22">
        <f t="shared" ca="1" si="54"/>
        <v>8.5657075801129773E-2</v>
      </c>
    </row>
    <row r="191" spans="7:22" x14ac:dyDescent="0.25">
      <c r="G191" s="22">
        <v>182</v>
      </c>
      <c r="H191" s="22">
        <f>HLOOKUP($O191,$B$8:$E$27,H$5,FALSE)</f>
        <v>5</v>
      </c>
      <c r="I191" s="22">
        <f>HLOOKUP($O191,$B$8:$E$27,I$5,FALSE)</f>
        <v>0.18</v>
      </c>
      <c r="J191" s="22">
        <f>HLOOKUP($O191,$B$8:$E$27,J$5,FALSE)</f>
        <v>1.37</v>
      </c>
      <c r="K191" s="22">
        <f>HLOOKUP($O191,$B$8:$E$27,K$5,FALSE)</f>
        <v>0</v>
      </c>
      <c r="L191" s="22">
        <f>HLOOKUP($O191,$B$8:$E$27,L$5,FALSE)</f>
        <v>0</v>
      </c>
      <c r="M191" s="22">
        <f t="shared" si="58"/>
        <v>0.89999999999999991</v>
      </c>
      <c r="N191" s="22">
        <f t="shared" si="59"/>
        <v>6.8500000000000005</v>
      </c>
      <c r="O191" s="22" t="s">
        <v>40</v>
      </c>
      <c r="P191" s="24">
        <f t="shared" ca="1" si="55"/>
        <v>0.26727875764147324</v>
      </c>
      <c r="Q191" s="24">
        <f t="shared" ca="1" si="56"/>
        <v>3.5914960797406481</v>
      </c>
      <c r="R191" s="24">
        <f t="shared" ca="1" si="60"/>
        <v>3.8587748373821213</v>
      </c>
      <c r="S191" s="22" t="str">
        <f t="shared" ca="1" si="61"/>
        <v/>
      </c>
      <c r="T191" s="24" t="str">
        <f t="shared" ca="1" si="62"/>
        <v/>
      </c>
      <c r="U191" s="24">
        <f t="shared" ca="1" si="57"/>
        <v>0</v>
      </c>
      <c r="V191" s="22">
        <f t="shared" ca="1" si="54"/>
        <v>1.7957480398703241</v>
      </c>
    </row>
    <row r="192" spans="7:22" x14ac:dyDescent="0.25">
      <c r="G192" s="22">
        <v>183</v>
      </c>
      <c r="H192" s="22">
        <f>HLOOKUP($O192,$B$8:$E$27,H$5,FALSE)</f>
        <v>3</v>
      </c>
      <c r="I192" s="22">
        <f>HLOOKUP($O192,$B$8:$E$27,I$5,FALSE)</f>
        <v>0.2</v>
      </c>
      <c r="J192" s="22">
        <f>HLOOKUP($O192,$B$8:$E$27,J$5,FALSE)</f>
        <v>1.26</v>
      </c>
      <c r="K192" s="22">
        <f>HLOOKUP($O192,$B$8:$E$27,K$5,FALSE)</f>
        <v>0</v>
      </c>
      <c r="L192" s="22">
        <f>HLOOKUP($O192,$B$8:$E$27,L$5,FALSE)</f>
        <v>0</v>
      </c>
      <c r="M192" s="22">
        <f t="shared" si="58"/>
        <v>0.60000000000000009</v>
      </c>
      <c r="N192" s="22">
        <f t="shared" si="59"/>
        <v>3.7800000000000002</v>
      </c>
      <c r="O192" s="22" t="s">
        <v>39</v>
      </c>
      <c r="P192" s="24">
        <f t="shared" ca="1" si="55"/>
        <v>0.29538935657778698</v>
      </c>
      <c r="Q192" s="24">
        <f t="shared" ca="1" si="56"/>
        <v>2.1418667992352969</v>
      </c>
      <c r="R192" s="24">
        <f t="shared" ca="1" si="60"/>
        <v>2.4372561558130839</v>
      </c>
      <c r="S192" s="22" t="str">
        <f t="shared" ca="1" si="61"/>
        <v/>
      </c>
      <c r="T192" s="24" t="str">
        <f t="shared" ca="1" si="62"/>
        <v/>
      </c>
      <c r="U192" s="24">
        <f t="shared" ca="1" si="57"/>
        <v>0</v>
      </c>
      <c r="V192" s="22">
        <f t="shared" ca="1" si="54"/>
        <v>1.0709333996176484</v>
      </c>
    </row>
    <row r="193" spans="7:22" x14ac:dyDescent="0.25">
      <c r="G193" s="22">
        <v>184</v>
      </c>
      <c r="H193" s="22">
        <f>HLOOKUP($O193,$B$8:$E$27,H$5,FALSE)</f>
        <v>3</v>
      </c>
      <c r="I193" s="22">
        <f>HLOOKUP($O193,$B$8:$E$27,I$5,FALSE)</f>
        <v>0.2</v>
      </c>
      <c r="J193" s="22">
        <f>HLOOKUP($O193,$B$8:$E$27,J$5,FALSE)</f>
        <v>1.26</v>
      </c>
      <c r="K193" s="22">
        <f>HLOOKUP($O193,$B$8:$E$27,K$5,FALSE)</f>
        <v>0</v>
      </c>
      <c r="L193" s="22">
        <f>HLOOKUP($O193,$B$8:$E$27,L$5,FALSE)</f>
        <v>0</v>
      </c>
      <c r="M193" s="22">
        <f t="shared" si="58"/>
        <v>0.60000000000000009</v>
      </c>
      <c r="N193" s="22">
        <f t="shared" si="59"/>
        <v>3.7800000000000002</v>
      </c>
      <c r="O193" s="22" t="s">
        <v>39</v>
      </c>
      <c r="P193" s="24">
        <f t="shared" ca="1" si="55"/>
        <v>0.58201123446016878</v>
      </c>
      <c r="Q193" s="24">
        <f t="shared" ca="1" si="56"/>
        <v>2.0999366447395555</v>
      </c>
      <c r="R193" s="24">
        <f t="shared" ca="1" si="60"/>
        <v>2.6819478791997242</v>
      </c>
      <c r="S193" s="22" t="str">
        <f t="shared" ca="1" si="61"/>
        <v/>
      </c>
      <c r="T193" s="24" t="str">
        <f t="shared" ca="1" si="62"/>
        <v/>
      </c>
      <c r="U193" s="24">
        <f t="shared" ca="1" si="57"/>
        <v>0</v>
      </c>
      <c r="V193" s="22">
        <f t="shared" ca="1" si="54"/>
        <v>1.0499683223697778</v>
      </c>
    </row>
    <row r="194" spans="7:22" x14ac:dyDescent="0.25">
      <c r="G194" s="22">
        <v>185</v>
      </c>
      <c r="H194" s="22">
        <f>HLOOKUP($O194,$B$8:$E$27,H$5,FALSE)</f>
        <v>1</v>
      </c>
      <c r="I194" s="22">
        <f>HLOOKUP($O194,$B$8:$E$27,I$5,FALSE)</f>
        <v>0.3</v>
      </c>
      <c r="J194" s="22">
        <f>HLOOKUP($O194,$B$8:$E$27,J$5,FALSE)</f>
        <v>0.95</v>
      </c>
      <c r="K194" s="22">
        <f>HLOOKUP($O194,$B$8:$E$27,K$5,FALSE)</f>
        <v>0</v>
      </c>
      <c r="L194" s="22">
        <f>HLOOKUP($O194,$B$8:$E$27,L$5,FALSE)</f>
        <v>0</v>
      </c>
      <c r="M194" s="22">
        <f t="shared" si="58"/>
        <v>0.3</v>
      </c>
      <c r="N194" s="22">
        <f t="shared" si="59"/>
        <v>0.95</v>
      </c>
      <c r="O194" s="22" t="s">
        <v>38</v>
      </c>
      <c r="P194" s="24">
        <f t="shared" ca="1" si="55"/>
        <v>0.1067637826460715</v>
      </c>
      <c r="Q194" s="24">
        <f t="shared" ca="1" si="56"/>
        <v>0.66439225022276305</v>
      </c>
      <c r="R194" s="24">
        <f t="shared" ca="1" si="60"/>
        <v>0.7711560328688345</v>
      </c>
      <c r="S194" s="22" t="str">
        <f t="shared" ca="1" si="61"/>
        <v/>
      </c>
      <c r="T194" s="24" t="str">
        <f t="shared" ca="1" si="62"/>
        <v/>
      </c>
      <c r="U194" s="24">
        <f t="shared" ca="1" si="57"/>
        <v>0</v>
      </c>
      <c r="V194" s="22">
        <f t="shared" ca="1" si="54"/>
        <v>0.30448695520474867</v>
      </c>
    </row>
    <row r="195" spans="7:22" x14ac:dyDescent="0.25">
      <c r="G195" s="22">
        <v>186</v>
      </c>
      <c r="H195" s="22">
        <f>HLOOKUP($O195,$B$8:$E$27,H$5,FALSE)</f>
        <v>10</v>
      </c>
      <c r="I195" s="22">
        <f>HLOOKUP($O195,$B$8:$E$27,I$5,FALSE)</f>
        <v>0.2</v>
      </c>
      <c r="J195" s="22">
        <f>HLOOKUP($O195,$B$8:$E$27,J$5,FALSE)</f>
        <v>1.4</v>
      </c>
      <c r="K195" s="22">
        <f>HLOOKUP($O195,$B$8:$E$27,K$5,FALSE)</f>
        <v>0</v>
      </c>
      <c r="L195" s="22">
        <f>HLOOKUP($O195,$B$8:$E$27,L$5,FALSE)</f>
        <v>0</v>
      </c>
      <c r="M195" s="22">
        <f t="shared" si="58"/>
        <v>2</v>
      </c>
      <c r="N195" s="22">
        <f t="shared" si="59"/>
        <v>14</v>
      </c>
      <c r="O195" s="22" t="s">
        <v>41</v>
      </c>
      <c r="P195" s="24">
        <f t="shared" ca="1" si="55"/>
        <v>1.3199233568281781</v>
      </c>
      <c r="Q195" s="24">
        <f t="shared" ca="1" si="56"/>
        <v>7.4576036070610376</v>
      </c>
      <c r="R195" s="24">
        <f t="shared" ca="1" si="60"/>
        <v>8.7775269638892155</v>
      </c>
      <c r="S195" s="22" t="str">
        <f t="shared" ca="1" si="61"/>
        <v/>
      </c>
      <c r="T195" s="24" t="str">
        <f t="shared" ca="1" si="62"/>
        <v/>
      </c>
      <c r="U195" s="24">
        <f t="shared" ca="1" si="57"/>
        <v>0</v>
      </c>
      <c r="V195" s="22">
        <f t="shared" ca="1" si="54"/>
        <v>3.7288018035305188</v>
      </c>
    </row>
    <row r="196" spans="7:22" x14ac:dyDescent="0.25">
      <c r="G196" s="22">
        <v>187</v>
      </c>
      <c r="H196" s="22">
        <f>HLOOKUP($O196,$B$8:$E$27,H$5,FALSE)</f>
        <v>3</v>
      </c>
      <c r="I196" s="22">
        <f>HLOOKUP($O196,$B$8:$E$27,I$5,FALSE)</f>
        <v>0.2</v>
      </c>
      <c r="J196" s="22">
        <f>HLOOKUP($O196,$B$8:$E$27,J$5,FALSE)</f>
        <v>1.26</v>
      </c>
      <c r="K196" s="22">
        <f>HLOOKUP($O196,$B$8:$E$27,K$5,FALSE)</f>
        <v>0</v>
      </c>
      <c r="L196" s="22">
        <f>HLOOKUP($O196,$B$8:$E$27,L$5,FALSE)</f>
        <v>0</v>
      </c>
      <c r="M196" s="22">
        <f t="shared" si="58"/>
        <v>0.60000000000000009</v>
      </c>
      <c r="N196" s="22">
        <f t="shared" si="59"/>
        <v>3.7800000000000002</v>
      </c>
      <c r="O196" s="22" t="s">
        <v>39</v>
      </c>
      <c r="P196" s="24">
        <f t="shared" ca="1" si="55"/>
        <v>0.36199794998440732</v>
      </c>
      <c r="Q196" s="24">
        <f t="shared" ca="1" si="56"/>
        <v>2.5564995141075095</v>
      </c>
      <c r="R196" s="24">
        <f t="shared" ca="1" si="60"/>
        <v>2.9184974640919168</v>
      </c>
      <c r="S196" s="22" t="str">
        <f t="shared" ca="1" si="61"/>
        <v/>
      </c>
      <c r="T196" s="24" t="str">
        <f t="shared" ca="1" si="62"/>
        <v/>
      </c>
      <c r="U196" s="24">
        <f t="shared" ca="1" si="57"/>
        <v>0</v>
      </c>
      <c r="V196" s="22">
        <f t="shared" ca="1" si="54"/>
        <v>0.19391090711313666</v>
      </c>
    </row>
    <row r="197" spans="7:22" x14ac:dyDescent="0.25">
      <c r="G197" s="22">
        <v>188</v>
      </c>
      <c r="H197" s="22">
        <f>HLOOKUP($O197,$B$8:$E$27,H$5,FALSE)</f>
        <v>5</v>
      </c>
      <c r="I197" s="22">
        <f>HLOOKUP($O197,$B$8:$E$27,I$5,FALSE)</f>
        <v>0.18</v>
      </c>
      <c r="J197" s="22">
        <f>HLOOKUP($O197,$B$8:$E$27,J$5,FALSE)</f>
        <v>1.37</v>
      </c>
      <c r="K197" s="22">
        <f>HLOOKUP($O197,$B$8:$E$27,K$5,FALSE)</f>
        <v>0</v>
      </c>
      <c r="L197" s="22">
        <f>HLOOKUP($O197,$B$8:$E$27,L$5,FALSE)</f>
        <v>0</v>
      </c>
      <c r="M197" s="22">
        <f t="shared" si="58"/>
        <v>0.89999999999999991</v>
      </c>
      <c r="N197" s="22">
        <f t="shared" si="59"/>
        <v>6.8500000000000005</v>
      </c>
      <c r="O197" s="22" t="s">
        <v>40</v>
      </c>
      <c r="P197" s="24">
        <f t="shared" ca="1" si="55"/>
        <v>0.37684439736982905</v>
      </c>
      <c r="Q197" s="24">
        <f t="shared" ca="1" si="56"/>
        <v>3.7714979943609532</v>
      </c>
      <c r="R197" s="24">
        <f t="shared" ca="1" si="60"/>
        <v>4.1483423917307825</v>
      </c>
      <c r="S197" s="22" t="str">
        <f t="shared" ca="1" si="61"/>
        <v/>
      </c>
      <c r="T197" s="24" t="str">
        <f t="shared" ca="1" si="62"/>
        <v/>
      </c>
      <c r="U197" s="24">
        <f t="shared" ca="1" si="57"/>
        <v>0</v>
      </c>
      <c r="V197" s="22">
        <f t="shared" ca="1" si="54"/>
        <v>1.8857489971804766</v>
      </c>
    </row>
    <row r="198" spans="7:22" x14ac:dyDescent="0.25">
      <c r="G198" s="22">
        <v>189</v>
      </c>
      <c r="H198" s="22">
        <f>HLOOKUP($O198,$B$8:$E$27,H$5,FALSE)</f>
        <v>3</v>
      </c>
      <c r="I198" s="22">
        <f>HLOOKUP($O198,$B$8:$E$27,I$5,FALSE)</f>
        <v>0.2</v>
      </c>
      <c r="J198" s="22">
        <f>HLOOKUP($O198,$B$8:$E$27,J$5,FALSE)</f>
        <v>1.26</v>
      </c>
      <c r="K198" s="22">
        <f>HLOOKUP($O198,$B$8:$E$27,K$5,FALSE)</f>
        <v>0</v>
      </c>
      <c r="L198" s="22">
        <f>HLOOKUP($O198,$B$8:$E$27,L$5,FALSE)</f>
        <v>0</v>
      </c>
      <c r="M198" s="22">
        <f t="shared" si="58"/>
        <v>0.60000000000000009</v>
      </c>
      <c r="N198" s="22">
        <f t="shared" si="59"/>
        <v>3.7800000000000002</v>
      </c>
      <c r="O198" s="22" t="s">
        <v>39</v>
      </c>
      <c r="P198" s="24">
        <f t="shared" ca="1" si="55"/>
        <v>0.55832335567786151</v>
      </c>
      <c r="Q198" s="24">
        <f t="shared" ca="1" si="56"/>
        <v>2.041846434463257</v>
      </c>
      <c r="R198" s="24">
        <f t="shared" ca="1" si="60"/>
        <v>2.6001697901411185</v>
      </c>
      <c r="S198" s="22" t="str">
        <f t="shared" ca="1" si="61"/>
        <v/>
      </c>
      <c r="T198" s="24" t="str">
        <f t="shared" ca="1" si="62"/>
        <v/>
      </c>
      <c r="U198" s="24">
        <f t="shared" ca="1" si="57"/>
        <v>0</v>
      </c>
      <c r="V198" s="22">
        <f t="shared" ca="1" si="54"/>
        <v>0.17100737509313357</v>
      </c>
    </row>
    <row r="199" spans="7:22" x14ac:dyDescent="0.25">
      <c r="G199" s="22">
        <v>190</v>
      </c>
      <c r="H199" s="22">
        <f>HLOOKUP($O199,$B$8:$E$27,H$5,FALSE)</f>
        <v>3</v>
      </c>
      <c r="I199" s="22">
        <f>HLOOKUP($O199,$B$8:$E$27,I$5,FALSE)</f>
        <v>0.2</v>
      </c>
      <c r="J199" s="22">
        <f>HLOOKUP($O199,$B$8:$E$27,J$5,FALSE)</f>
        <v>1.26</v>
      </c>
      <c r="K199" s="22">
        <f>HLOOKUP($O199,$B$8:$E$27,K$5,FALSE)</f>
        <v>0</v>
      </c>
      <c r="L199" s="22">
        <f>HLOOKUP($O199,$B$8:$E$27,L$5,FALSE)</f>
        <v>0</v>
      </c>
      <c r="M199" s="22">
        <f t="shared" si="58"/>
        <v>0.60000000000000009</v>
      </c>
      <c r="N199" s="22">
        <f t="shared" si="59"/>
        <v>3.7800000000000002</v>
      </c>
      <c r="O199" s="22" t="s">
        <v>39</v>
      </c>
      <c r="P199" s="24">
        <f t="shared" ca="1" si="55"/>
        <v>0.59563198676877371</v>
      </c>
      <c r="Q199" s="24">
        <f t="shared" ca="1" si="56"/>
        <v>2.067600588993542</v>
      </c>
      <c r="R199" s="24">
        <f t="shared" ca="1" si="60"/>
        <v>2.6632325757623159</v>
      </c>
      <c r="S199" s="22" t="str">
        <f t="shared" ca="1" si="61"/>
        <v/>
      </c>
      <c r="T199" s="24" t="str">
        <f t="shared" ca="1" si="62"/>
        <v/>
      </c>
      <c r="U199" s="24">
        <f t="shared" ca="1" si="57"/>
        <v>0</v>
      </c>
      <c r="V199" s="22">
        <f t="shared" ca="1" si="54"/>
        <v>1.033800294496771</v>
      </c>
    </row>
    <row r="200" spans="7:22" x14ac:dyDescent="0.25">
      <c r="G200" s="22">
        <v>191</v>
      </c>
      <c r="H200" s="22">
        <f>HLOOKUP($O200,$B$8:$E$27,H$5,FALSE)</f>
        <v>3</v>
      </c>
      <c r="I200" s="22">
        <f>HLOOKUP($O200,$B$8:$E$27,I$5,FALSE)</f>
        <v>0.2</v>
      </c>
      <c r="J200" s="22">
        <f>HLOOKUP($O200,$B$8:$E$27,J$5,FALSE)</f>
        <v>1.26</v>
      </c>
      <c r="K200" s="22">
        <f>HLOOKUP($O200,$B$8:$E$27,K$5,FALSE)</f>
        <v>0</v>
      </c>
      <c r="L200" s="22">
        <f>HLOOKUP($O200,$B$8:$E$27,L$5,FALSE)</f>
        <v>0</v>
      </c>
      <c r="M200" s="22">
        <f t="shared" si="58"/>
        <v>0.60000000000000009</v>
      </c>
      <c r="N200" s="22">
        <f t="shared" si="59"/>
        <v>3.7800000000000002</v>
      </c>
      <c r="O200" s="22" t="s">
        <v>39</v>
      </c>
      <c r="P200" s="24">
        <f t="shared" ca="1" si="55"/>
        <v>0.56092231853335439</v>
      </c>
      <c r="Q200" s="24">
        <f t="shared" ca="1" si="56"/>
        <v>2.1332336526288889</v>
      </c>
      <c r="R200" s="24">
        <f t="shared" ca="1" si="60"/>
        <v>2.6941559711622434</v>
      </c>
      <c r="S200" s="22" t="str">
        <f t="shared" ca="1" si="61"/>
        <v/>
      </c>
      <c r="T200" s="24" t="str">
        <f t="shared" ca="1" si="62"/>
        <v/>
      </c>
      <c r="U200" s="24">
        <f t="shared" ca="1" si="57"/>
        <v>0</v>
      </c>
      <c r="V200" s="22">
        <f t="shared" ref="V200:V263" ca="1" si="63">Q200*MIN(0.5,MAX(0.05,RAND()))</f>
        <v>1.0666168263144444</v>
      </c>
    </row>
    <row r="201" spans="7:22" x14ac:dyDescent="0.25">
      <c r="G201" s="22">
        <v>192</v>
      </c>
      <c r="H201" s="22">
        <f>HLOOKUP($O201,$B$8:$E$27,H$5,FALSE)</f>
        <v>3</v>
      </c>
      <c r="I201" s="22">
        <f>HLOOKUP($O201,$B$8:$E$27,I$5,FALSE)</f>
        <v>0.2</v>
      </c>
      <c r="J201" s="22">
        <f>HLOOKUP($O201,$B$8:$E$27,J$5,FALSE)</f>
        <v>1.26</v>
      </c>
      <c r="K201" s="22">
        <f>HLOOKUP($O201,$B$8:$E$27,K$5,FALSE)</f>
        <v>0</v>
      </c>
      <c r="L201" s="22">
        <f>HLOOKUP($O201,$B$8:$E$27,L$5,FALSE)</f>
        <v>0</v>
      </c>
      <c r="M201" s="22">
        <f t="shared" si="58"/>
        <v>0.60000000000000009</v>
      </c>
      <c r="N201" s="22">
        <f t="shared" si="59"/>
        <v>3.7800000000000002</v>
      </c>
      <c r="O201" s="22" t="s">
        <v>39</v>
      </c>
      <c r="P201" s="24">
        <f t="shared" ca="1" si="55"/>
        <v>0.49131490694308172</v>
      </c>
      <c r="Q201" s="24">
        <f t="shared" ca="1" si="56"/>
        <v>2.2061020705006036</v>
      </c>
      <c r="R201" s="24">
        <f t="shared" ca="1" si="60"/>
        <v>2.6974169774436851</v>
      </c>
      <c r="S201" s="22" t="str">
        <f t="shared" ca="1" si="61"/>
        <v/>
      </c>
      <c r="T201" s="24" t="str">
        <f t="shared" ca="1" si="62"/>
        <v/>
      </c>
      <c r="U201" s="24">
        <f t="shared" ca="1" si="57"/>
        <v>0</v>
      </c>
      <c r="V201" s="22">
        <f t="shared" ca="1" si="63"/>
        <v>1.1030510352503018</v>
      </c>
    </row>
    <row r="202" spans="7:22" x14ac:dyDescent="0.25">
      <c r="G202" s="22">
        <v>193</v>
      </c>
      <c r="H202" s="22">
        <f>HLOOKUP($O202,$B$8:$E$27,H$5,FALSE)</f>
        <v>5</v>
      </c>
      <c r="I202" s="22">
        <f>HLOOKUP($O202,$B$8:$E$27,I$5,FALSE)</f>
        <v>0.18</v>
      </c>
      <c r="J202" s="22">
        <f>HLOOKUP($O202,$B$8:$E$27,J$5,FALSE)</f>
        <v>1.37</v>
      </c>
      <c r="K202" s="22">
        <f>HLOOKUP($O202,$B$8:$E$27,K$5,FALSE)</f>
        <v>0</v>
      </c>
      <c r="L202" s="22">
        <f>HLOOKUP($O202,$B$8:$E$27,L$5,FALSE)</f>
        <v>0</v>
      </c>
      <c r="M202" s="22">
        <f t="shared" si="58"/>
        <v>0.89999999999999991</v>
      </c>
      <c r="N202" s="22">
        <f t="shared" si="59"/>
        <v>6.8500000000000005</v>
      </c>
      <c r="O202" s="22" t="s">
        <v>40</v>
      </c>
      <c r="P202" s="24">
        <f t="shared" ca="1" si="55"/>
        <v>0.22487585112128522</v>
      </c>
      <c r="Q202" s="24">
        <f t="shared" ca="1" si="56"/>
        <v>3.7458698679700708</v>
      </c>
      <c r="R202" s="24">
        <f t="shared" ca="1" si="60"/>
        <v>3.9707457190913562</v>
      </c>
      <c r="S202" s="22" t="str">
        <f t="shared" ca="1" si="61"/>
        <v/>
      </c>
      <c r="T202" s="24" t="str">
        <f t="shared" ca="1" si="62"/>
        <v/>
      </c>
      <c r="U202" s="24">
        <f t="shared" ca="1" si="57"/>
        <v>0</v>
      </c>
      <c r="V202" s="22">
        <f t="shared" ca="1" si="63"/>
        <v>1.8729349339850354</v>
      </c>
    </row>
    <row r="203" spans="7:22" x14ac:dyDescent="0.25">
      <c r="G203" s="22">
        <v>194</v>
      </c>
      <c r="H203" s="22">
        <f>HLOOKUP($O203,$B$8:$E$27,H$5,FALSE)</f>
        <v>10</v>
      </c>
      <c r="I203" s="22">
        <f>HLOOKUP($O203,$B$8:$E$27,I$5,FALSE)</f>
        <v>0.2</v>
      </c>
      <c r="J203" s="22">
        <f>HLOOKUP($O203,$B$8:$E$27,J$5,FALSE)</f>
        <v>1.4</v>
      </c>
      <c r="K203" s="22">
        <f>HLOOKUP($O203,$B$8:$E$27,K$5,FALSE)</f>
        <v>0</v>
      </c>
      <c r="L203" s="22">
        <f>HLOOKUP($O203,$B$8:$E$27,L$5,FALSE)</f>
        <v>0</v>
      </c>
      <c r="M203" s="22">
        <f t="shared" si="58"/>
        <v>2</v>
      </c>
      <c r="N203" s="22">
        <f t="shared" si="59"/>
        <v>14</v>
      </c>
      <c r="O203" s="22" t="s">
        <v>41</v>
      </c>
      <c r="P203" s="24">
        <f t="shared" ref="P203:P266" ca="1" si="64">RAND()*$M203</f>
        <v>0.32492824826077338</v>
      </c>
      <c r="Q203" s="24">
        <f t="shared" ref="Q203:Q266" ca="1" si="65">MIN(N203*20,MAX(M203,NORMINV(RAND(),N203-(N203-M203)/2,(N203-M203)/16)))</f>
        <v>7.6540935526623084</v>
      </c>
      <c r="R203" s="24">
        <f t="shared" ca="1" si="60"/>
        <v>7.979021800923082</v>
      </c>
      <c r="S203" s="22" t="str">
        <f t="shared" ca="1" si="61"/>
        <v/>
      </c>
      <c r="T203" s="24" t="str">
        <f t="shared" ca="1" si="62"/>
        <v/>
      </c>
      <c r="U203" s="24">
        <f t="shared" ref="U203:U266" ca="1" si="66">Q203*K203*L203</f>
        <v>0</v>
      </c>
      <c r="V203" s="22">
        <f t="shared" ca="1" si="63"/>
        <v>3.8270467763311542</v>
      </c>
    </row>
    <row r="204" spans="7:22" x14ac:dyDescent="0.25">
      <c r="G204" s="22">
        <v>195</v>
      </c>
      <c r="H204" s="22">
        <f>HLOOKUP($O204,$B$8:$E$27,H$5,FALSE)</f>
        <v>1</v>
      </c>
      <c r="I204" s="22">
        <f>HLOOKUP($O204,$B$8:$E$27,I$5,FALSE)</f>
        <v>0.3</v>
      </c>
      <c r="J204" s="22">
        <f>HLOOKUP($O204,$B$8:$E$27,J$5,FALSE)</f>
        <v>0.95</v>
      </c>
      <c r="K204" s="22">
        <f>HLOOKUP($O204,$B$8:$E$27,K$5,FALSE)</f>
        <v>0</v>
      </c>
      <c r="L204" s="22">
        <f>HLOOKUP($O204,$B$8:$E$27,L$5,FALSE)</f>
        <v>0</v>
      </c>
      <c r="M204" s="22">
        <f t="shared" si="58"/>
        <v>0.3</v>
      </c>
      <c r="N204" s="22">
        <f t="shared" si="59"/>
        <v>0.95</v>
      </c>
      <c r="O204" s="22" t="s">
        <v>38</v>
      </c>
      <c r="P204" s="24">
        <f t="shared" ca="1" si="64"/>
        <v>0.26357867607955793</v>
      </c>
      <c r="Q204" s="24">
        <f t="shared" ca="1" si="65"/>
        <v>0.67773654035274433</v>
      </c>
      <c r="R204" s="24">
        <f t="shared" ca="1" si="60"/>
        <v>0.9413152164323022</v>
      </c>
      <c r="S204" s="22" t="str">
        <f t="shared" ca="1" si="61"/>
        <v/>
      </c>
      <c r="T204" s="24" t="str">
        <f t="shared" ca="1" si="62"/>
        <v/>
      </c>
      <c r="U204" s="24">
        <f t="shared" ca="1" si="66"/>
        <v>0</v>
      </c>
      <c r="V204" s="22">
        <f t="shared" ca="1" si="63"/>
        <v>0.33886827017637217</v>
      </c>
    </row>
    <row r="205" spans="7:22" x14ac:dyDescent="0.25">
      <c r="G205" s="22">
        <v>196</v>
      </c>
      <c r="H205" s="22">
        <f>HLOOKUP($O205,$B$8:$E$27,H$5,FALSE)</f>
        <v>1</v>
      </c>
      <c r="I205" s="22">
        <f>HLOOKUP($O205,$B$8:$E$27,I$5,FALSE)</f>
        <v>0.3</v>
      </c>
      <c r="J205" s="22">
        <f>HLOOKUP($O205,$B$8:$E$27,J$5,FALSE)</f>
        <v>0.95</v>
      </c>
      <c r="K205" s="22">
        <f>HLOOKUP($O205,$B$8:$E$27,K$5,FALSE)</f>
        <v>0</v>
      </c>
      <c r="L205" s="22">
        <f>HLOOKUP($O205,$B$8:$E$27,L$5,FALSE)</f>
        <v>0</v>
      </c>
      <c r="M205" s="22">
        <f t="shared" si="58"/>
        <v>0.3</v>
      </c>
      <c r="N205" s="22">
        <f t="shared" si="59"/>
        <v>0.95</v>
      </c>
      <c r="O205" s="22" t="s">
        <v>38</v>
      </c>
      <c r="P205" s="24">
        <f t="shared" ca="1" si="64"/>
        <v>0.26736031463217286</v>
      </c>
      <c r="Q205" s="24">
        <f t="shared" ca="1" si="65"/>
        <v>0.6212049772831445</v>
      </c>
      <c r="R205" s="24">
        <f t="shared" ca="1" si="60"/>
        <v>0.8885652919153173</v>
      </c>
      <c r="S205" s="22" t="str">
        <f t="shared" ca="1" si="61"/>
        <v/>
      </c>
      <c r="T205" s="24" t="str">
        <f t="shared" ca="1" si="62"/>
        <v/>
      </c>
      <c r="U205" s="24">
        <f t="shared" ca="1" si="66"/>
        <v>0</v>
      </c>
      <c r="V205" s="22">
        <f t="shared" ca="1" si="63"/>
        <v>0.31060248864157225</v>
      </c>
    </row>
    <row r="206" spans="7:22" x14ac:dyDescent="0.25">
      <c r="G206" s="22">
        <v>197</v>
      </c>
      <c r="H206" s="22">
        <f>HLOOKUP($O206,$B$8:$E$27,H$5,FALSE)</f>
        <v>10</v>
      </c>
      <c r="I206" s="22">
        <f>HLOOKUP($O206,$B$8:$E$27,I$5,FALSE)</f>
        <v>0.2</v>
      </c>
      <c r="J206" s="22">
        <f>HLOOKUP($O206,$B$8:$E$27,J$5,FALSE)</f>
        <v>1.4</v>
      </c>
      <c r="K206" s="22">
        <f>HLOOKUP($O206,$B$8:$E$27,K$5,FALSE)</f>
        <v>0</v>
      </c>
      <c r="L206" s="22">
        <f>HLOOKUP($O206,$B$8:$E$27,L$5,FALSE)</f>
        <v>0</v>
      </c>
      <c r="M206" s="22">
        <f t="shared" si="58"/>
        <v>2</v>
      </c>
      <c r="N206" s="22">
        <f t="shared" si="59"/>
        <v>14</v>
      </c>
      <c r="O206" s="22" t="s">
        <v>41</v>
      </c>
      <c r="P206" s="24">
        <f t="shared" ca="1" si="64"/>
        <v>1.9611509051174247</v>
      </c>
      <c r="Q206" s="24">
        <f t="shared" ca="1" si="65"/>
        <v>8.0335260672332787</v>
      </c>
      <c r="R206" s="24">
        <f t="shared" ca="1" si="60"/>
        <v>9.9946769723507032</v>
      </c>
      <c r="S206" s="22" t="str">
        <f t="shared" ca="1" si="61"/>
        <v/>
      </c>
      <c r="T206" s="24" t="str">
        <f t="shared" ca="1" si="62"/>
        <v/>
      </c>
      <c r="U206" s="24">
        <f t="shared" ca="1" si="66"/>
        <v>0</v>
      </c>
      <c r="V206" s="22">
        <f t="shared" ca="1" si="63"/>
        <v>0.99592252108007151</v>
      </c>
    </row>
    <row r="207" spans="7:22" x14ac:dyDescent="0.25">
      <c r="G207" s="22">
        <v>198</v>
      </c>
      <c r="H207" s="22">
        <f>HLOOKUP($O207,$B$8:$E$27,H$5,FALSE)</f>
        <v>3</v>
      </c>
      <c r="I207" s="22">
        <f>HLOOKUP($O207,$B$8:$E$27,I$5,FALSE)</f>
        <v>0.2</v>
      </c>
      <c r="J207" s="22">
        <f>HLOOKUP($O207,$B$8:$E$27,J$5,FALSE)</f>
        <v>1.26</v>
      </c>
      <c r="K207" s="22">
        <f>HLOOKUP($O207,$B$8:$E$27,K$5,FALSE)</f>
        <v>0</v>
      </c>
      <c r="L207" s="22">
        <f>HLOOKUP($O207,$B$8:$E$27,L$5,FALSE)</f>
        <v>0</v>
      </c>
      <c r="M207" s="22">
        <f t="shared" si="58"/>
        <v>0.60000000000000009</v>
      </c>
      <c r="N207" s="22">
        <f t="shared" si="59"/>
        <v>3.7800000000000002</v>
      </c>
      <c r="O207" s="22" t="s">
        <v>39</v>
      </c>
      <c r="P207" s="24">
        <f t="shared" ca="1" si="64"/>
        <v>0.45622340370928022</v>
      </c>
      <c r="Q207" s="24">
        <f t="shared" ca="1" si="65"/>
        <v>2.3002526847146521</v>
      </c>
      <c r="R207" s="24">
        <f t="shared" ca="1" si="60"/>
        <v>2.7564760884239323</v>
      </c>
      <c r="S207" s="22" t="str">
        <f t="shared" ca="1" si="61"/>
        <v/>
      </c>
      <c r="T207" s="24" t="str">
        <f t="shared" ca="1" si="62"/>
        <v/>
      </c>
      <c r="U207" s="24">
        <f t="shared" ca="1" si="66"/>
        <v>0</v>
      </c>
      <c r="V207" s="22">
        <f t="shared" ca="1" si="63"/>
        <v>0.1150126342357326</v>
      </c>
    </row>
    <row r="208" spans="7:22" x14ac:dyDescent="0.25">
      <c r="G208" s="22">
        <v>199</v>
      </c>
      <c r="H208" s="22">
        <f>HLOOKUP($O208,$B$8:$E$27,H$5,FALSE)</f>
        <v>5</v>
      </c>
      <c r="I208" s="22">
        <f>HLOOKUP($O208,$B$8:$E$27,I$5,FALSE)</f>
        <v>0.18</v>
      </c>
      <c r="J208" s="22">
        <f>HLOOKUP($O208,$B$8:$E$27,J$5,FALSE)</f>
        <v>1.37</v>
      </c>
      <c r="K208" s="22">
        <f>HLOOKUP($O208,$B$8:$E$27,K$5,FALSE)</f>
        <v>0</v>
      </c>
      <c r="L208" s="22">
        <f>HLOOKUP($O208,$B$8:$E$27,L$5,FALSE)</f>
        <v>0</v>
      </c>
      <c r="M208" s="22">
        <f t="shared" si="58"/>
        <v>0.89999999999999991</v>
      </c>
      <c r="N208" s="22">
        <f t="shared" si="59"/>
        <v>6.8500000000000005</v>
      </c>
      <c r="O208" s="22" t="s">
        <v>40</v>
      </c>
      <c r="P208" s="24">
        <f t="shared" ca="1" si="64"/>
        <v>0.36357643037138587</v>
      </c>
      <c r="Q208" s="24">
        <f t="shared" ca="1" si="65"/>
        <v>4.0915062622587577</v>
      </c>
      <c r="R208" s="24">
        <f t="shared" ca="1" si="60"/>
        <v>4.4550826926301434</v>
      </c>
      <c r="S208" s="22" t="str">
        <f t="shared" ca="1" si="61"/>
        <v/>
      </c>
      <c r="T208" s="24" t="str">
        <f t="shared" ca="1" si="62"/>
        <v/>
      </c>
      <c r="U208" s="24">
        <f t="shared" ca="1" si="66"/>
        <v>0</v>
      </c>
      <c r="V208" s="22">
        <f t="shared" ca="1" si="63"/>
        <v>0.87135008865960217</v>
      </c>
    </row>
    <row r="209" spans="7:22" x14ac:dyDescent="0.25">
      <c r="G209" s="22">
        <v>200</v>
      </c>
      <c r="H209" s="22">
        <f>HLOOKUP($O209,$B$8:$E$27,H$5,FALSE)</f>
        <v>5</v>
      </c>
      <c r="I209" s="22">
        <f>HLOOKUP($O209,$B$8:$E$27,I$5,FALSE)</f>
        <v>0.18</v>
      </c>
      <c r="J209" s="22">
        <f>HLOOKUP($O209,$B$8:$E$27,J$5,FALSE)</f>
        <v>1.37</v>
      </c>
      <c r="K209" s="22">
        <f>HLOOKUP($O209,$B$8:$E$27,K$5,FALSE)</f>
        <v>0</v>
      </c>
      <c r="L209" s="22">
        <f>HLOOKUP($O209,$B$8:$E$27,L$5,FALSE)</f>
        <v>0</v>
      </c>
      <c r="M209" s="22">
        <f t="shared" ref="M209:M272" si="67">I209*$H209</f>
        <v>0.89999999999999991</v>
      </c>
      <c r="N209" s="22">
        <f t="shared" ref="N209:N272" si="68">J209*$H209</f>
        <v>6.8500000000000005</v>
      </c>
      <c r="O209" s="22" t="s">
        <v>40</v>
      </c>
      <c r="P209" s="24">
        <f t="shared" ca="1" si="64"/>
        <v>0.72302347529976219</v>
      </c>
      <c r="Q209" s="24">
        <f t="shared" ca="1" si="65"/>
        <v>3.8935627826354549</v>
      </c>
      <c r="R209" s="24">
        <f t="shared" ca="1" si="60"/>
        <v>4.616586257935217</v>
      </c>
      <c r="S209" s="22" t="str">
        <f t="shared" ca="1" si="61"/>
        <v/>
      </c>
      <c r="T209" s="24" t="str">
        <f t="shared" ca="1" si="62"/>
        <v/>
      </c>
      <c r="U209" s="24">
        <f t="shared" ca="1" si="66"/>
        <v>0</v>
      </c>
      <c r="V209" s="22">
        <f t="shared" ca="1" si="63"/>
        <v>1.9467813913177274</v>
      </c>
    </row>
    <row r="210" spans="7:22" x14ac:dyDescent="0.25">
      <c r="G210" s="22">
        <v>201</v>
      </c>
      <c r="H210" s="22">
        <f>HLOOKUP($O210,$B$8:$E$27,H$5,FALSE)</f>
        <v>1</v>
      </c>
      <c r="I210" s="22">
        <f>HLOOKUP($O210,$B$8:$E$27,I$5,FALSE)</f>
        <v>0.3</v>
      </c>
      <c r="J210" s="22">
        <f>HLOOKUP($O210,$B$8:$E$27,J$5,FALSE)</f>
        <v>0.95</v>
      </c>
      <c r="K210" s="22">
        <f>HLOOKUP($O210,$B$8:$E$27,K$5,FALSE)</f>
        <v>0</v>
      </c>
      <c r="L210" s="22">
        <f>HLOOKUP($O210,$B$8:$E$27,L$5,FALSE)</f>
        <v>0</v>
      </c>
      <c r="M210" s="22">
        <f t="shared" si="67"/>
        <v>0.3</v>
      </c>
      <c r="N210" s="22">
        <f t="shared" si="68"/>
        <v>0.95</v>
      </c>
      <c r="O210" s="22" t="s">
        <v>38</v>
      </c>
      <c r="P210" s="24">
        <f t="shared" ca="1" si="64"/>
        <v>0.11190091377464102</v>
      </c>
      <c r="Q210" s="24">
        <f t="shared" ca="1" si="65"/>
        <v>0.60611914321815652</v>
      </c>
      <c r="R210" s="24">
        <f t="shared" ca="1" si="60"/>
        <v>0.71802005699279758</v>
      </c>
      <c r="S210" s="22" t="str">
        <f t="shared" ca="1" si="61"/>
        <v/>
      </c>
      <c r="T210" s="24" t="str">
        <f t="shared" ca="1" si="62"/>
        <v/>
      </c>
      <c r="U210" s="24">
        <f t="shared" ca="1" si="66"/>
        <v>0</v>
      </c>
      <c r="V210" s="22">
        <f t="shared" ca="1" si="63"/>
        <v>4.7818652581702599E-2</v>
      </c>
    </row>
    <row r="211" spans="7:22" x14ac:dyDescent="0.25">
      <c r="G211" s="22">
        <v>202</v>
      </c>
      <c r="H211" s="22">
        <f>HLOOKUP($O211,$B$8:$E$27,H$5,FALSE)</f>
        <v>3</v>
      </c>
      <c r="I211" s="22">
        <f>HLOOKUP($O211,$B$8:$E$27,I$5,FALSE)</f>
        <v>0.2</v>
      </c>
      <c r="J211" s="22">
        <f>HLOOKUP($O211,$B$8:$E$27,J$5,FALSE)</f>
        <v>1.26</v>
      </c>
      <c r="K211" s="22">
        <f>HLOOKUP($O211,$B$8:$E$27,K$5,FALSE)</f>
        <v>0</v>
      </c>
      <c r="L211" s="22">
        <f>HLOOKUP($O211,$B$8:$E$27,L$5,FALSE)</f>
        <v>0</v>
      </c>
      <c r="M211" s="22">
        <f t="shared" si="67"/>
        <v>0.60000000000000009</v>
      </c>
      <c r="N211" s="22">
        <f t="shared" si="68"/>
        <v>3.7800000000000002</v>
      </c>
      <c r="O211" s="22" t="s">
        <v>39</v>
      </c>
      <c r="P211" s="24">
        <f t="shared" ca="1" si="64"/>
        <v>0.39674113775384073</v>
      </c>
      <c r="Q211" s="24">
        <f t="shared" ca="1" si="65"/>
        <v>2.1786562459133854</v>
      </c>
      <c r="R211" s="24">
        <f t="shared" ca="1" si="60"/>
        <v>2.5753973836672261</v>
      </c>
      <c r="S211" s="22" t="str">
        <f t="shared" ca="1" si="61"/>
        <v/>
      </c>
      <c r="T211" s="24" t="str">
        <f t="shared" ca="1" si="62"/>
        <v/>
      </c>
      <c r="U211" s="24">
        <f t="shared" ca="1" si="66"/>
        <v>0</v>
      </c>
      <c r="V211" s="22">
        <f t="shared" ca="1" si="63"/>
        <v>1.0893281229566927</v>
      </c>
    </row>
    <row r="212" spans="7:22" x14ac:dyDescent="0.25">
      <c r="G212" s="22">
        <v>203</v>
      </c>
      <c r="H212" s="22">
        <f>HLOOKUP($O212,$B$8:$E$27,H$5,FALSE)</f>
        <v>5</v>
      </c>
      <c r="I212" s="22">
        <f>HLOOKUP($O212,$B$8:$E$27,I$5,FALSE)</f>
        <v>0.18</v>
      </c>
      <c r="J212" s="22">
        <f>HLOOKUP($O212,$B$8:$E$27,J$5,FALSE)</f>
        <v>1.37</v>
      </c>
      <c r="K212" s="22">
        <f>HLOOKUP($O212,$B$8:$E$27,K$5,FALSE)</f>
        <v>0</v>
      </c>
      <c r="L212" s="22">
        <f>HLOOKUP($O212,$B$8:$E$27,L$5,FALSE)</f>
        <v>0</v>
      </c>
      <c r="M212" s="22">
        <f t="shared" si="67"/>
        <v>0.89999999999999991</v>
      </c>
      <c r="N212" s="22">
        <f t="shared" si="68"/>
        <v>6.8500000000000005</v>
      </c>
      <c r="O212" s="22" t="s">
        <v>40</v>
      </c>
      <c r="P212" s="24">
        <f t="shared" ca="1" si="64"/>
        <v>0.21822512950698639</v>
      </c>
      <c r="Q212" s="24">
        <f t="shared" ca="1" si="65"/>
        <v>3.9500211089653412</v>
      </c>
      <c r="R212" s="24">
        <f t="shared" ca="1" si="60"/>
        <v>4.168246238472328</v>
      </c>
      <c r="S212" s="22" t="str">
        <f t="shared" ca="1" si="61"/>
        <v/>
      </c>
      <c r="T212" s="24" t="str">
        <f t="shared" ca="1" si="62"/>
        <v/>
      </c>
      <c r="U212" s="24">
        <f t="shared" ca="1" si="66"/>
        <v>0</v>
      </c>
      <c r="V212" s="22">
        <f t="shared" ca="1" si="63"/>
        <v>1.9750105544826706</v>
      </c>
    </row>
    <row r="213" spans="7:22" x14ac:dyDescent="0.25">
      <c r="G213" s="22">
        <v>204</v>
      </c>
      <c r="H213" s="22">
        <f>HLOOKUP($O213,$B$8:$E$27,H$5,FALSE)</f>
        <v>10</v>
      </c>
      <c r="I213" s="22">
        <f>HLOOKUP($O213,$B$8:$E$27,I$5,FALSE)</f>
        <v>0.2</v>
      </c>
      <c r="J213" s="22">
        <f>HLOOKUP($O213,$B$8:$E$27,J$5,FALSE)</f>
        <v>1.4</v>
      </c>
      <c r="K213" s="22">
        <f>HLOOKUP($O213,$B$8:$E$27,K$5,FALSE)</f>
        <v>0</v>
      </c>
      <c r="L213" s="22">
        <f>HLOOKUP($O213,$B$8:$E$27,L$5,FALSE)</f>
        <v>0</v>
      </c>
      <c r="M213" s="22">
        <f t="shared" si="67"/>
        <v>2</v>
      </c>
      <c r="N213" s="22">
        <f t="shared" si="68"/>
        <v>14</v>
      </c>
      <c r="O213" s="22" t="s">
        <v>41</v>
      </c>
      <c r="P213" s="24">
        <f t="shared" ca="1" si="64"/>
        <v>1.5019418451562161</v>
      </c>
      <c r="Q213" s="24">
        <f t="shared" ca="1" si="65"/>
        <v>8.5118766012123981</v>
      </c>
      <c r="R213" s="24">
        <f t="shared" ca="1" si="60"/>
        <v>10.013818446368614</v>
      </c>
      <c r="S213" s="22" t="str">
        <f t="shared" ca="1" si="61"/>
        <v>D</v>
      </c>
      <c r="T213" s="24">
        <f t="shared" ca="1" si="62"/>
        <v>1.3818446368613735E-2</v>
      </c>
      <c r="U213" s="24">
        <f t="shared" ca="1" si="66"/>
        <v>0</v>
      </c>
      <c r="V213" s="22">
        <f t="shared" ca="1" si="63"/>
        <v>1.7724328227609891</v>
      </c>
    </row>
    <row r="214" spans="7:22" x14ac:dyDescent="0.25">
      <c r="G214" s="22">
        <v>205</v>
      </c>
      <c r="H214" s="22">
        <f>HLOOKUP($O214,$B$8:$E$27,H$5,FALSE)</f>
        <v>10</v>
      </c>
      <c r="I214" s="22">
        <f>HLOOKUP($O214,$B$8:$E$27,I$5,FALSE)</f>
        <v>0.2</v>
      </c>
      <c r="J214" s="22">
        <f>HLOOKUP($O214,$B$8:$E$27,J$5,FALSE)</f>
        <v>1.4</v>
      </c>
      <c r="K214" s="22">
        <f>HLOOKUP($O214,$B$8:$E$27,K$5,FALSE)</f>
        <v>0</v>
      </c>
      <c r="L214" s="22">
        <f>HLOOKUP($O214,$B$8:$E$27,L$5,FALSE)</f>
        <v>0</v>
      </c>
      <c r="M214" s="22">
        <f t="shared" si="67"/>
        <v>2</v>
      </c>
      <c r="N214" s="22">
        <f t="shared" si="68"/>
        <v>14</v>
      </c>
      <c r="O214" s="22" t="s">
        <v>41</v>
      </c>
      <c r="P214" s="24">
        <f t="shared" ca="1" si="64"/>
        <v>1.6608588371723023</v>
      </c>
      <c r="Q214" s="24">
        <f t="shared" ca="1" si="65"/>
        <v>7.7845526886356913</v>
      </c>
      <c r="R214" s="24">
        <f t="shared" ca="1" si="60"/>
        <v>9.4454115258079945</v>
      </c>
      <c r="S214" s="22" t="str">
        <f t="shared" ca="1" si="61"/>
        <v/>
      </c>
      <c r="T214" s="24" t="str">
        <f t="shared" ca="1" si="62"/>
        <v/>
      </c>
      <c r="U214" s="24">
        <f t="shared" ca="1" si="66"/>
        <v>0</v>
      </c>
      <c r="V214" s="22">
        <f t="shared" ca="1" si="63"/>
        <v>3.8922763443178456</v>
      </c>
    </row>
    <row r="215" spans="7:22" x14ac:dyDescent="0.25">
      <c r="G215" s="22">
        <v>206</v>
      </c>
      <c r="H215" s="22">
        <f>HLOOKUP($O215,$B$8:$E$27,H$5,FALSE)</f>
        <v>3</v>
      </c>
      <c r="I215" s="22">
        <f>HLOOKUP($O215,$B$8:$E$27,I$5,FALSE)</f>
        <v>0.2</v>
      </c>
      <c r="J215" s="22">
        <f>HLOOKUP($O215,$B$8:$E$27,J$5,FALSE)</f>
        <v>1.26</v>
      </c>
      <c r="K215" s="22">
        <f>HLOOKUP($O215,$B$8:$E$27,K$5,FALSE)</f>
        <v>0</v>
      </c>
      <c r="L215" s="22">
        <f>HLOOKUP($O215,$B$8:$E$27,L$5,FALSE)</f>
        <v>0</v>
      </c>
      <c r="M215" s="22">
        <f t="shared" si="67"/>
        <v>0.60000000000000009</v>
      </c>
      <c r="N215" s="22">
        <f t="shared" si="68"/>
        <v>3.7800000000000002</v>
      </c>
      <c r="O215" s="22" t="s">
        <v>39</v>
      </c>
      <c r="P215" s="24">
        <f t="shared" ca="1" si="64"/>
        <v>0.38354919956930678</v>
      </c>
      <c r="Q215" s="24">
        <f t="shared" ca="1" si="65"/>
        <v>2.096715502786004</v>
      </c>
      <c r="R215" s="24">
        <f t="shared" ca="1" si="60"/>
        <v>2.4802647023553108</v>
      </c>
      <c r="S215" s="22" t="str">
        <f t="shared" ca="1" si="61"/>
        <v/>
      </c>
      <c r="T215" s="24" t="str">
        <f t="shared" ca="1" si="62"/>
        <v/>
      </c>
      <c r="U215" s="24">
        <f t="shared" ca="1" si="66"/>
        <v>0</v>
      </c>
      <c r="V215" s="22">
        <f t="shared" ca="1" si="63"/>
        <v>1.048357751393002</v>
      </c>
    </row>
    <row r="216" spans="7:22" x14ac:dyDescent="0.25">
      <c r="G216" s="22">
        <v>207</v>
      </c>
      <c r="H216" s="22">
        <f>HLOOKUP($O216,$B$8:$E$27,H$5,FALSE)</f>
        <v>3</v>
      </c>
      <c r="I216" s="22">
        <f>HLOOKUP($O216,$B$8:$E$27,I$5,FALSE)</f>
        <v>0.2</v>
      </c>
      <c r="J216" s="22">
        <f>HLOOKUP($O216,$B$8:$E$27,J$5,FALSE)</f>
        <v>1.26</v>
      </c>
      <c r="K216" s="22">
        <f>HLOOKUP($O216,$B$8:$E$27,K$5,FALSE)</f>
        <v>0</v>
      </c>
      <c r="L216" s="22">
        <f>HLOOKUP($O216,$B$8:$E$27,L$5,FALSE)</f>
        <v>0</v>
      </c>
      <c r="M216" s="22">
        <f t="shared" si="67"/>
        <v>0.60000000000000009</v>
      </c>
      <c r="N216" s="22">
        <f t="shared" si="68"/>
        <v>3.7800000000000002</v>
      </c>
      <c r="O216" s="22" t="s">
        <v>39</v>
      </c>
      <c r="P216" s="24">
        <f t="shared" ca="1" si="64"/>
        <v>0.1835494751107169</v>
      </c>
      <c r="Q216" s="24">
        <f t="shared" ca="1" si="65"/>
        <v>2.0934683972204353</v>
      </c>
      <c r="R216" s="24">
        <f t="shared" ca="1" si="60"/>
        <v>2.277017872331152</v>
      </c>
      <c r="S216" s="22" t="str">
        <f t="shared" ca="1" si="61"/>
        <v/>
      </c>
      <c r="T216" s="24" t="str">
        <f t="shared" ca="1" si="62"/>
        <v/>
      </c>
      <c r="U216" s="24">
        <f t="shared" ca="1" si="66"/>
        <v>0</v>
      </c>
      <c r="V216" s="22">
        <f t="shared" ca="1" si="63"/>
        <v>0.30049193348936831</v>
      </c>
    </row>
    <row r="217" spans="7:22" x14ac:dyDescent="0.25">
      <c r="G217" s="22">
        <v>208</v>
      </c>
      <c r="H217" s="22">
        <f>HLOOKUP($O217,$B$8:$E$27,H$5,FALSE)</f>
        <v>3</v>
      </c>
      <c r="I217" s="22">
        <f>HLOOKUP($O217,$B$8:$E$27,I$5,FALSE)</f>
        <v>0.2</v>
      </c>
      <c r="J217" s="22">
        <f>HLOOKUP($O217,$B$8:$E$27,J$5,FALSE)</f>
        <v>1.26</v>
      </c>
      <c r="K217" s="22">
        <f>HLOOKUP($O217,$B$8:$E$27,K$5,FALSE)</f>
        <v>0</v>
      </c>
      <c r="L217" s="22">
        <f>HLOOKUP($O217,$B$8:$E$27,L$5,FALSE)</f>
        <v>0</v>
      </c>
      <c r="M217" s="22">
        <f t="shared" si="67"/>
        <v>0.60000000000000009</v>
      </c>
      <c r="N217" s="22">
        <f t="shared" si="68"/>
        <v>3.7800000000000002</v>
      </c>
      <c r="O217" s="22" t="s">
        <v>39</v>
      </c>
      <c r="P217" s="24">
        <f t="shared" ca="1" si="64"/>
        <v>0.47821499519495758</v>
      </c>
      <c r="Q217" s="24">
        <f t="shared" ca="1" si="65"/>
        <v>2.435918544826853</v>
      </c>
      <c r="R217" s="24">
        <f t="shared" ca="1" si="60"/>
        <v>2.9141335400218105</v>
      </c>
      <c r="S217" s="22" t="str">
        <f t="shared" ca="1" si="61"/>
        <v/>
      </c>
      <c r="T217" s="24" t="str">
        <f t="shared" ca="1" si="62"/>
        <v/>
      </c>
      <c r="U217" s="24">
        <f t="shared" ca="1" si="66"/>
        <v>0</v>
      </c>
      <c r="V217" s="22">
        <f t="shared" ca="1" si="63"/>
        <v>1.2179592724134265</v>
      </c>
    </row>
    <row r="218" spans="7:22" x14ac:dyDescent="0.25">
      <c r="G218" s="22">
        <v>209</v>
      </c>
      <c r="H218" s="22">
        <f>HLOOKUP($O218,$B$8:$E$27,H$5,FALSE)</f>
        <v>5</v>
      </c>
      <c r="I218" s="22">
        <f>HLOOKUP($O218,$B$8:$E$27,I$5,FALSE)</f>
        <v>0.18</v>
      </c>
      <c r="J218" s="22">
        <f>HLOOKUP($O218,$B$8:$E$27,J$5,FALSE)</f>
        <v>1.37</v>
      </c>
      <c r="K218" s="22">
        <f>HLOOKUP($O218,$B$8:$E$27,K$5,FALSE)</f>
        <v>0</v>
      </c>
      <c r="L218" s="22">
        <f>HLOOKUP($O218,$B$8:$E$27,L$5,FALSE)</f>
        <v>0</v>
      </c>
      <c r="M218" s="22">
        <f t="shared" si="67"/>
        <v>0.89999999999999991</v>
      </c>
      <c r="N218" s="22">
        <f t="shared" si="68"/>
        <v>6.8500000000000005</v>
      </c>
      <c r="O218" s="22" t="s">
        <v>40</v>
      </c>
      <c r="P218" s="24">
        <f t="shared" ca="1" si="64"/>
        <v>0.15105398423796199</v>
      </c>
      <c r="Q218" s="24">
        <f t="shared" ca="1" si="65"/>
        <v>4.2868798354143021</v>
      </c>
      <c r="R218" s="24">
        <f t="shared" ca="1" si="60"/>
        <v>4.4379338196522644</v>
      </c>
      <c r="S218" s="22" t="str">
        <f t="shared" ca="1" si="61"/>
        <v/>
      </c>
      <c r="T218" s="24" t="str">
        <f t="shared" ca="1" si="62"/>
        <v/>
      </c>
      <c r="U218" s="24">
        <f t="shared" ca="1" si="66"/>
        <v>0</v>
      </c>
      <c r="V218" s="22">
        <f t="shared" ca="1" si="63"/>
        <v>2.143439917707151</v>
      </c>
    </row>
    <row r="219" spans="7:22" x14ac:dyDescent="0.25">
      <c r="G219" s="22">
        <v>210</v>
      </c>
      <c r="H219" s="22">
        <f>HLOOKUP($O219,$B$8:$E$27,H$5,FALSE)</f>
        <v>5</v>
      </c>
      <c r="I219" s="22">
        <f>HLOOKUP($O219,$B$8:$E$27,I$5,FALSE)</f>
        <v>0.18</v>
      </c>
      <c r="J219" s="22">
        <f>HLOOKUP($O219,$B$8:$E$27,J$5,FALSE)</f>
        <v>1.37</v>
      </c>
      <c r="K219" s="22">
        <f>HLOOKUP($O219,$B$8:$E$27,K$5,FALSE)</f>
        <v>0</v>
      </c>
      <c r="L219" s="22">
        <f>HLOOKUP($O219,$B$8:$E$27,L$5,FALSE)</f>
        <v>0</v>
      </c>
      <c r="M219" s="22">
        <f t="shared" si="67"/>
        <v>0.89999999999999991</v>
      </c>
      <c r="N219" s="22">
        <f t="shared" si="68"/>
        <v>6.8500000000000005</v>
      </c>
      <c r="O219" s="22" t="s">
        <v>40</v>
      </c>
      <c r="P219" s="24">
        <f t="shared" ca="1" si="64"/>
        <v>0.40903438362840022</v>
      </c>
      <c r="Q219" s="24">
        <f t="shared" ca="1" si="65"/>
        <v>3.5107928943426647</v>
      </c>
      <c r="R219" s="24">
        <f t="shared" ca="1" si="60"/>
        <v>3.919827277971065</v>
      </c>
      <c r="S219" s="22" t="str">
        <f t="shared" ca="1" si="61"/>
        <v/>
      </c>
      <c r="T219" s="24" t="str">
        <f t="shared" ca="1" si="62"/>
        <v/>
      </c>
      <c r="U219" s="24">
        <f t="shared" ca="1" si="66"/>
        <v>0</v>
      </c>
      <c r="V219" s="22">
        <f t="shared" ca="1" si="63"/>
        <v>0.96812069778706333</v>
      </c>
    </row>
    <row r="220" spans="7:22" x14ac:dyDescent="0.25">
      <c r="G220" s="22">
        <v>211</v>
      </c>
      <c r="H220" s="22">
        <f>HLOOKUP($O220,$B$8:$E$27,H$5,FALSE)</f>
        <v>5</v>
      </c>
      <c r="I220" s="22">
        <f>HLOOKUP($O220,$B$8:$E$27,I$5,FALSE)</f>
        <v>0.18</v>
      </c>
      <c r="J220" s="22">
        <f>HLOOKUP($O220,$B$8:$E$27,J$5,FALSE)</f>
        <v>1.37</v>
      </c>
      <c r="K220" s="22">
        <f>HLOOKUP($O220,$B$8:$E$27,K$5,FALSE)</f>
        <v>0</v>
      </c>
      <c r="L220" s="22">
        <f>HLOOKUP($O220,$B$8:$E$27,L$5,FALSE)</f>
        <v>0</v>
      </c>
      <c r="M220" s="22">
        <f t="shared" si="67"/>
        <v>0.89999999999999991</v>
      </c>
      <c r="N220" s="22">
        <f t="shared" si="68"/>
        <v>6.8500000000000005</v>
      </c>
      <c r="O220" s="22" t="s">
        <v>40</v>
      </c>
      <c r="P220" s="24">
        <f t="shared" ca="1" si="64"/>
        <v>0.27224234560882016</v>
      </c>
      <c r="Q220" s="24">
        <f t="shared" ca="1" si="65"/>
        <v>3.4039226869939569</v>
      </c>
      <c r="R220" s="24">
        <f t="shared" ca="1" si="60"/>
        <v>3.676165032602777</v>
      </c>
      <c r="S220" s="22" t="str">
        <f t="shared" ca="1" si="61"/>
        <v/>
      </c>
      <c r="T220" s="24" t="str">
        <f t="shared" ca="1" si="62"/>
        <v/>
      </c>
      <c r="U220" s="24">
        <f t="shared" ca="1" si="66"/>
        <v>0</v>
      </c>
      <c r="V220" s="22">
        <f t="shared" ca="1" si="63"/>
        <v>1.7019613434969785</v>
      </c>
    </row>
    <row r="221" spans="7:22" x14ac:dyDescent="0.25">
      <c r="G221" s="22">
        <v>212</v>
      </c>
      <c r="H221" s="22">
        <f>HLOOKUP($O221,$B$8:$E$27,H$5,FALSE)</f>
        <v>3</v>
      </c>
      <c r="I221" s="22">
        <f>HLOOKUP($O221,$B$8:$E$27,I$5,FALSE)</f>
        <v>0.2</v>
      </c>
      <c r="J221" s="22">
        <f>HLOOKUP($O221,$B$8:$E$27,J$5,FALSE)</f>
        <v>1.26</v>
      </c>
      <c r="K221" s="22">
        <f>HLOOKUP($O221,$B$8:$E$27,K$5,FALSE)</f>
        <v>0</v>
      </c>
      <c r="L221" s="22">
        <f>HLOOKUP($O221,$B$8:$E$27,L$5,FALSE)</f>
        <v>0</v>
      </c>
      <c r="M221" s="22">
        <f t="shared" si="67"/>
        <v>0.60000000000000009</v>
      </c>
      <c r="N221" s="22">
        <f t="shared" si="68"/>
        <v>3.7800000000000002</v>
      </c>
      <c r="O221" s="22" t="s">
        <v>39</v>
      </c>
      <c r="P221" s="24">
        <f t="shared" ca="1" si="64"/>
        <v>0.54402590337690337</v>
      </c>
      <c r="Q221" s="24">
        <f t="shared" ca="1" si="65"/>
        <v>2.3789883257650732</v>
      </c>
      <c r="R221" s="24">
        <f t="shared" ca="1" si="60"/>
        <v>2.9230142291419767</v>
      </c>
      <c r="S221" s="22" t="str">
        <f t="shared" ca="1" si="61"/>
        <v/>
      </c>
      <c r="T221" s="24" t="str">
        <f t="shared" ca="1" si="62"/>
        <v/>
      </c>
      <c r="U221" s="24">
        <f t="shared" ca="1" si="66"/>
        <v>0</v>
      </c>
      <c r="V221" s="22">
        <f t="shared" ca="1" si="63"/>
        <v>0.16680213449821024</v>
      </c>
    </row>
    <row r="222" spans="7:22" x14ac:dyDescent="0.25">
      <c r="G222" s="22">
        <v>213</v>
      </c>
      <c r="H222" s="22">
        <f>HLOOKUP($O222,$B$8:$E$27,H$5,FALSE)</f>
        <v>3</v>
      </c>
      <c r="I222" s="22">
        <f>HLOOKUP($O222,$B$8:$E$27,I$5,FALSE)</f>
        <v>0.2</v>
      </c>
      <c r="J222" s="22">
        <f>HLOOKUP($O222,$B$8:$E$27,J$5,FALSE)</f>
        <v>1.26</v>
      </c>
      <c r="K222" s="22">
        <f>HLOOKUP($O222,$B$8:$E$27,K$5,FALSE)</f>
        <v>0</v>
      </c>
      <c r="L222" s="22">
        <f>HLOOKUP($O222,$B$8:$E$27,L$5,FALSE)</f>
        <v>0</v>
      </c>
      <c r="M222" s="22">
        <f t="shared" si="67"/>
        <v>0.60000000000000009</v>
      </c>
      <c r="N222" s="22">
        <f t="shared" si="68"/>
        <v>3.7800000000000002</v>
      </c>
      <c r="O222" s="22" t="s">
        <v>39</v>
      </c>
      <c r="P222" s="24">
        <f t="shared" ca="1" si="64"/>
        <v>0.2821109801543652</v>
      </c>
      <c r="Q222" s="24">
        <f t="shared" ca="1" si="65"/>
        <v>2.1550009620397641</v>
      </c>
      <c r="R222" s="24">
        <f t="shared" ca="1" si="60"/>
        <v>2.4371119421941292</v>
      </c>
      <c r="S222" s="22" t="str">
        <f t="shared" ca="1" si="61"/>
        <v/>
      </c>
      <c r="T222" s="24" t="str">
        <f t="shared" ca="1" si="62"/>
        <v/>
      </c>
      <c r="U222" s="24">
        <f t="shared" ca="1" si="66"/>
        <v>0</v>
      </c>
      <c r="V222" s="22">
        <f t="shared" ca="1" si="63"/>
        <v>0.56848377263442451</v>
      </c>
    </row>
    <row r="223" spans="7:22" x14ac:dyDescent="0.25">
      <c r="G223" s="22">
        <v>214</v>
      </c>
      <c r="H223" s="22">
        <f>HLOOKUP($O223,$B$8:$E$27,H$5,FALSE)</f>
        <v>1</v>
      </c>
      <c r="I223" s="22">
        <f>HLOOKUP($O223,$B$8:$E$27,I$5,FALSE)</f>
        <v>0.3</v>
      </c>
      <c r="J223" s="22">
        <f>HLOOKUP($O223,$B$8:$E$27,J$5,FALSE)</f>
        <v>0.95</v>
      </c>
      <c r="K223" s="22">
        <f>HLOOKUP($O223,$B$8:$E$27,K$5,FALSE)</f>
        <v>0</v>
      </c>
      <c r="L223" s="22">
        <f>HLOOKUP($O223,$B$8:$E$27,L$5,FALSE)</f>
        <v>0</v>
      </c>
      <c r="M223" s="22">
        <f t="shared" si="67"/>
        <v>0.3</v>
      </c>
      <c r="N223" s="22">
        <f t="shared" si="68"/>
        <v>0.95</v>
      </c>
      <c r="O223" s="22" t="s">
        <v>38</v>
      </c>
      <c r="P223" s="24">
        <f t="shared" ca="1" si="64"/>
        <v>0.17592433869718815</v>
      </c>
      <c r="Q223" s="24">
        <f t="shared" ca="1" si="65"/>
        <v>0.57816622452914657</v>
      </c>
      <c r="R223" s="24">
        <f t="shared" ca="1" si="60"/>
        <v>0.75409056322633472</v>
      </c>
      <c r="S223" s="22" t="str">
        <f t="shared" ca="1" si="61"/>
        <v/>
      </c>
      <c r="T223" s="24" t="str">
        <f t="shared" ca="1" si="62"/>
        <v/>
      </c>
      <c r="U223" s="24">
        <f t="shared" ca="1" si="66"/>
        <v>0</v>
      </c>
      <c r="V223" s="22">
        <f t="shared" ca="1" si="63"/>
        <v>0.11887275310686662</v>
      </c>
    </row>
    <row r="224" spans="7:22" x14ac:dyDescent="0.25">
      <c r="G224" s="22">
        <v>215</v>
      </c>
      <c r="H224" s="22">
        <f>HLOOKUP($O224,$B$8:$E$27,H$5,FALSE)</f>
        <v>1</v>
      </c>
      <c r="I224" s="22">
        <f>HLOOKUP($O224,$B$8:$E$27,I$5,FALSE)</f>
        <v>0.3</v>
      </c>
      <c r="J224" s="22">
        <f>HLOOKUP($O224,$B$8:$E$27,J$5,FALSE)</f>
        <v>0.95</v>
      </c>
      <c r="K224" s="22">
        <f>HLOOKUP($O224,$B$8:$E$27,K$5,FALSE)</f>
        <v>0</v>
      </c>
      <c r="L224" s="22">
        <f>HLOOKUP($O224,$B$8:$E$27,L$5,FALSE)</f>
        <v>0</v>
      </c>
      <c r="M224" s="22">
        <f t="shared" si="67"/>
        <v>0.3</v>
      </c>
      <c r="N224" s="22">
        <f t="shared" si="68"/>
        <v>0.95</v>
      </c>
      <c r="O224" s="22" t="s">
        <v>38</v>
      </c>
      <c r="P224" s="24">
        <f t="shared" ca="1" si="64"/>
        <v>2.5649455894388471E-2</v>
      </c>
      <c r="Q224" s="24">
        <f t="shared" ca="1" si="65"/>
        <v>0.64364662467015754</v>
      </c>
      <c r="R224" s="24">
        <f t="shared" ca="1" si="60"/>
        <v>0.66929608056454604</v>
      </c>
      <c r="S224" s="22" t="str">
        <f t="shared" ca="1" si="61"/>
        <v/>
      </c>
      <c r="T224" s="24" t="str">
        <f t="shared" ca="1" si="62"/>
        <v/>
      </c>
      <c r="U224" s="24">
        <f t="shared" ca="1" si="66"/>
        <v>0</v>
      </c>
      <c r="V224" s="22">
        <f t="shared" ca="1" si="63"/>
        <v>0.32182331233507877</v>
      </c>
    </row>
    <row r="225" spans="7:22" x14ac:dyDescent="0.25">
      <c r="G225" s="22">
        <v>216</v>
      </c>
      <c r="H225" s="22">
        <f>HLOOKUP($O225,$B$8:$E$27,H$5,FALSE)</f>
        <v>5</v>
      </c>
      <c r="I225" s="22">
        <f>HLOOKUP($O225,$B$8:$E$27,I$5,FALSE)</f>
        <v>0.18</v>
      </c>
      <c r="J225" s="22">
        <f>HLOOKUP($O225,$B$8:$E$27,J$5,FALSE)</f>
        <v>1.37</v>
      </c>
      <c r="K225" s="22">
        <f>HLOOKUP($O225,$B$8:$E$27,K$5,FALSE)</f>
        <v>0</v>
      </c>
      <c r="L225" s="22">
        <f>HLOOKUP($O225,$B$8:$E$27,L$5,FALSE)</f>
        <v>0</v>
      </c>
      <c r="M225" s="22">
        <f t="shared" si="67"/>
        <v>0.89999999999999991</v>
      </c>
      <c r="N225" s="22">
        <f t="shared" si="68"/>
        <v>6.8500000000000005</v>
      </c>
      <c r="O225" s="22" t="s">
        <v>40</v>
      </c>
      <c r="P225" s="24">
        <f t="shared" ca="1" si="64"/>
        <v>0.56432190544830052</v>
      </c>
      <c r="Q225" s="24">
        <f t="shared" ca="1" si="65"/>
        <v>4.0613294633116652</v>
      </c>
      <c r="R225" s="24">
        <f t="shared" ca="1" si="60"/>
        <v>4.6256513687599661</v>
      </c>
      <c r="S225" s="22" t="str">
        <f t="shared" ca="1" si="61"/>
        <v/>
      </c>
      <c r="T225" s="24" t="str">
        <f t="shared" ca="1" si="62"/>
        <v/>
      </c>
      <c r="U225" s="24">
        <f t="shared" ca="1" si="66"/>
        <v>0</v>
      </c>
      <c r="V225" s="22">
        <f t="shared" ca="1" si="63"/>
        <v>2.0306647316558326</v>
      </c>
    </row>
    <row r="226" spans="7:22" x14ac:dyDescent="0.25">
      <c r="G226" s="22">
        <v>217</v>
      </c>
      <c r="H226" s="22">
        <f>HLOOKUP($O226,$B$8:$E$27,H$5,FALSE)</f>
        <v>5</v>
      </c>
      <c r="I226" s="22">
        <f>HLOOKUP($O226,$B$8:$E$27,I$5,FALSE)</f>
        <v>0.18</v>
      </c>
      <c r="J226" s="22">
        <f>HLOOKUP($O226,$B$8:$E$27,J$5,FALSE)</f>
        <v>1.37</v>
      </c>
      <c r="K226" s="22">
        <f>HLOOKUP($O226,$B$8:$E$27,K$5,FALSE)</f>
        <v>0</v>
      </c>
      <c r="L226" s="22">
        <f>HLOOKUP($O226,$B$8:$E$27,L$5,FALSE)</f>
        <v>0</v>
      </c>
      <c r="M226" s="22">
        <f t="shared" si="67"/>
        <v>0.89999999999999991</v>
      </c>
      <c r="N226" s="22">
        <f t="shared" si="68"/>
        <v>6.8500000000000005</v>
      </c>
      <c r="O226" s="22" t="s">
        <v>40</v>
      </c>
      <c r="P226" s="24">
        <f t="shared" ca="1" si="64"/>
        <v>5.8319964548858245E-2</v>
      </c>
      <c r="Q226" s="24">
        <f t="shared" ca="1" si="65"/>
        <v>4.0927238703499302</v>
      </c>
      <c r="R226" s="24">
        <f t="shared" ca="1" si="60"/>
        <v>4.1510438348987888</v>
      </c>
      <c r="S226" s="22" t="str">
        <f t="shared" ca="1" si="61"/>
        <v/>
      </c>
      <c r="T226" s="24" t="str">
        <f t="shared" ca="1" si="62"/>
        <v/>
      </c>
      <c r="U226" s="24">
        <f t="shared" ca="1" si="66"/>
        <v>0</v>
      </c>
      <c r="V226" s="22">
        <f t="shared" ca="1" si="63"/>
        <v>2.0463619351749651</v>
      </c>
    </row>
    <row r="227" spans="7:22" x14ac:dyDescent="0.25">
      <c r="G227" s="22">
        <v>218</v>
      </c>
      <c r="H227" s="22">
        <f>HLOOKUP($O227,$B$8:$E$27,H$5,FALSE)</f>
        <v>5</v>
      </c>
      <c r="I227" s="22">
        <f>HLOOKUP($O227,$B$8:$E$27,I$5,FALSE)</f>
        <v>0.18</v>
      </c>
      <c r="J227" s="22">
        <f>HLOOKUP($O227,$B$8:$E$27,J$5,FALSE)</f>
        <v>1.37</v>
      </c>
      <c r="K227" s="22">
        <f>HLOOKUP($O227,$B$8:$E$27,K$5,FALSE)</f>
        <v>0</v>
      </c>
      <c r="L227" s="22">
        <f>HLOOKUP($O227,$B$8:$E$27,L$5,FALSE)</f>
        <v>0</v>
      </c>
      <c r="M227" s="22">
        <f t="shared" si="67"/>
        <v>0.89999999999999991</v>
      </c>
      <c r="N227" s="22">
        <f t="shared" si="68"/>
        <v>6.8500000000000005</v>
      </c>
      <c r="O227" s="22" t="s">
        <v>40</v>
      </c>
      <c r="P227" s="24">
        <f t="shared" ca="1" si="64"/>
        <v>9.166331441070634E-2</v>
      </c>
      <c r="Q227" s="24">
        <f t="shared" ca="1" si="65"/>
        <v>3.6351242614368782</v>
      </c>
      <c r="R227" s="24">
        <f t="shared" ca="1" si="60"/>
        <v>3.7267875758475846</v>
      </c>
      <c r="S227" s="22" t="str">
        <f t="shared" ca="1" si="61"/>
        <v/>
      </c>
      <c r="T227" s="24" t="str">
        <f t="shared" ca="1" si="62"/>
        <v/>
      </c>
      <c r="U227" s="24">
        <f t="shared" ca="1" si="66"/>
        <v>0</v>
      </c>
      <c r="V227" s="22">
        <f t="shared" ca="1" si="63"/>
        <v>1.8175621307184391</v>
      </c>
    </row>
    <row r="228" spans="7:22" x14ac:dyDescent="0.25">
      <c r="G228" s="22">
        <v>219</v>
      </c>
      <c r="H228" s="22">
        <f>HLOOKUP($O228,$B$8:$E$27,H$5,FALSE)</f>
        <v>1</v>
      </c>
      <c r="I228" s="22">
        <f>HLOOKUP($O228,$B$8:$E$27,I$5,FALSE)</f>
        <v>0.3</v>
      </c>
      <c r="J228" s="22">
        <f>HLOOKUP($O228,$B$8:$E$27,J$5,FALSE)</f>
        <v>0.95</v>
      </c>
      <c r="K228" s="22">
        <f>HLOOKUP($O228,$B$8:$E$27,K$5,FALSE)</f>
        <v>0</v>
      </c>
      <c r="L228" s="22">
        <f>HLOOKUP($O228,$B$8:$E$27,L$5,FALSE)</f>
        <v>0</v>
      </c>
      <c r="M228" s="22">
        <f t="shared" si="67"/>
        <v>0.3</v>
      </c>
      <c r="N228" s="22">
        <f t="shared" si="68"/>
        <v>0.95</v>
      </c>
      <c r="O228" s="22" t="s">
        <v>38</v>
      </c>
      <c r="P228" s="24">
        <f t="shared" ca="1" si="64"/>
        <v>0.27136653155579477</v>
      </c>
      <c r="Q228" s="24">
        <f t="shared" ca="1" si="65"/>
        <v>0.5939373224774529</v>
      </c>
      <c r="R228" s="24">
        <f t="shared" ca="1" si="60"/>
        <v>0.86530385403324761</v>
      </c>
      <c r="S228" s="22" t="str">
        <f t="shared" ca="1" si="61"/>
        <v/>
      </c>
      <c r="T228" s="24" t="str">
        <f t="shared" ca="1" si="62"/>
        <v/>
      </c>
      <c r="U228" s="24">
        <f t="shared" ca="1" si="66"/>
        <v>0</v>
      </c>
      <c r="V228" s="22">
        <f t="shared" ca="1" si="63"/>
        <v>0.25833125213074321</v>
      </c>
    </row>
    <row r="229" spans="7:22" x14ac:dyDescent="0.25">
      <c r="G229" s="22">
        <v>220</v>
      </c>
      <c r="H229" s="22">
        <f>HLOOKUP($O229,$B$8:$E$27,H$5,FALSE)</f>
        <v>10</v>
      </c>
      <c r="I229" s="22">
        <f>HLOOKUP($O229,$B$8:$E$27,I$5,FALSE)</f>
        <v>0.2</v>
      </c>
      <c r="J229" s="22">
        <f>HLOOKUP($O229,$B$8:$E$27,J$5,FALSE)</f>
        <v>1.4</v>
      </c>
      <c r="K229" s="22">
        <f>HLOOKUP($O229,$B$8:$E$27,K$5,FALSE)</f>
        <v>0</v>
      </c>
      <c r="L229" s="22">
        <f>HLOOKUP($O229,$B$8:$E$27,L$5,FALSE)</f>
        <v>0</v>
      </c>
      <c r="M229" s="22">
        <f t="shared" si="67"/>
        <v>2</v>
      </c>
      <c r="N229" s="22">
        <f t="shared" si="68"/>
        <v>14</v>
      </c>
      <c r="O229" s="22" t="s">
        <v>41</v>
      </c>
      <c r="P229" s="24">
        <f t="shared" ca="1" si="64"/>
        <v>0.42407616758181277</v>
      </c>
      <c r="Q229" s="24">
        <f t="shared" ca="1" si="65"/>
        <v>8.3759850916418053</v>
      </c>
      <c r="R229" s="24">
        <f t="shared" ca="1" si="60"/>
        <v>8.800061259223618</v>
      </c>
      <c r="S229" s="22" t="str">
        <f t="shared" ca="1" si="61"/>
        <v/>
      </c>
      <c r="T229" s="24" t="str">
        <f t="shared" ca="1" si="62"/>
        <v/>
      </c>
      <c r="U229" s="24">
        <f t="shared" ca="1" si="66"/>
        <v>0</v>
      </c>
      <c r="V229" s="22">
        <f t="shared" ca="1" si="63"/>
        <v>3.4220662104805899</v>
      </c>
    </row>
    <row r="230" spans="7:22" x14ac:dyDescent="0.25">
      <c r="G230" s="22">
        <v>221</v>
      </c>
      <c r="H230" s="22">
        <f>HLOOKUP($O230,$B$8:$E$27,H$5,FALSE)</f>
        <v>3</v>
      </c>
      <c r="I230" s="22">
        <f>HLOOKUP($O230,$B$8:$E$27,I$5,FALSE)</f>
        <v>0.2</v>
      </c>
      <c r="J230" s="22">
        <f>HLOOKUP($O230,$B$8:$E$27,J$5,FALSE)</f>
        <v>1.26</v>
      </c>
      <c r="K230" s="22">
        <f>HLOOKUP($O230,$B$8:$E$27,K$5,FALSE)</f>
        <v>0</v>
      </c>
      <c r="L230" s="22">
        <f>HLOOKUP($O230,$B$8:$E$27,L$5,FALSE)</f>
        <v>0</v>
      </c>
      <c r="M230" s="22">
        <f t="shared" si="67"/>
        <v>0.60000000000000009</v>
      </c>
      <c r="N230" s="22">
        <f t="shared" si="68"/>
        <v>3.7800000000000002</v>
      </c>
      <c r="O230" s="22" t="s">
        <v>39</v>
      </c>
      <c r="P230" s="24">
        <f t="shared" ca="1" si="64"/>
        <v>0.10578323838698946</v>
      </c>
      <c r="Q230" s="24">
        <f t="shared" ca="1" si="65"/>
        <v>2.2876086036310737</v>
      </c>
      <c r="R230" s="24">
        <f t="shared" ca="1" si="60"/>
        <v>2.3933918420180631</v>
      </c>
      <c r="S230" s="22" t="str">
        <f t="shared" ca="1" si="61"/>
        <v/>
      </c>
      <c r="T230" s="24" t="str">
        <f t="shared" ca="1" si="62"/>
        <v/>
      </c>
      <c r="U230" s="24">
        <f t="shared" ca="1" si="66"/>
        <v>0</v>
      </c>
      <c r="V230" s="22">
        <f t="shared" ca="1" si="63"/>
        <v>1.1438043018155368</v>
      </c>
    </row>
    <row r="231" spans="7:22" x14ac:dyDescent="0.25">
      <c r="G231" s="22">
        <v>222</v>
      </c>
      <c r="H231" s="22">
        <f>HLOOKUP($O231,$B$8:$E$27,H$5,FALSE)</f>
        <v>3</v>
      </c>
      <c r="I231" s="22">
        <f>HLOOKUP($O231,$B$8:$E$27,I$5,FALSE)</f>
        <v>0.2</v>
      </c>
      <c r="J231" s="22">
        <f>HLOOKUP($O231,$B$8:$E$27,J$5,FALSE)</f>
        <v>1.26</v>
      </c>
      <c r="K231" s="22">
        <f>HLOOKUP($O231,$B$8:$E$27,K$5,FALSE)</f>
        <v>0</v>
      </c>
      <c r="L231" s="22">
        <f>HLOOKUP($O231,$B$8:$E$27,L$5,FALSE)</f>
        <v>0</v>
      </c>
      <c r="M231" s="22">
        <f t="shared" si="67"/>
        <v>0.60000000000000009</v>
      </c>
      <c r="N231" s="22">
        <f t="shared" si="68"/>
        <v>3.7800000000000002</v>
      </c>
      <c r="O231" s="22" t="s">
        <v>39</v>
      </c>
      <c r="P231" s="24">
        <f t="shared" ca="1" si="64"/>
        <v>0.40538983053588451</v>
      </c>
      <c r="Q231" s="24">
        <f t="shared" ca="1" si="65"/>
        <v>2.0547341918072148</v>
      </c>
      <c r="R231" s="24">
        <f t="shared" ca="1" si="60"/>
        <v>2.4601240223430993</v>
      </c>
      <c r="S231" s="22" t="str">
        <f t="shared" ca="1" si="61"/>
        <v/>
      </c>
      <c r="T231" s="24" t="str">
        <f t="shared" ca="1" si="62"/>
        <v/>
      </c>
      <c r="U231" s="24">
        <f t="shared" ca="1" si="66"/>
        <v>0</v>
      </c>
      <c r="V231" s="22">
        <f t="shared" ca="1" si="63"/>
        <v>0.27903358733406919</v>
      </c>
    </row>
    <row r="232" spans="7:22" x14ac:dyDescent="0.25">
      <c r="G232" s="22">
        <v>223</v>
      </c>
      <c r="H232" s="22">
        <f>HLOOKUP($O232,$B$8:$E$27,H$5,FALSE)</f>
        <v>3</v>
      </c>
      <c r="I232" s="22">
        <f>HLOOKUP($O232,$B$8:$E$27,I$5,FALSE)</f>
        <v>0.2</v>
      </c>
      <c r="J232" s="22">
        <f>HLOOKUP($O232,$B$8:$E$27,J$5,FALSE)</f>
        <v>1.26</v>
      </c>
      <c r="K232" s="22">
        <f>HLOOKUP($O232,$B$8:$E$27,K$5,FALSE)</f>
        <v>0</v>
      </c>
      <c r="L232" s="22">
        <f>HLOOKUP($O232,$B$8:$E$27,L$5,FALSE)</f>
        <v>0</v>
      </c>
      <c r="M232" s="22">
        <f t="shared" si="67"/>
        <v>0.60000000000000009</v>
      </c>
      <c r="N232" s="22">
        <f t="shared" si="68"/>
        <v>3.7800000000000002</v>
      </c>
      <c r="O232" s="22" t="s">
        <v>39</v>
      </c>
      <c r="P232" s="24">
        <f t="shared" ca="1" si="64"/>
        <v>4.0045562086449278E-2</v>
      </c>
      <c r="Q232" s="24">
        <f t="shared" ca="1" si="65"/>
        <v>1.9998049067314749</v>
      </c>
      <c r="R232" s="24">
        <f t="shared" ca="1" si="60"/>
        <v>2.0398504688179244</v>
      </c>
      <c r="S232" s="22" t="str">
        <f t="shared" ca="1" si="61"/>
        <v/>
      </c>
      <c r="T232" s="24" t="str">
        <f t="shared" ca="1" si="62"/>
        <v/>
      </c>
      <c r="U232" s="24">
        <f t="shared" ca="1" si="66"/>
        <v>0</v>
      </c>
      <c r="V232" s="22">
        <f t="shared" ca="1" si="63"/>
        <v>0.48890645410954259</v>
      </c>
    </row>
    <row r="233" spans="7:22" x14ac:dyDescent="0.25">
      <c r="G233" s="22">
        <v>224</v>
      </c>
      <c r="H233" s="22">
        <f>HLOOKUP($O233,$B$8:$E$27,H$5,FALSE)</f>
        <v>3</v>
      </c>
      <c r="I233" s="22">
        <f>HLOOKUP($O233,$B$8:$E$27,I$5,FALSE)</f>
        <v>0.2</v>
      </c>
      <c r="J233" s="22">
        <f>HLOOKUP($O233,$B$8:$E$27,J$5,FALSE)</f>
        <v>1.26</v>
      </c>
      <c r="K233" s="22">
        <f>HLOOKUP($O233,$B$8:$E$27,K$5,FALSE)</f>
        <v>0</v>
      </c>
      <c r="L233" s="22">
        <f>HLOOKUP($O233,$B$8:$E$27,L$5,FALSE)</f>
        <v>0</v>
      </c>
      <c r="M233" s="22">
        <f t="shared" si="67"/>
        <v>0.60000000000000009</v>
      </c>
      <c r="N233" s="22">
        <f t="shared" si="68"/>
        <v>3.7800000000000002</v>
      </c>
      <c r="O233" s="22" t="s">
        <v>39</v>
      </c>
      <c r="P233" s="24">
        <f t="shared" ca="1" si="64"/>
        <v>0.21043645705789701</v>
      </c>
      <c r="Q233" s="24">
        <f t="shared" ca="1" si="65"/>
        <v>2.3437310048779918</v>
      </c>
      <c r="R233" s="24">
        <f t="shared" ca="1" si="60"/>
        <v>2.5541674619358887</v>
      </c>
      <c r="S233" s="22" t="str">
        <f t="shared" ca="1" si="61"/>
        <v/>
      </c>
      <c r="T233" s="24" t="str">
        <f t="shared" ca="1" si="62"/>
        <v/>
      </c>
      <c r="U233" s="24">
        <f t="shared" ca="1" si="66"/>
        <v>0</v>
      </c>
      <c r="V233" s="22">
        <f t="shared" ca="1" si="63"/>
        <v>0.30638285717681668</v>
      </c>
    </row>
    <row r="234" spans="7:22" x14ac:dyDescent="0.25">
      <c r="G234" s="22">
        <v>225</v>
      </c>
      <c r="H234" s="22">
        <f>HLOOKUP($O234,$B$8:$E$27,H$5,FALSE)</f>
        <v>10</v>
      </c>
      <c r="I234" s="22">
        <f>HLOOKUP($O234,$B$8:$E$27,I$5,FALSE)</f>
        <v>0.2</v>
      </c>
      <c r="J234" s="22">
        <f>HLOOKUP($O234,$B$8:$E$27,J$5,FALSE)</f>
        <v>1.4</v>
      </c>
      <c r="K234" s="22">
        <f>HLOOKUP($O234,$B$8:$E$27,K$5,FALSE)</f>
        <v>0</v>
      </c>
      <c r="L234" s="22">
        <f>HLOOKUP($O234,$B$8:$E$27,L$5,FALSE)</f>
        <v>0</v>
      </c>
      <c r="M234" s="22">
        <f t="shared" si="67"/>
        <v>2</v>
      </c>
      <c r="N234" s="22">
        <f t="shared" si="68"/>
        <v>14</v>
      </c>
      <c r="O234" s="22" t="s">
        <v>41</v>
      </c>
      <c r="P234" s="24">
        <f t="shared" ca="1" si="64"/>
        <v>1.3946311953767219</v>
      </c>
      <c r="Q234" s="24">
        <f t="shared" ca="1" si="65"/>
        <v>7.9380281519594433</v>
      </c>
      <c r="R234" s="24">
        <f t="shared" ca="1" si="60"/>
        <v>9.3326593473361648</v>
      </c>
      <c r="S234" s="22" t="str">
        <f t="shared" ca="1" si="61"/>
        <v/>
      </c>
      <c r="T234" s="24" t="str">
        <f t="shared" ca="1" si="62"/>
        <v/>
      </c>
      <c r="U234" s="24">
        <f t="shared" ca="1" si="66"/>
        <v>0</v>
      </c>
      <c r="V234" s="22">
        <f t="shared" ca="1" si="63"/>
        <v>1.1917654866797189</v>
      </c>
    </row>
    <row r="235" spans="7:22" x14ac:dyDescent="0.25">
      <c r="G235" s="22">
        <v>226</v>
      </c>
      <c r="H235" s="22">
        <f>HLOOKUP($O235,$B$8:$E$27,H$5,FALSE)</f>
        <v>3</v>
      </c>
      <c r="I235" s="22">
        <f>HLOOKUP($O235,$B$8:$E$27,I$5,FALSE)</f>
        <v>0.2</v>
      </c>
      <c r="J235" s="22">
        <f>HLOOKUP($O235,$B$8:$E$27,J$5,FALSE)</f>
        <v>1.26</v>
      </c>
      <c r="K235" s="22">
        <f>HLOOKUP($O235,$B$8:$E$27,K$5,FALSE)</f>
        <v>0</v>
      </c>
      <c r="L235" s="22">
        <f>HLOOKUP($O235,$B$8:$E$27,L$5,FALSE)</f>
        <v>0</v>
      </c>
      <c r="M235" s="22">
        <f t="shared" si="67"/>
        <v>0.60000000000000009</v>
      </c>
      <c r="N235" s="22">
        <f t="shared" si="68"/>
        <v>3.7800000000000002</v>
      </c>
      <c r="O235" s="22" t="s">
        <v>39</v>
      </c>
      <c r="P235" s="24">
        <f t="shared" ca="1" si="64"/>
        <v>0.48298866544657371</v>
      </c>
      <c r="Q235" s="24">
        <f t="shared" ca="1" si="65"/>
        <v>2.1831836338462116</v>
      </c>
      <c r="R235" s="24">
        <f t="shared" ca="1" si="60"/>
        <v>2.6661722992927852</v>
      </c>
      <c r="S235" s="22" t="str">
        <f t="shared" ca="1" si="61"/>
        <v/>
      </c>
      <c r="T235" s="24" t="str">
        <f t="shared" ca="1" si="62"/>
        <v/>
      </c>
      <c r="U235" s="24">
        <f t="shared" ca="1" si="66"/>
        <v>0</v>
      </c>
      <c r="V235" s="22">
        <f t="shared" ca="1" si="63"/>
        <v>1.0915918169231058</v>
      </c>
    </row>
    <row r="236" spans="7:22" x14ac:dyDescent="0.25">
      <c r="G236" s="22">
        <v>227</v>
      </c>
      <c r="H236" s="22">
        <f>HLOOKUP($O236,$B$8:$E$27,H$5,FALSE)</f>
        <v>3</v>
      </c>
      <c r="I236" s="22">
        <f>HLOOKUP($O236,$B$8:$E$27,I$5,FALSE)</f>
        <v>0.2</v>
      </c>
      <c r="J236" s="22">
        <f>HLOOKUP($O236,$B$8:$E$27,J$5,FALSE)</f>
        <v>1.26</v>
      </c>
      <c r="K236" s="22">
        <f>HLOOKUP($O236,$B$8:$E$27,K$5,FALSE)</f>
        <v>0</v>
      </c>
      <c r="L236" s="22">
        <f>HLOOKUP($O236,$B$8:$E$27,L$5,FALSE)</f>
        <v>0</v>
      </c>
      <c r="M236" s="22">
        <f t="shared" si="67"/>
        <v>0.60000000000000009</v>
      </c>
      <c r="N236" s="22">
        <f t="shared" si="68"/>
        <v>3.7800000000000002</v>
      </c>
      <c r="O236" s="22" t="s">
        <v>39</v>
      </c>
      <c r="P236" s="24">
        <f t="shared" ca="1" si="64"/>
        <v>0.11978827076315623</v>
      </c>
      <c r="Q236" s="24">
        <f t="shared" ca="1" si="65"/>
        <v>1.7039444119348777</v>
      </c>
      <c r="R236" s="24">
        <f t="shared" ca="1" si="60"/>
        <v>1.8237326826980338</v>
      </c>
      <c r="S236" s="22" t="str">
        <f t="shared" ca="1" si="61"/>
        <v/>
      </c>
      <c r="T236" s="24" t="str">
        <f t="shared" ca="1" si="62"/>
        <v/>
      </c>
      <c r="U236" s="24">
        <f t="shared" ca="1" si="66"/>
        <v>0</v>
      </c>
      <c r="V236" s="22">
        <f t="shared" ca="1" si="63"/>
        <v>0.85197220596743883</v>
      </c>
    </row>
    <row r="237" spans="7:22" x14ac:dyDescent="0.25">
      <c r="G237" s="22">
        <v>228</v>
      </c>
      <c r="H237" s="22">
        <f>HLOOKUP($O237,$B$8:$E$27,H$5,FALSE)</f>
        <v>5</v>
      </c>
      <c r="I237" s="22">
        <f>HLOOKUP($O237,$B$8:$E$27,I$5,FALSE)</f>
        <v>0.18</v>
      </c>
      <c r="J237" s="22">
        <f>HLOOKUP($O237,$B$8:$E$27,J$5,FALSE)</f>
        <v>1.37</v>
      </c>
      <c r="K237" s="22">
        <f>HLOOKUP($O237,$B$8:$E$27,K$5,FALSE)</f>
        <v>0</v>
      </c>
      <c r="L237" s="22">
        <f>HLOOKUP($O237,$B$8:$E$27,L$5,FALSE)</f>
        <v>0</v>
      </c>
      <c r="M237" s="22">
        <f t="shared" si="67"/>
        <v>0.89999999999999991</v>
      </c>
      <c r="N237" s="22">
        <f t="shared" si="68"/>
        <v>6.8500000000000005</v>
      </c>
      <c r="O237" s="22" t="s">
        <v>40</v>
      </c>
      <c r="P237" s="24">
        <f t="shared" ca="1" si="64"/>
        <v>3.7605829694444502E-2</v>
      </c>
      <c r="Q237" s="24">
        <f t="shared" ca="1" si="65"/>
        <v>3.8159212148782036</v>
      </c>
      <c r="R237" s="24">
        <f t="shared" ca="1" si="60"/>
        <v>3.8535270445726479</v>
      </c>
      <c r="S237" s="22" t="str">
        <f t="shared" ca="1" si="61"/>
        <v/>
      </c>
      <c r="T237" s="24" t="str">
        <f t="shared" ca="1" si="62"/>
        <v/>
      </c>
      <c r="U237" s="24">
        <f t="shared" ca="1" si="66"/>
        <v>0</v>
      </c>
      <c r="V237" s="22">
        <f t="shared" ca="1" si="63"/>
        <v>1.9079606074391018</v>
      </c>
    </row>
    <row r="238" spans="7:22" x14ac:dyDescent="0.25">
      <c r="G238" s="22">
        <v>229</v>
      </c>
      <c r="H238" s="22">
        <f>HLOOKUP($O238,$B$8:$E$27,H$5,FALSE)</f>
        <v>1</v>
      </c>
      <c r="I238" s="22">
        <f>HLOOKUP($O238,$B$8:$E$27,I$5,FALSE)</f>
        <v>0.3</v>
      </c>
      <c r="J238" s="22">
        <f>HLOOKUP($O238,$B$8:$E$27,J$5,FALSE)</f>
        <v>0.95</v>
      </c>
      <c r="K238" s="22">
        <f>HLOOKUP($O238,$B$8:$E$27,K$5,FALSE)</f>
        <v>0</v>
      </c>
      <c r="L238" s="22">
        <f>HLOOKUP($O238,$B$8:$E$27,L$5,FALSE)</f>
        <v>0</v>
      </c>
      <c r="M238" s="22">
        <f t="shared" si="67"/>
        <v>0.3</v>
      </c>
      <c r="N238" s="22">
        <f t="shared" si="68"/>
        <v>0.95</v>
      </c>
      <c r="O238" s="22" t="s">
        <v>38</v>
      </c>
      <c r="P238" s="24">
        <f t="shared" ca="1" si="64"/>
        <v>2.7537179157360692E-2</v>
      </c>
      <c r="Q238" s="24">
        <f t="shared" ca="1" si="65"/>
        <v>0.57565333392600271</v>
      </c>
      <c r="R238" s="24">
        <f t="shared" ref="R238:R301" ca="1" si="69">SUM(P238:Q238)</f>
        <v>0.60319051308336336</v>
      </c>
      <c r="S238" s="22" t="str">
        <f t="shared" ref="S238:S301" ca="1" si="70">IF(H238&lt;R238,O238,"")</f>
        <v/>
      </c>
      <c r="T238" s="24" t="str">
        <f t="shared" ref="T238:T301" ca="1" si="71">IF(S238=O238,R238-H238,"")</f>
        <v/>
      </c>
      <c r="U238" s="24">
        <f t="shared" ca="1" si="66"/>
        <v>0</v>
      </c>
      <c r="V238" s="22">
        <f t="shared" ca="1" si="63"/>
        <v>0.10604560045808527</v>
      </c>
    </row>
    <row r="239" spans="7:22" x14ac:dyDescent="0.25">
      <c r="G239" s="22">
        <v>230</v>
      </c>
      <c r="H239" s="22">
        <f>HLOOKUP($O239,$B$8:$E$27,H$5,FALSE)</f>
        <v>10</v>
      </c>
      <c r="I239" s="22">
        <f>HLOOKUP($O239,$B$8:$E$27,I$5,FALSE)</f>
        <v>0.2</v>
      </c>
      <c r="J239" s="22">
        <f>HLOOKUP($O239,$B$8:$E$27,J$5,FALSE)</f>
        <v>1.4</v>
      </c>
      <c r="K239" s="22">
        <f>HLOOKUP($O239,$B$8:$E$27,K$5,FALSE)</f>
        <v>0</v>
      </c>
      <c r="L239" s="22">
        <f>HLOOKUP($O239,$B$8:$E$27,L$5,FALSE)</f>
        <v>0</v>
      </c>
      <c r="M239" s="22">
        <f t="shared" si="67"/>
        <v>2</v>
      </c>
      <c r="N239" s="22">
        <f t="shared" si="68"/>
        <v>14</v>
      </c>
      <c r="O239" s="22" t="s">
        <v>41</v>
      </c>
      <c r="P239" s="24">
        <f t="shared" ca="1" si="64"/>
        <v>1.7064660212356433</v>
      </c>
      <c r="Q239" s="24">
        <f t="shared" ca="1" si="65"/>
        <v>7.0709949434753803</v>
      </c>
      <c r="R239" s="24">
        <f t="shared" ca="1" si="69"/>
        <v>8.7774609647110235</v>
      </c>
      <c r="S239" s="22" t="str">
        <f t="shared" ca="1" si="70"/>
        <v/>
      </c>
      <c r="T239" s="24" t="str">
        <f t="shared" ca="1" si="71"/>
        <v/>
      </c>
      <c r="U239" s="24">
        <f t="shared" ca="1" si="66"/>
        <v>0</v>
      </c>
      <c r="V239" s="22">
        <f t="shared" ca="1" si="63"/>
        <v>3.5354974717376901</v>
      </c>
    </row>
    <row r="240" spans="7:22" x14ac:dyDescent="0.25">
      <c r="G240" s="22">
        <v>231</v>
      </c>
      <c r="H240" s="22">
        <f>HLOOKUP($O240,$B$8:$E$27,H$5,FALSE)</f>
        <v>10</v>
      </c>
      <c r="I240" s="22">
        <f>HLOOKUP($O240,$B$8:$E$27,I$5,FALSE)</f>
        <v>0.2</v>
      </c>
      <c r="J240" s="22">
        <f>HLOOKUP($O240,$B$8:$E$27,J$5,FALSE)</f>
        <v>1.4</v>
      </c>
      <c r="K240" s="22">
        <f>HLOOKUP($O240,$B$8:$E$27,K$5,FALSE)</f>
        <v>0</v>
      </c>
      <c r="L240" s="22">
        <f>HLOOKUP($O240,$B$8:$E$27,L$5,FALSE)</f>
        <v>0</v>
      </c>
      <c r="M240" s="22">
        <f t="shared" si="67"/>
        <v>2</v>
      </c>
      <c r="N240" s="22">
        <f t="shared" si="68"/>
        <v>14</v>
      </c>
      <c r="O240" s="22" t="s">
        <v>41</v>
      </c>
      <c r="P240" s="24">
        <f t="shared" ca="1" si="64"/>
        <v>1.4421243917498994</v>
      </c>
      <c r="Q240" s="24">
        <f t="shared" ca="1" si="65"/>
        <v>8.3267882065981045</v>
      </c>
      <c r="R240" s="24">
        <f t="shared" ca="1" si="69"/>
        <v>9.7689125983480043</v>
      </c>
      <c r="S240" s="22" t="str">
        <f t="shared" ca="1" si="70"/>
        <v/>
      </c>
      <c r="T240" s="24" t="str">
        <f t="shared" ca="1" si="71"/>
        <v/>
      </c>
      <c r="U240" s="24">
        <f t="shared" ca="1" si="66"/>
        <v>0</v>
      </c>
      <c r="V240" s="22">
        <f t="shared" ca="1" si="63"/>
        <v>4.1633941032990522</v>
      </c>
    </row>
    <row r="241" spans="7:22" x14ac:dyDescent="0.25">
      <c r="G241" s="22">
        <v>232</v>
      </c>
      <c r="H241" s="22">
        <f>HLOOKUP($O241,$B$8:$E$27,H$5,FALSE)</f>
        <v>3</v>
      </c>
      <c r="I241" s="22">
        <f>HLOOKUP($O241,$B$8:$E$27,I$5,FALSE)</f>
        <v>0.2</v>
      </c>
      <c r="J241" s="22">
        <f>HLOOKUP($O241,$B$8:$E$27,J$5,FALSE)</f>
        <v>1.26</v>
      </c>
      <c r="K241" s="22">
        <f>HLOOKUP($O241,$B$8:$E$27,K$5,FALSE)</f>
        <v>0</v>
      </c>
      <c r="L241" s="22">
        <f>HLOOKUP($O241,$B$8:$E$27,L$5,FALSE)</f>
        <v>0</v>
      </c>
      <c r="M241" s="22">
        <f t="shared" si="67"/>
        <v>0.60000000000000009</v>
      </c>
      <c r="N241" s="22">
        <f t="shared" si="68"/>
        <v>3.7800000000000002</v>
      </c>
      <c r="O241" s="22" t="s">
        <v>39</v>
      </c>
      <c r="P241" s="24">
        <f t="shared" ca="1" si="64"/>
        <v>3.5492576954915082E-2</v>
      </c>
      <c r="Q241" s="24">
        <f t="shared" ca="1" si="65"/>
        <v>2.297573721289548</v>
      </c>
      <c r="R241" s="24">
        <f t="shared" ca="1" si="69"/>
        <v>2.333066298244463</v>
      </c>
      <c r="S241" s="22" t="str">
        <f t="shared" ca="1" si="70"/>
        <v/>
      </c>
      <c r="T241" s="24" t="str">
        <f t="shared" ca="1" si="71"/>
        <v/>
      </c>
      <c r="U241" s="24">
        <f t="shared" ca="1" si="66"/>
        <v>0</v>
      </c>
      <c r="V241" s="22">
        <f t="shared" ca="1" si="63"/>
        <v>1.148786860644774</v>
      </c>
    </row>
    <row r="242" spans="7:22" x14ac:dyDescent="0.25">
      <c r="G242" s="22">
        <v>233</v>
      </c>
      <c r="H242" s="22">
        <f>HLOOKUP($O242,$B$8:$E$27,H$5,FALSE)</f>
        <v>5</v>
      </c>
      <c r="I242" s="22">
        <f>HLOOKUP($O242,$B$8:$E$27,I$5,FALSE)</f>
        <v>0.18</v>
      </c>
      <c r="J242" s="22">
        <f>HLOOKUP($O242,$B$8:$E$27,J$5,FALSE)</f>
        <v>1.37</v>
      </c>
      <c r="K242" s="22">
        <f>HLOOKUP($O242,$B$8:$E$27,K$5,FALSE)</f>
        <v>0</v>
      </c>
      <c r="L242" s="22">
        <f>HLOOKUP($O242,$B$8:$E$27,L$5,FALSE)</f>
        <v>0</v>
      </c>
      <c r="M242" s="22">
        <f t="shared" si="67"/>
        <v>0.89999999999999991</v>
      </c>
      <c r="N242" s="22">
        <f t="shared" si="68"/>
        <v>6.8500000000000005</v>
      </c>
      <c r="O242" s="22" t="s">
        <v>40</v>
      </c>
      <c r="P242" s="24">
        <f t="shared" ca="1" si="64"/>
        <v>0.25598595226474608</v>
      </c>
      <c r="Q242" s="24">
        <f t="shared" ca="1" si="65"/>
        <v>3.9463232994808224</v>
      </c>
      <c r="R242" s="24">
        <f t="shared" ca="1" si="69"/>
        <v>4.202309251745568</v>
      </c>
      <c r="S242" s="22" t="str">
        <f t="shared" ca="1" si="70"/>
        <v/>
      </c>
      <c r="T242" s="24" t="str">
        <f t="shared" ca="1" si="71"/>
        <v/>
      </c>
      <c r="U242" s="24">
        <f t="shared" ca="1" si="66"/>
        <v>0</v>
      </c>
      <c r="V242" s="22">
        <f t="shared" ca="1" si="63"/>
        <v>1.9731616497404112</v>
      </c>
    </row>
    <row r="243" spans="7:22" x14ac:dyDescent="0.25">
      <c r="G243" s="22">
        <v>234</v>
      </c>
      <c r="H243" s="22">
        <f>HLOOKUP($O243,$B$8:$E$27,H$5,FALSE)</f>
        <v>10</v>
      </c>
      <c r="I243" s="22">
        <f>HLOOKUP($O243,$B$8:$E$27,I$5,FALSE)</f>
        <v>0.2</v>
      </c>
      <c r="J243" s="22">
        <f>HLOOKUP($O243,$B$8:$E$27,J$5,FALSE)</f>
        <v>1.4</v>
      </c>
      <c r="K243" s="22">
        <f>HLOOKUP($O243,$B$8:$E$27,K$5,FALSE)</f>
        <v>0</v>
      </c>
      <c r="L243" s="22">
        <f>HLOOKUP($O243,$B$8:$E$27,L$5,FALSE)</f>
        <v>0</v>
      </c>
      <c r="M243" s="22">
        <f t="shared" si="67"/>
        <v>2</v>
      </c>
      <c r="N243" s="22">
        <f t="shared" si="68"/>
        <v>14</v>
      </c>
      <c r="O243" s="22" t="s">
        <v>41</v>
      </c>
      <c r="P243" s="24">
        <f t="shared" ca="1" si="64"/>
        <v>1.5373484243136402</v>
      </c>
      <c r="Q243" s="24">
        <f t="shared" ca="1" si="65"/>
        <v>8.3112730277325486</v>
      </c>
      <c r="R243" s="24">
        <f t="shared" ca="1" si="69"/>
        <v>9.8486214520461886</v>
      </c>
      <c r="S243" s="22" t="str">
        <f t="shared" ca="1" si="70"/>
        <v/>
      </c>
      <c r="T243" s="24" t="str">
        <f t="shared" ca="1" si="71"/>
        <v/>
      </c>
      <c r="U243" s="24">
        <f t="shared" ca="1" si="66"/>
        <v>0</v>
      </c>
      <c r="V243" s="22">
        <f t="shared" ca="1" si="63"/>
        <v>3.360235728364001</v>
      </c>
    </row>
    <row r="244" spans="7:22" x14ac:dyDescent="0.25">
      <c r="G244" s="22">
        <v>235</v>
      </c>
      <c r="H244" s="22">
        <f>HLOOKUP($O244,$B$8:$E$27,H$5,FALSE)</f>
        <v>3</v>
      </c>
      <c r="I244" s="22">
        <f>HLOOKUP($O244,$B$8:$E$27,I$5,FALSE)</f>
        <v>0.2</v>
      </c>
      <c r="J244" s="22">
        <f>HLOOKUP($O244,$B$8:$E$27,J$5,FALSE)</f>
        <v>1.26</v>
      </c>
      <c r="K244" s="22">
        <f>HLOOKUP($O244,$B$8:$E$27,K$5,FALSE)</f>
        <v>0</v>
      </c>
      <c r="L244" s="22">
        <f>HLOOKUP($O244,$B$8:$E$27,L$5,FALSE)</f>
        <v>0</v>
      </c>
      <c r="M244" s="22">
        <f t="shared" si="67"/>
        <v>0.60000000000000009</v>
      </c>
      <c r="N244" s="22">
        <f t="shared" si="68"/>
        <v>3.7800000000000002</v>
      </c>
      <c r="O244" s="22" t="s">
        <v>39</v>
      </c>
      <c r="P244" s="24">
        <f t="shared" ca="1" si="64"/>
        <v>2.7191097304271255E-2</v>
      </c>
      <c r="Q244" s="24">
        <f t="shared" ca="1" si="65"/>
        <v>2.0576339619485267</v>
      </c>
      <c r="R244" s="24">
        <f t="shared" ca="1" si="69"/>
        <v>2.0848250592527977</v>
      </c>
      <c r="S244" s="22" t="str">
        <f t="shared" ca="1" si="70"/>
        <v/>
      </c>
      <c r="T244" s="24" t="str">
        <f t="shared" ca="1" si="71"/>
        <v/>
      </c>
      <c r="U244" s="24">
        <f t="shared" ca="1" si="66"/>
        <v>0</v>
      </c>
      <c r="V244" s="22">
        <f t="shared" ca="1" si="63"/>
        <v>1.0288169809742633</v>
      </c>
    </row>
    <row r="245" spans="7:22" x14ac:dyDescent="0.25">
      <c r="G245" s="22">
        <v>236</v>
      </c>
      <c r="H245" s="22">
        <f>HLOOKUP($O245,$B$8:$E$27,H$5,FALSE)</f>
        <v>3</v>
      </c>
      <c r="I245" s="22">
        <f>HLOOKUP($O245,$B$8:$E$27,I$5,FALSE)</f>
        <v>0.2</v>
      </c>
      <c r="J245" s="22">
        <f>HLOOKUP($O245,$B$8:$E$27,J$5,FALSE)</f>
        <v>1.26</v>
      </c>
      <c r="K245" s="22">
        <f>HLOOKUP($O245,$B$8:$E$27,K$5,FALSE)</f>
        <v>0</v>
      </c>
      <c r="L245" s="22">
        <f>HLOOKUP($O245,$B$8:$E$27,L$5,FALSE)</f>
        <v>0</v>
      </c>
      <c r="M245" s="22">
        <f t="shared" si="67"/>
        <v>0.60000000000000009</v>
      </c>
      <c r="N245" s="22">
        <f t="shared" si="68"/>
        <v>3.7800000000000002</v>
      </c>
      <c r="O245" s="22" t="s">
        <v>39</v>
      </c>
      <c r="P245" s="24">
        <f t="shared" ca="1" si="64"/>
        <v>0.55203434707843946</v>
      </c>
      <c r="Q245" s="24">
        <f t="shared" ca="1" si="65"/>
        <v>2.2494563710741891</v>
      </c>
      <c r="R245" s="24">
        <f t="shared" ca="1" si="69"/>
        <v>2.8014907181526283</v>
      </c>
      <c r="S245" s="22" t="str">
        <f t="shared" ca="1" si="70"/>
        <v/>
      </c>
      <c r="T245" s="24" t="str">
        <f t="shared" ca="1" si="71"/>
        <v/>
      </c>
      <c r="U245" s="24">
        <f t="shared" ca="1" si="66"/>
        <v>0</v>
      </c>
      <c r="V245" s="22">
        <f t="shared" ca="1" si="63"/>
        <v>0.19633651708908847</v>
      </c>
    </row>
    <row r="246" spans="7:22" x14ac:dyDescent="0.25">
      <c r="G246" s="22">
        <v>237</v>
      </c>
      <c r="H246" s="22">
        <f>HLOOKUP($O246,$B$8:$E$27,H$5,FALSE)</f>
        <v>3</v>
      </c>
      <c r="I246" s="22">
        <f>HLOOKUP($O246,$B$8:$E$27,I$5,FALSE)</f>
        <v>0.2</v>
      </c>
      <c r="J246" s="22">
        <f>HLOOKUP($O246,$B$8:$E$27,J$5,FALSE)</f>
        <v>1.26</v>
      </c>
      <c r="K246" s="22">
        <f>HLOOKUP($O246,$B$8:$E$27,K$5,FALSE)</f>
        <v>0</v>
      </c>
      <c r="L246" s="22">
        <f>HLOOKUP($O246,$B$8:$E$27,L$5,FALSE)</f>
        <v>0</v>
      </c>
      <c r="M246" s="22">
        <f t="shared" si="67"/>
        <v>0.60000000000000009</v>
      </c>
      <c r="N246" s="22">
        <f t="shared" si="68"/>
        <v>3.7800000000000002</v>
      </c>
      <c r="O246" s="22" t="s">
        <v>39</v>
      </c>
      <c r="P246" s="24">
        <f t="shared" ca="1" si="64"/>
        <v>0.15511800675051685</v>
      </c>
      <c r="Q246" s="24">
        <f t="shared" ca="1" si="65"/>
        <v>2.275449227048715</v>
      </c>
      <c r="R246" s="24">
        <f t="shared" ca="1" si="69"/>
        <v>2.4305672337992319</v>
      </c>
      <c r="S246" s="22" t="str">
        <f t="shared" ca="1" si="70"/>
        <v/>
      </c>
      <c r="T246" s="24" t="str">
        <f t="shared" ca="1" si="71"/>
        <v/>
      </c>
      <c r="U246" s="24">
        <f t="shared" ca="1" si="66"/>
        <v>0</v>
      </c>
      <c r="V246" s="22">
        <f t="shared" ca="1" si="63"/>
        <v>0.42828752759432048</v>
      </c>
    </row>
    <row r="247" spans="7:22" x14ac:dyDescent="0.25">
      <c r="G247" s="22">
        <v>238</v>
      </c>
      <c r="H247" s="22">
        <f>HLOOKUP($O247,$B$8:$E$27,H$5,FALSE)</f>
        <v>3</v>
      </c>
      <c r="I247" s="22">
        <f>HLOOKUP($O247,$B$8:$E$27,I$5,FALSE)</f>
        <v>0.2</v>
      </c>
      <c r="J247" s="22">
        <f>HLOOKUP($O247,$B$8:$E$27,J$5,FALSE)</f>
        <v>1.26</v>
      </c>
      <c r="K247" s="22">
        <f>HLOOKUP($O247,$B$8:$E$27,K$5,FALSE)</f>
        <v>0</v>
      </c>
      <c r="L247" s="22">
        <f>HLOOKUP($O247,$B$8:$E$27,L$5,FALSE)</f>
        <v>0</v>
      </c>
      <c r="M247" s="22">
        <f t="shared" si="67"/>
        <v>0.60000000000000009</v>
      </c>
      <c r="N247" s="22">
        <f t="shared" si="68"/>
        <v>3.7800000000000002</v>
      </c>
      <c r="O247" s="22" t="s">
        <v>39</v>
      </c>
      <c r="P247" s="24">
        <f t="shared" ca="1" si="64"/>
        <v>0.11917964615182498</v>
      </c>
      <c r="Q247" s="24">
        <f t="shared" ca="1" si="65"/>
        <v>1.7615368025830593</v>
      </c>
      <c r="R247" s="24">
        <f t="shared" ca="1" si="69"/>
        <v>1.8807164487348844</v>
      </c>
      <c r="S247" s="22" t="str">
        <f t="shared" ca="1" si="70"/>
        <v/>
      </c>
      <c r="T247" s="24" t="str">
        <f t="shared" ca="1" si="71"/>
        <v/>
      </c>
      <c r="U247" s="24">
        <f t="shared" ca="1" si="66"/>
        <v>0</v>
      </c>
      <c r="V247" s="22">
        <f t="shared" ca="1" si="63"/>
        <v>0.88076840129152967</v>
      </c>
    </row>
    <row r="248" spans="7:22" x14ac:dyDescent="0.25">
      <c r="G248" s="22">
        <v>239</v>
      </c>
      <c r="H248" s="22">
        <f>HLOOKUP($O248,$B$8:$E$27,H$5,FALSE)</f>
        <v>5</v>
      </c>
      <c r="I248" s="22">
        <f>HLOOKUP($O248,$B$8:$E$27,I$5,FALSE)</f>
        <v>0.18</v>
      </c>
      <c r="J248" s="22">
        <f>HLOOKUP($O248,$B$8:$E$27,J$5,FALSE)</f>
        <v>1.37</v>
      </c>
      <c r="K248" s="22">
        <f>HLOOKUP($O248,$B$8:$E$27,K$5,FALSE)</f>
        <v>0</v>
      </c>
      <c r="L248" s="22">
        <f>HLOOKUP($O248,$B$8:$E$27,L$5,FALSE)</f>
        <v>0</v>
      </c>
      <c r="M248" s="22">
        <f t="shared" si="67"/>
        <v>0.89999999999999991</v>
      </c>
      <c r="N248" s="22">
        <f t="shared" si="68"/>
        <v>6.8500000000000005</v>
      </c>
      <c r="O248" s="22" t="s">
        <v>40</v>
      </c>
      <c r="P248" s="24">
        <f t="shared" ca="1" si="64"/>
        <v>0.11987437970153166</v>
      </c>
      <c r="Q248" s="24">
        <f t="shared" ca="1" si="65"/>
        <v>3.7673959102345664</v>
      </c>
      <c r="R248" s="24">
        <f t="shared" ca="1" si="69"/>
        <v>3.8872702899360982</v>
      </c>
      <c r="S248" s="22" t="str">
        <f t="shared" ca="1" si="70"/>
        <v/>
      </c>
      <c r="T248" s="24" t="str">
        <f t="shared" ca="1" si="71"/>
        <v/>
      </c>
      <c r="U248" s="24">
        <f t="shared" ca="1" si="66"/>
        <v>0</v>
      </c>
      <c r="V248" s="22">
        <f t="shared" ca="1" si="63"/>
        <v>1.6108031463153976</v>
      </c>
    </row>
    <row r="249" spans="7:22" x14ac:dyDescent="0.25">
      <c r="G249" s="22">
        <v>240</v>
      </c>
      <c r="H249" s="22">
        <f>HLOOKUP($O249,$B$8:$E$27,H$5,FALSE)</f>
        <v>10</v>
      </c>
      <c r="I249" s="22">
        <f>HLOOKUP($O249,$B$8:$E$27,I$5,FALSE)</f>
        <v>0.2</v>
      </c>
      <c r="J249" s="22">
        <f>HLOOKUP($O249,$B$8:$E$27,J$5,FALSE)</f>
        <v>1.4</v>
      </c>
      <c r="K249" s="22">
        <f>HLOOKUP($O249,$B$8:$E$27,K$5,FALSE)</f>
        <v>0</v>
      </c>
      <c r="L249" s="22">
        <f>HLOOKUP($O249,$B$8:$E$27,L$5,FALSE)</f>
        <v>0</v>
      </c>
      <c r="M249" s="22">
        <f t="shared" si="67"/>
        <v>2</v>
      </c>
      <c r="N249" s="22">
        <f t="shared" si="68"/>
        <v>14</v>
      </c>
      <c r="O249" s="22" t="s">
        <v>41</v>
      </c>
      <c r="P249" s="24">
        <f t="shared" ca="1" si="64"/>
        <v>0.21056245631118431</v>
      </c>
      <c r="Q249" s="24">
        <f t="shared" ca="1" si="65"/>
        <v>8.2204206720841562</v>
      </c>
      <c r="R249" s="24">
        <f t="shared" ca="1" si="69"/>
        <v>8.43098312839534</v>
      </c>
      <c r="S249" s="22" t="str">
        <f t="shared" ca="1" si="70"/>
        <v/>
      </c>
      <c r="T249" s="24" t="str">
        <f t="shared" ca="1" si="71"/>
        <v/>
      </c>
      <c r="U249" s="24">
        <f t="shared" ca="1" si="66"/>
        <v>0</v>
      </c>
      <c r="V249" s="22">
        <f t="shared" ca="1" si="63"/>
        <v>4.1102103360420781</v>
      </c>
    </row>
    <row r="250" spans="7:22" x14ac:dyDescent="0.25">
      <c r="G250" s="22">
        <v>241</v>
      </c>
      <c r="H250" s="22">
        <f>HLOOKUP($O250,$B$8:$E$27,H$5,FALSE)</f>
        <v>5</v>
      </c>
      <c r="I250" s="22">
        <f>HLOOKUP($O250,$B$8:$E$27,I$5,FALSE)</f>
        <v>0.18</v>
      </c>
      <c r="J250" s="22">
        <f>HLOOKUP($O250,$B$8:$E$27,J$5,FALSE)</f>
        <v>1.37</v>
      </c>
      <c r="K250" s="22">
        <f>HLOOKUP($O250,$B$8:$E$27,K$5,FALSE)</f>
        <v>0</v>
      </c>
      <c r="L250" s="22">
        <f>HLOOKUP($O250,$B$8:$E$27,L$5,FALSE)</f>
        <v>0</v>
      </c>
      <c r="M250" s="22">
        <f t="shared" si="67"/>
        <v>0.89999999999999991</v>
      </c>
      <c r="N250" s="22">
        <f t="shared" si="68"/>
        <v>6.8500000000000005</v>
      </c>
      <c r="O250" s="22" t="s">
        <v>40</v>
      </c>
      <c r="P250" s="24">
        <f t="shared" ca="1" si="64"/>
        <v>0.30354180270685399</v>
      </c>
      <c r="Q250" s="24">
        <f t="shared" ca="1" si="65"/>
        <v>3.9024254443530779</v>
      </c>
      <c r="R250" s="24">
        <f t="shared" ca="1" si="69"/>
        <v>4.2059672470599319</v>
      </c>
      <c r="S250" s="22" t="str">
        <f t="shared" ca="1" si="70"/>
        <v/>
      </c>
      <c r="T250" s="24" t="str">
        <f t="shared" ca="1" si="71"/>
        <v/>
      </c>
      <c r="U250" s="24">
        <f t="shared" ca="1" si="66"/>
        <v>0</v>
      </c>
      <c r="V250" s="22">
        <f t="shared" ca="1" si="63"/>
        <v>1.951212722176539</v>
      </c>
    </row>
    <row r="251" spans="7:22" x14ac:dyDescent="0.25">
      <c r="G251" s="22">
        <v>242</v>
      </c>
      <c r="H251" s="22">
        <f>HLOOKUP($O251,$B$8:$E$27,H$5,FALSE)</f>
        <v>3</v>
      </c>
      <c r="I251" s="22">
        <f>HLOOKUP($O251,$B$8:$E$27,I$5,FALSE)</f>
        <v>0.2</v>
      </c>
      <c r="J251" s="22">
        <f>HLOOKUP($O251,$B$8:$E$27,J$5,FALSE)</f>
        <v>1.26</v>
      </c>
      <c r="K251" s="22">
        <f>HLOOKUP($O251,$B$8:$E$27,K$5,FALSE)</f>
        <v>0</v>
      </c>
      <c r="L251" s="22">
        <f>HLOOKUP($O251,$B$8:$E$27,L$5,FALSE)</f>
        <v>0</v>
      </c>
      <c r="M251" s="22">
        <f t="shared" si="67"/>
        <v>0.60000000000000009</v>
      </c>
      <c r="N251" s="22">
        <f t="shared" si="68"/>
        <v>3.7800000000000002</v>
      </c>
      <c r="O251" s="22" t="s">
        <v>39</v>
      </c>
      <c r="P251" s="24">
        <f t="shared" ca="1" si="64"/>
        <v>1.6447756306187181E-2</v>
      </c>
      <c r="Q251" s="24">
        <f t="shared" ca="1" si="65"/>
        <v>1.8018047116481268</v>
      </c>
      <c r="R251" s="24">
        <f t="shared" ca="1" si="69"/>
        <v>1.8182524679543139</v>
      </c>
      <c r="S251" s="22" t="str">
        <f t="shared" ca="1" si="70"/>
        <v/>
      </c>
      <c r="T251" s="24" t="str">
        <f t="shared" ca="1" si="71"/>
        <v/>
      </c>
      <c r="U251" s="24">
        <f t="shared" ca="1" si="66"/>
        <v>0</v>
      </c>
      <c r="V251" s="22">
        <f t="shared" ca="1" si="63"/>
        <v>0.83932220258291979</v>
      </c>
    </row>
    <row r="252" spans="7:22" x14ac:dyDescent="0.25">
      <c r="G252" s="22">
        <v>243</v>
      </c>
      <c r="H252" s="22">
        <f>HLOOKUP($O252,$B$8:$E$27,H$5,FALSE)</f>
        <v>3</v>
      </c>
      <c r="I252" s="22">
        <f>HLOOKUP($O252,$B$8:$E$27,I$5,FALSE)</f>
        <v>0.2</v>
      </c>
      <c r="J252" s="22">
        <f>HLOOKUP($O252,$B$8:$E$27,J$5,FALSE)</f>
        <v>1.26</v>
      </c>
      <c r="K252" s="22">
        <f>HLOOKUP($O252,$B$8:$E$27,K$5,FALSE)</f>
        <v>0</v>
      </c>
      <c r="L252" s="22">
        <f>HLOOKUP($O252,$B$8:$E$27,L$5,FALSE)</f>
        <v>0</v>
      </c>
      <c r="M252" s="22">
        <f t="shared" si="67"/>
        <v>0.60000000000000009</v>
      </c>
      <c r="N252" s="22">
        <f t="shared" si="68"/>
        <v>3.7800000000000002</v>
      </c>
      <c r="O252" s="22" t="s">
        <v>39</v>
      </c>
      <c r="P252" s="24">
        <f t="shared" ca="1" si="64"/>
        <v>0.43572734500818777</v>
      </c>
      <c r="Q252" s="24">
        <f t="shared" ca="1" si="65"/>
        <v>2.3147977619102593</v>
      </c>
      <c r="R252" s="24">
        <f t="shared" ca="1" si="69"/>
        <v>2.7505251069184471</v>
      </c>
      <c r="S252" s="22" t="str">
        <f t="shared" ca="1" si="70"/>
        <v/>
      </c>
      <c r="T252" s="24" t="str">
        <f t="shared" ca="1" si="71"/>
        <v/>
      </c>
      <c r="U252" s="24">
        <f t="shared" ca="1" si="66"/>
        <v>0</v>
      </c>
      <c r="V252" s="22">
        <f t="shared" ca="1" si="63"/>
        <v>1.1573988809551297</v>
      </c>
    </row>
    <row r="253" spans="7:22" x14ac:dyDescent="0.25">
      <c r="G253" s="22">
        <v>244</v>
      </c>
      <c r="H253" s="22">
        <f>HLOOKUP($O253,$B$8:$E$27,H$5,FALSE)</f>
        <v>10</v>
      </c>
      <c r="I253" s="22">
        <f>HLOOKUP($O253,$B$8:$E$27,I$5,FALSE)</f>
        <v>0.2</v>
      </c>
      <c r="J253" s="22">
        <f>HLOOKUP($O253,$B$8:$E$27,J$5,FALSE)</f>
        <v>1.4</v>
      </c>
      <c r="K253" s="22">
        <f>HLOOKUP($O253,$B$8:$E$27,K$5,FALSE)</f>
        <v>0</v>
      </c>
      <c r="L253" s="22">
        <f>HLOOKUP($O253,$B$8:$E$27,L$5,FALSE)</f>
        <v>0</v>
      </c>
      <c r="M253" s="22">
        <f t="shared" si="67"/>
        <v>2</v>
      </c>
      <c r="N253" s="22">
        <f t="shared" si="68"/>
        <v>14</v>
      </c>
      <c r="O253" s="22" t="s">
        <v>41</v>
      </c>
      <c r="P253" s="24">
        <f t="shared" ca="1" si="64"/>
        <v>0.64122893139724502</v>
      </c>
      <c r="Q253" s="24">
        <f t="shared" ca="1" si="65"/>
        <v>8.0386726060316231</v>
      </c>
      <c r="R253" s="24">
        <f t="shared" ca="1" si="69"/>
        <v>8.6799015374288686</v>
      </c>
      <c r="S253" s="22" t="str">
        <f t="shared" ca="1" si="70"/>
        <v/>
      </c>
      <c r="T253" s="24" t="str">
        <f t="shared" ca="1" si="71"/>
        <v/>
      </c>
      <c r="U253" s="24">
        <f t="shared" ca="1" si="66"/>
        <v>0</v>
      </c>
      <c r="V253" s="22">
        <f t="shared" ca="1" si="63"/>
        <v>1.0475483786556015</v>
      </c>
    </row>
    <row r="254" spans="7:22" x14ac:dyDescent="0.25">
      <c r="G254" s="22">
        <v>245</v>
      </c>
      <c r="H254" s="22">
        <f>HLOOKUP($O254,$B$8:$E$27,H$5,FALSE)</f>
        <v>1</v>
      </c>
      <c r="I254" s="22">
        <f>HLOOKUP($O254,$B$8:$E$27,I$5,FALSE)</f>
        <v>0.3</v>
      </c>
      <c r="J254" s="22">
        <f>HLOOKUP($O254,$B$8:$E$27,J$5,FALSE)</f>
        <v>0.95</v>
      </c>
      <c r="K254" s="22">
        <f>HLOOKUP($O254,$B$8:$E$27,K$5,FALSE)</f>
        <v>0</v>
      </c>
      <c r="L254" s="22">
        <f>HLOOKUP($O254,$B$8:$E$27,L$5,FALSE)</f>
        <v>0</v>
      </c>
      <c r="M254" s="22">
        <f t="shared" si="67"/>
        <v>0.3</v>
      </c>
      <c r="N254" s="22">
        <f t="shared" si="68"/>
        <v>0.95</v>
      </c>
      <c r="O254" s="22" t="s">
        <v>38</v>
      </c>
      <c r="P254" s="24">
        <f t="shared" ca="1" si="64"/>
        <v>0.10808618147415673</v>
      </c>
      <c r="Q254" s="24">
        <f t="shared" ca="1" si="65"/>
        <v>0.61038555186398524</v>
      </c>
      <c r="R254" s="24">
        <f t="shared" ca="1" si="69"/>
        <v>0.71847173333814196</v>
      </c>
      <c r="S254" s="22" t="str">
        <f t="shared" ca="1" si="70"/>
        <v/>
      </c>
      <c r="T254" s="24" t="str">
        <f t="shared" ca="1" si="71"/>
        <v/>
      </c>
      <c r="U254" s="24">
        <f t="shared" ca="1" si="66"/>
        <v>0</v>
      </c>
      <c r="V254" s="22">
        <f t="shared" ca="1" si="63"/>
        <v>0.24230466482124954</v>
      </c>
    </row>
    <row r="255" spans="7:22" x14ac:dyDescent="0.25">
      <c r="G255" s="22">
        <v>246</v>
      </c>
      <c r="H255" s="22">
        <f>HLOOKUP($O255,$B$8:$E$27,H$5,FALSE)</f>
        <v>5</v>
      </c>
      <c r="I255" s="22">
        <f>HLOOKUP($O255,$B$8:$E$27,I$5,FALSE)</f>
        <v>0.18</v>
      </c>
      <c r="J255" s="22">
        <f>HLOOKUP($O255,$B$8:$E$27,J$5,FALSE)</f>
        <v>1.37</v>
      </c>
      <c r="K255" s="22">
        <f>HLOOKUP($O255,$B$8:$E$27,K$5,FALSE)</f>
        <v>0</v>
      </c>
      <c r="L255" s="22">
        <f>HLOOKUP($O255,$B$8:$E$27,L$5,FALSE)</f>
        <v>0</v>
      </c>
      <c r="M255" s="22">
        <f t="shared" si="67"/>
        <v>0.89999999999999991</v>
      </c>
      <c r="N255" s="22">
        <f t="shared" si="68"/>
        <v>6.8500000000000005</v>
      </c>
      <c r="O255" s="22" t="s">
        <v>40</v>
      </c>
      <c r="P255" s="24">
        <f t="shared" ca="1" si="64"/>
        <v>0.68395248924889229</v>
      </c>
      <c r="Q255" s="24">
        <f t="shared" ca="1" si="65"/>
        <v>4.2855588462313392</v>
      </c>
      <c r="R255" s="24">
        <f t="shared" ca="1" si="69"/>
        <v>4.9695113354802318</v>
      </c>
      <c r="S255" s="22" t="str">
        <f t="shared" ca="1" si="70"/>
        <v/>
      </c>
      <c r="T255" s="24" t="str">
        <f t="shared" ca="1" si="71"/>
        <v/>
      </c>
      <c r="U255" s="24">
        <f t="shared" ca="1" si="66"/>
        <v>0</v>
      </c>
      <c r="V255" s="22">
        <f t="shared" ca="1" si="63"/>
        <v>2.1427794231156696</v>
      </c>
    </row>
    <row r="256" spans="7:22" x14ac:dyDescent="0.25">
      <c r="G256" s="22">
        <v>247</v>
      </c>
      <c r="H256" s="22">
        <f>HLOOKUP($O256,$B$8:$E$27,H$5,FALSE)</f>
        <v>5</v>
      </c>
      <c r="I256" s="22">
        <f>HLOOKUP($O256,$B$8:$E$27,I$5,FALSE)</f>
        <v>0.18</v>
      </c>
      <c r="J256" s="22">
        <f>HLOOKUP($O256,$B$8:$E$27,J$5,FALSE)</f>
        <v>1.37</v>
      </c>
      <c r="K256" s="22">
        <f>HLOOKUP($O256,$B$8:$E$27,K$5,FALSE)</f>
        <v>0</v>
      </c>
      <c r="L256" s="22">
        <f>HLOOKUP($O256,$B$8:$E$27,L$5,FALSE)</f>
        <v>0</v>
      </c>
      <c r="M256" s="22">
        <f t="shared" si="67"/>
        <v>0.89999999999999991</v>
      </c>
      <c r="N256" s="22">
        <f t="shared" si="68"/>
        <v>6.8500000000000005</v>
      </c>
      <c r="O256" s="22" t="s">
        <v>40</v>
      </c>
      <c r="P256" s="24">
        <f t="shared" ca="1" si="64"/>
        <v>0.89602629285368929</v>
      </c>
      <c r="Q256" s="24">
        <f t="shared" ca="1" si="65"/>
        <v>3.9205005715587542</v>
      </c>
      <c r="R256" s="24">
        <f t="shared" ca="1" si="69"/>
        <v>4.8165268644124435</v>
      </c>
      <c r="S256" s="22" t="str">
        <f t="shared" ca="1" si="70"/>
        <v/>
      </c>
      <c r="T256" s="24" t="str">
        <f t="shared" ca="1" si="71"/>
        <v/>
      </c>
      <c r="U256" s="24">
        <f t="shared" ca="1" si="66"/>
        <v>0</v>
      </c>
      <c r="V256" s="22">
        <f t="shared" ca="1" si="63"/>
        <v>1.9602502857793771</v>
      </c>
    </row>
    <row r="257" spans="7:22" x14ac:dyDescent="0.25">
      <c r="G257" s="22">
        <v>248</v>
      </c>
      <c r="H257" s="22">
        <f>HLOOKUP($O257,$B$8:$E$27,H$5,FALSE)</f>
        <v>10</v>
      </c>
      <c r="I257" s="22">
        <f>HLOOKUP($O257,$B$8:$E$27,I$5,FALSE)</f>
        <v>0.2</v>
      </c>
      <c r="J257" s="22">
        <f>HLOOKUP($O257,$B$8:$E$27,J$5,FALSE)</f>
        <v>1.4</v>
      </c>
      <c r="K257" s="22">
        <f>HLOOKUP($O257,$B$8:$E$27,K$5,FALSE)</f>
        <v>0</v>
      </c>
      <c r="L257" s="22">
        <f>HLOOKUP($O257,$B$8:$E$27,L$5,FALSE)</f>
        <v>0</v>
      </c>
      <c r="M257" s="22">
        <f t="shared" si="67"/>
        <v>2</v>
      </c>
      <c r="N257" s="22">
        <f t="shared" si="68"/>
        <v>14</v>
      </c>
      <c r="O257" s="22" t="s">
        <v>41</v>
      </c>
      <c r="P257" s="24">
        <f t="shared" ca="1" si="64"/>
        <v>1.3518608875841291</v>
      </c>
      <c r="Q257" s="24">
        <f t="shared" ca="1" si="65"/>
        <v>6.0771892670799819</v>
      </c>
      <c r="R257" s="24">
        <f t="shared" ca="1" si="69"/>
        <v>7.429050154664111</v>
      </c>
      <c r="S257" s="22" t="str">
        <f t="shared" ca="1" si="70"/>
        <v/>
      </c>
      <c r="T257" s="24" t="str">
        <f t="shared" ca="1" si="71"/>
        <v/>
      </c>
      <c r="U257" s="24">
        <f t="shared" ca="1" si="66"/>
        <v>0</v>
      </c>
      <c r="V257" s="22">
        <f t="shared" ca="1" si="63"/>
        <v>3.0385946335399909</v>
      </c>
    </row>
    <row r="258" spans="7:22" x14ac:dyDescent="0.25">
      <c r="G258" s="22">
        <v>249</v>
      </c>
      <c r="H258" s="22">
        <f>HLOOKUP($O258,$B$8:$E$27,H$5,FALSE)</f>
        <v>1</v>
      </c>
      <c r="I258" s="22">
        <f>HLOOKUP($O258,$B$8:$E$27,I$5,FALSE)</f>
        <v>0.3</v>
      </c>
      <c r="J258" s="22">
        <f>HLOOKUP($O258,$B$8:$E$27,J$5,FALSE)</f>
        <v>0.95</v>
      </c>
      <c r="K258" s="22">
        <f>HLOOKUP($O258,$B$8:$E$27,K$5,FALSE)</f>
        <v>0</v>
      </c>
      <c r="L258" s="22">
        <f>HLOOKUP($O258,$B$8:$E$27,L$5,FALSE)</f>
        <v>0</v>
      </c>
      <c r="M258" s="22">
        <f t="shared" si="67"/>
        <v>0.3</v>
      </c>
      <c r="N258" s="22">
        <f t="shared" si="68"/>
        <v>0.95</v>
      </c>
      <c r="O258" s="22" t="s">
        <v>38</v>
      </c>
      <c r="P258" s="24">
        <f t="shared" ca="1" si="64"/>
        <v>0.25064362433658238</v>
      </c>
      <c r="Q258" s="24">
        <f t="shared" ca="1" si="65"/>
        <v>0.64387939861053989</v>
      </c>
      <c r="R258" s="24">
        <f t="shared" ca="1" si="69"/>
        <v>0.89452302294712227</v>
      </c>
      <c r="S258" s="22" t="str">
        <f t="shared" ca="1" si="70"/>
        <v/>
      </c>
      <c r="T258" s="24" t="str">
        <f t="shared" ca="1" si="71"/>
        <v/>
      </c>
      <c r="U258" s="24">
        <f t="shared" ca="1" si="66"/>
        <v>0</v>
      </c>
      <c r="V258" s="22">
        <f t="shared" ca="1" si="63"/>
        <v>0.32193969930526994</v>
      </c>
    </row>
    <row r="259" spans="7:22" x14ac:dyDescent="0.25">
      <c r="G259" s="22">
        <v>250</v>
      </c>
      <c r="H259" s="22">
        <f>HLOOKUP($O259,$B$8:$E$27,H$5,FALSE)</f>
        <v>1</v>
      </c>
      <c r="I259" s="22">
        <f>HLOOKUP($O259,$B$8:$E$27,I$5,FALSE)</f>
        <v>0.3</v>
      </c>
      <c r="J259" s="22">
        <f>HLOOKUP($O259,$B$8:$E$27,J$5,FALSE)</f>
        <v>0.95</v>
      </c>
      <c r="K259" s="22">
        <f>HLOOKUP($O259,$B$8:$E$27,K$5,FALSE)</f>
        <v>0</v>
      </c>
      <c r="L259" s="22">
        <f>HLOOKUP($O259,$B$8:$E$27,L$5,FALSE)</f>
        <v>0</v>
      </c>
      <c r="M259" s="22">
        <f t="shared" si="67"/>
        <v>0.3</v>
      </c>
      <c r="N259" s="22">
        <f t="shared" si="68"/>
        <v>0.95</v>
      </c>
      <c r="O259" s="22" t="s">
        <v>38</v>
      </c>
      <c r="P259" s="24">
        <f t="shared" ca="1" si="64"/>
        <v>6.8009129950758586E-3</v>
      </c>
      <c r="Q259" s="24">
        <f t="shared" ca="1" si="65"/>
        <v>0.63827041753097524</v>
      </c>
      <c r="R259" s="24">
        <f t="shared" ca="1" si="69"/>
        <v>0.64507133052605115</v>
      </c>
      <c r="S259" s="22" t="str">
        <f t="shared" ca="1" si="70"/>
        <v/>
      </c>
      <c r="T259" s="24" t="str">
        <f t="shared" ca="1" si="71"/>
        <v/>
      </c>
      <c r="U259" s="24">
        <f t="shared" ca="1" si="66"/>
        <v>0</v>
      </c>
      <c r="V259" s="22">
        <f t="shared" ca="1" si="63"/>
        <v>0.31913520876548762</v>
      </c>
    </row>
    <row r="260" spans="7:22" x14ac:dyDescent="0.25">
      <c r="G260" s="22">
        <v>251</v>
      </c>
      <c r="H260" s="22">
        <f>HLOOKUP($O260,$B$8:$E$27,H$5,FALSE)</f>
        <v>1</v>
      </c>
      <c r="I260" s="22">
        <f>HLOOKUP($O260,$B$8:$E$27,I$5,FALSE)</f>
        <v>0.3</v>
      </c>
      <c r="J260" s="22">
        <f>HLOOKUP($O260,$B$8:$E$27,J$5,FALSE)</f>
        <v>0.95</v>
      </c>
      <c r="K260" s="22">
        <f>HLOOKUP($O260,$B$8:$E$27,K$5,FALSE)</f>
        <v>0</v>
      </c>
      <c r="L260" s="22">
        <f>HLOOKUP($O260,$B$8:$E$27,L$5,FALSE)</f>
        <v>0</v>
      </c>
      <c r="M260" s="22">
        <f t="shared" si="67"/>
        <v>0.3</v>
      </c>
      <c r="N260" s="22">
        <f t="shared" si="68"/>
        <v>0.95</v>
      </c>
      <c r="O260" s="22" t="s">
        <v>38</v>
      </c>
      <c r="P260" s="24">
        <f t="shared" ca="1" si="64"/>
        <v>0.16200409653917755</v>
      </c>
      <c r="Q260" s="24">
        <f t="shared" ca="1" si="65"/>
        <v>0.68040819252734819</v>
      </c>
      <c r="R260" s="24">
        <f t="shared" ca="1" si="69"/>
        <v>0.84241228906652577</v>
      </c>
      <c r="S260" s="22" t="str">
        <f t="shared" ca="1" si="70"/>
        <v/>
      </c>
      <c r="T260" s="24" t="str">
        <f t="shared" ca="1" si="71"/>
        <v/>
      </c>
      <c r="U260" s="24">
        <f t="shared" ca="1" si="66"/>
        <v>0</v>
      </c>
      <c r="V260" s="22">
        <f t="shared" ca="1" si="63"/>
        <v>3.4020409626367411E-2</v>
      </c>
    </row>
    <row r="261" spans="7:22" x14ac:dyDescent="0.25">
      <c r="G261" s="22">
        <v>252</v>
      </c>
      <c r="H261" s="22">
        <f>HLOOKUP($O261,$B$8:$E$27,H$5,FALSE)</f>
        <v>5</v>
      </c>
      <c r="I261" s="22">
        <f>HLOOKUP($O261,$B$8:$E$27,I$5,FALSE)</f>
        <v>0.18</v>
      </c>
      <c r="J261" s="22">
        <f>HLOOKUP($O261,$B$8:$E$27,J$5,FALSE)</f>
        <v>1.37</v>
      </c>
      <c r="K261" s="22">
        <f>HLOOKUP($O261,$B$8:$E$27,K$5,FALSE)</f>
        <v>0</v>
      </c>
      <c r="L261" s="22">
        <f>HLOOKUP($O261,$B$8:$E$27,L$5,FALSE)</f>
        <v>0</v>
      </c>
      <c r="M261" s="22">
        <f t="shared" si="67"/>
        <v>0.89999999999999991</v>
      </c>
      <c r="N261" s="22">
        <f t="shared" si="68"/>
        <v>6.8500000000000005</v>
      </c>
      <c r="O261" s="22" t="s">
        <v>40</v>
      </c>
      <c r="P261" s="24">
        <f t="shared" ca="1" si="64"/>
        <v>0.29078107885474658</v>
      </c>
      <c r="Q261" s="24">
        <f t="shared" ca="1" si="65"/>
        <v>3.6259944776116053</v>
      </c>
      <c r="R261" s="24">
        <f t="shared" ca="1" si="69"/>
        <v>3.916775556466352</v>
      </c>
      <c r="S261" s="22" t="str">
        <f t="shared" ca="1" si="70"/>
        <v/>
      </c>
      <c r="T261" s="24" t="str">
        <f t="shared" ca="1" si="71"/>
        <v/>
      </c>
      <c r="U261" s="24">
        <f t="shared" ca="1" si="66"/>
        <v>0</v>
      </c>
      <c r="V261" s="22">
        <f t="shared" ca="1" si="63"/>
        <v>1.8129972388058027</v>
      </c>
    </row>
    <row r="262" spans="7:22" x14ac:dyDescent="0.25">
      <c r="G262" s="22">
        <v>253</v>
      </c>
      <c r="H262" s="22">
        <f>HLOOKUP($O262,$B$8:$E$27,H$5,FALSE)</f>
        <v>3</v>
      </c>
      <c r="I262" s="22">
        <f>HLOOKUP($O262,$B$8:$E$27,I$5,FALSE)</f>
        <v>0.2</v>
      </c>
      <c r="J262" s="22">
        <f>HLOOKUP($O262,$B$8:$E$27,J$5,FALSE)</f>
        <v>1.26</v>
      </c>
      <c r="K262" s="22">
        <f>HLOOKUP($O262,$B$8:$E$27,K$5,FALSE)</f>
        <v>0</v>
      </c>
      <c r="L262" s="22">
        <f>HLOOKUP($O262,$B$8:$E$27,L$5,FALSE)</f>
        <v>0</v>
      </c>
      <c r="M262" s="22">
        <f t="shared" si="67"/>
        <v>0.60000000000000009</v>
      </c>
      <c r="N262" s="22">
        <f t="shared" si="68"/>
        <v>3.7800000000000002</v>
      </c>
      <c r="O262" s="22" t="s">
        <v>39</v>
      </c>
      <c r="P262" s="24">
        <f t="shared" ca="1" si="64"/>
        <v>0.19234260234777575</v>
      </c>
      <c r="Q262" s="24">
        <f t="shared" ca="1" si="65"/>
        <v>1.8456754652079752</v>
      </c>
      <c r="R262" s="24">
        <f t="shared" ca="1" si="69"/>
        <v>2.0380180675557509</v>
      </c>
      <c r="S262" s="22" t="str">
        <f t="shared" ca="1" si="70"/>
        <v/>
      </c>
      <c r="T262" s="24" t="str">
        <f t="shared" ca="1" si="71"/>
        <v/>
      </c>
      <c r="U262" s="24">
        <f t="shared" ca="1" si="66"/>
        <v>0</v>
      </c>
      <c r="V262" s="22">
        <f t="shared" ca="1" si="63"/>
        <v>0.9228377326039876</v>
      </c>
    </row>
    <row r="263" spans="7:22" x14ac:dyDescent="0.25">
      <c r="G263" s="22">
        <v>254</v>
      </c>
      <c r="H263" s="22">
        <f>HLOOKUP($O263,$B$8:$E$27,H$5,FALSE)</f>
        <v>3</v>
      </c>
      <c r="I263" s="22">
        <f>HLOOKUP($O263,$B$8:$E$27,I$5,FALSE)</f>
        <v>0.2</v>
      </c>
      <c r="J263" s="22">
        <f>HLOOKUP($O263,$B$8:$E$27,J$5,FALSE)</f>
        <v>1.26</v>
      </c>
      <c r="K263" s="22">
        <f>HLOOKUP($O263,$B$8:$E$27,K$5,FALSE)</f>
        <v>0</v>
      </c>
      <c r="L263" s="22">
        <f>HLOOKUP($O263,$B$8:$E$27,L$5,FALSE)</f>
        <v>0</v>
      </c>
      <c r="M263" s="22">
        <f t="shared" si="67"/>
        <v>0.60000000000000009</v>
      </c>
      <c r="N263" s="22">
        <f t="shared" si="68"/>
        <v>3.7800000000000002</v>
      </c>
      <c r="O263" s="22" t="s">
        <v>39</v>
      </c>
      <c r="P263" s="24">
        <f t="shared" ca="1" si="64"/>
        <v>0.37006128910782243</v>
      </c>
      <c r="Q263" s="24">
        <f t="shared" ca="1" si="65"/>
        <v>2.2811602769961152</v>
      </c>
      <c r="R263" s="24">
        <f t="shared" ca="1" si="69"/>
        <v>2.6512215661039376</v>
      </c>
      <c r="S263" s="22" t="str">
        <f t="shared" ca="1" si="70"/>
        <v/>
      </c>
      <c r="T263" s="24" t="str">
        <f t="shared" ca="1" si="71"/>
        <v/>
      </c>
      <c r="U263" s="24">
        <f t="shared" ca="1" si="66"/>
        <v>0</v>
      </c>
      <c r="V263" s="22">
        <f t="shared" ca="1" si="63"/>
        <v>0.11405801384980577</v>
      </c>
    </row>
    <row r="264" spans="7:22" x14ac:dyDescent="0.25">
      <c r="G264" s="22">
        <v>255</v>
      </c>
      <c r="H264" s="22">
        <f>HLOOKUP($O264,$B$8:$E$27,H$5,FALSE)</f>
        <v>10</v>
      </c>
      <c r="I264" s="22">
        <f>HLOOKUP($O264,$B$8:$E$27,I$5,FALSE)</f>
        <v>0.2</v>
      </c>
      <c r="J264" s="22">
        <f>HLOOKUP($O264,$B$8:$E$27,J$5,FALSE)</f>
        <v>1.4</v>
      </c>
      <c r="K264" s="22">
        <f>HLOOKUP($O264,$B$8:$E$27,K$5,FALSE)</f>
        <v>0</v>
      </c>
      <c r="L264" s="22">
        <f>HLOOKUP($O264,$B$8:$E$27,L$5,FALSE)</f>
        <v>0</v>
      </c>
      <c r="M264" s="22">
        <f t="shared" si="67"/>
        <v>2</v>
      </c>
      <c r="N264" s="22">
        <f t="shared" si="68"/>
        <v>14</v>
      </c>
      <c r="O264" s="22" t="s">
        <v>41</v>
      </c>
      <c r="P264" s="24">
        <f t="shared" ca="1" si="64"/>
        <v>1.7614192796560442</v>
      </c>
      <c r="Q264" s="24">
        <f t="shared" ca="1" si="65"/>
        <v>8.4633585557291955</v>
      </c>
      <c r="R264" s="24">
        <f t="shared" ca="1" si="69"/>
        <v>10.22477783538524</v>
      </c>
      <c r="S264" s="22" t="str">
        <f t="shared" ca="1" si="70"/>
        <v>D</v>
      </c>
      <c r="T264" s="24">
        <f t="shared" ca="1" si="71"/>
        <v>0.22477783538523965</v>
      </c>
      <c r="U264" s="24">
        <f t="shared" ca="1" si="66"/>
        <v>0</v>
      </c>
      <c r="V264" s="22">
        <f t="shared" ref="V264:V327" ca="1" si="72">Q264*MIN(0.5,MAX(0.05,RAND()))</f>
        <v>4.2316792778645977</v>
      </c>
    </row>
    <row r="265" spans="7:22" x14ac:dyDescent="0.25">
      <c r="G265" s="22">
        <v>256</v>
      </c>
      <c r="H265" s="22">
        <f>HLOOKUP($O265,$B$8:$E$27,H$5,FALSE)</f>
        <v>3</v>
      </c>
      <c r="I265" s="22">
        <f>HLOOKUP($O265,$B$8:$E$27,I$5,FALSE)</f>
        <v>0.2</v>
      </c>
      <c r="J265" s="22">
        <f>HLOOKUP($O265,$B$8:$E$27,J$5,FALSE)</f>
        <v>1.26</v>
      </c>
      <c r="K265" s="22">
        <f>HLOOKUP($O265,$B$8:$E$27,K$5,FALSE)</f>
        <v>0</v>
      </c>
      <c r="L265" s="22">
        <f>HLOOKUP($O265,$B$8:$E$27,L$5,FALSE)</f>
        <v>0</v>
      </c>
      <c r="M265" s="22">
        <f t="shared" si="67"/>
        <v>0.60000000000000009</v>
      </c>
      <c r="N265" s="22">
        <f t="shared" si="68"/>
        <v>3.7800000000000002</v>
      </c>
      <c r="O265" s="22" t="s">
        <v>39</v>
      </c>
      <c r="P265" s="24">
        <f t="shared" ca="1" si="64"/>
        <v>0.52567314814923305</v>
      </c>
      <c r="Q265" s="24">
        <f t="shared" ca="1" si="65"/>
        <v>2.2658354269954684</v>
      </c>
      <c r="R265" s="24">
        <f t="shared" ca="1" si="69"/>
        <v>2.7915085751447015</v>
      </c>
      <c r="S265" s="22" t="str">
        <f t="shared" ca="1" si="70"/>
        <v/>
      </c>
      <c r="T265" s="24" t="str">
        <f t="shared" ca="1" si="71"/>
        <v/>
      </c>
      <c r="U265" s="24">
        <f t="shared" ca="1" si="66"/>
        <v>0</v>
      </c>
      <c r="V265" s="22">
        <f t="shared" ca="1" si="72"/>
        <v>1.1329177134977342</v>
      </c>
    </row>
    <row r="266" spans="7:22" x14ac:dyDescent="0.25">
      <c r="G266" s="22">
        <v>257</v>
      </c>
      <c r="H266" s="22">
        <f>HLOOKUP($O266,$B$8:$E$27,H$5,FALSE)</f>
        <v>3</v>
      </c>
      <c r="I266" s="22">
        <f>HLOOKUP($O266,$B$8:$E$27,I$5,FALSE)</f>
        <v>0.2</v>
      </c>
      <c r="J266" s="22">
        <f>HLOOKUP($O266,$B$8:$E$27,J$5,FALSE)</f>
        <v>1.26</v>
      </c>
      <c r="K266" s="22">
        <f>HLOOKUP($O266,$B$8:$E$27,K$5,FALSE)</f>
        <v>0</v>
      </c>
      <c r="L266" s="22">
        <f>HLOOKUP($O266,$B$8:$E$27,L$5,FALSE)</f>
        <v>0</v>
      </c>
      <c r="M266" s="22">
        <f t="shared" si="67"/>
        <v>0.60000000000000009</v>
      </c>
      <c r="N266" s="22">
        <f t="shared" si="68"/>
        <v>3.7800000000000002</v>
      </c>
      <c r="O266" s="22" t="s">
        <v>39</v>
      </c>
      <c r="P266" s="24">
        <f t="shared" ca="1" si="64"/>
        <v>0.34388811332770813</v>
      </c>
      <c r="Q266" s="24">
        <f t="shared" ca="1" si="65"/>
        <v>2.480166513263256</v>
      </c>
      <c r="R266" s="24">
        <f t="shared" ca="1" si="69"/>
        <v>2.8240546265909643</v>
      </c>
      <c r="S266" s="22" t="str">
        <f t="shared" ca="1" si="70"/>
        <v/>
      </c>
      <c r="T266" s="24" t="str">
        <f t="shared" ca="1" si="71"/>
        <v/>
      </c>
      <c r="U266" s="24">
        <f t="shared" ca="1" si="66"/>
        <v>0</v>
      </c>
      <c r="V266" s="22">
        <f t="shared" ca="1" si="72"/>
        <v>0.85001978773155396</v>
      </c>
    </row>
    <row r="267" spans="7:22" x14ac:dyDescent="0.25">
      <c r="G267" s="22">
        <v>258</v>
      </c>
      <c r="H267" s="22">
        <f>HLOOKUP($O267,$B$8:$E$27,H$5,FALSE)</f>
        <v>5</v>
      </c>
      <c r="I267" s="22">
        <f>HLOOKUP($O267,$B$8:$E$27,I$5,FALSE)</f>
        <v>0.18</v>
      </c>
      <c r="J267" s="22">
        <f>HLOOKUP($O267,$B$8:$E$27,J$5,FALSE)</f>
        <v>1.37</v>
      </c>
      <c r="K267" s="22">
        <f>HLOOKUP($O267,$B$8:$E$27,K$5,FALSE)</f>
        <v>0</v>
      </c>
      <c r="L267" s="22">
        <f>HLOOKUP($O267,$B$8:$E$27,L$5,FALSE)</f>
        <v>0</v>
      </c>
      <c r="M267" s="22">
        <f t="shared" si="67"/>
        <v>0.89999999999999991</v>
      </c>
      <c r="N267" s="22">
        <f t="shared" si="68"/>
        <v>6.8500000000000005</v>
      </c>
      <c r="O267" s="22" t="s">
        <v>40</v>
      </c>
      <c r="P267" s="24">
        <f t="shared" ref="P267:P330" ca="1" si="73">RAND()*$M267</f>
        <v>0.30016020806396143</v>
      </c>
      <c r="Q267" s="24">
        <f t="shared" ref="Q267:Q330" ca="1" si="74">MIN(N267*20,MAX(M267,NORMINV(RAND(),N267-(N267-M267)/2,(N267-M267)/16)))</f>
        <v>4.1213910310134949</v>
      </c>
      <c r="R267" s="24">
        <f t="shared" ca="1" si="69"/>
        <v>4.4215512390774565</v>
      </c>
      <c r="S267" s="22" t="str">
        <f t="shared" ca="1" si="70"/>
        <v/>
      </c>
      <c r="T267" s="24" t="str">
        <f t="shared" ca="1" si="71"/>
        <v/>
      </c>
      <c r="U267" s="24">
        <f t="shared" ref="U267:U330" ca="1" si="75">Q267*K267*L267</f>
        <v>0</v>
      </c>
      <c r="V267" s="22">
        <f t="shared" ca="1" si="72"/>
        <v>2.0606955155067475</v>
      </c>
    </row>
    <row r="268" spans="7:22" x14ac:dyDescent="0.25">
      <c r="G268" s="22">
        <v>259</v>
      </c>
      <c r="H268" s="22">
        <f>HLOOKUP($O268,$B$8:$E$27,H$5,FALSE)</f>
        <v>3</v>
      </c>
      <c r="I268" s="22">
        <f>HLOOKUP($O268,$B$8:$E$27,I$5,FALSE)</f>
        <v>0.2</v>
      </c>
      <c r="J268" s="22">
        <f>HLOOKUP($O268,$B$8:$E$27,J$5,FALSE)</f>
        <v>1.26</v>
      </c>
      <c r="K268" s="22">
        <f>HLOOKUP($O268,$B$8:$E$27,K$5,FALSE)</f>
        <v>0</v>
      </c>
      <c r="L268" s="22">
        <f>HLOOKUP($O268,$B$8:$E$27,L$5,FALSE)</f>
        <v>0</v>
      </c>
      <c r="M268" s="22">
        <f t="shared" si="67"/>
        <v>0.60000000000000009</v>
      </c>
      <c r="N268" s="22">
        <f t="shared" si="68"/>
        <v>3.7800000000000002</v>
      </c>
      <c r="O268" s="22" t="s">
        <v>39</v>
      </c>
      <c r="P268" s="24">
        <f t="shared" ca="1" si="73"/>
        <v>6.5151786971136228E-3</v>
      </c>
      <c r="Q268" s="24">
        <f t="shared" ca="1" si="74"/>
        <v>2.070168529552169</v>
      </c>
      <c r="R268" s="24">
        <f t="shared" ca="1" si="69"/>
        <v>2.0766837082492828</v>
      </c>
      <c r="S268" s="22" t="str">
        <f t="shared" ca="1" si="70"/>
        <v/>
      </c>
      <c r="T268" s="24" t="str">
        <f t="shared" ca="1" si="71"/>
        <v/>
      </c>
      <c r="U268" s="24">
        <f t="shared" ca="1" si="75"/>
        <v>0</v>
      </c>
      <c r="V268" s="22">
        <f t="shared" ca="1" si="72"/>
        <v>0.49404285276748838</v>
      </c>
    </row>
    <row r="269" spans="7:22" x14ac:dyDescent="0.25">
      <c r="G269" s="22">
        <v>260</v>
      </c>
      <c r="H269" s="22">
        <f>HLOOKUP($O269,$B$8:$E$27,H$5,FALSE)</f>
        <v>3</v>
      </c>
      <c r="I269" s="22">
        <f>HLOOKUP($O269,$B$8:$E$27,I$5,FALSE)</f>
        <v>0.2</v>
      </c>
      <c r="J269" s="22">
        <f>HLOOKUP($O269,$B$8:$E$27,J$5,FALSE)</f>
        <v>1.26</v>
      </c>
      <c r="K269" s="22">
        <f>HLOOKUP($O269,$B$8:$E$27,K$5,FALSE)</f>
        <v>0</v>
      </c>
      <c r="L269" s="22">
        <f>HLOOKUP($O269,$B$8:$E$27,L$5,FALSE)</f>
        <v>0</v>
      </c>
      <c r="M269" s="22">
        <f t="shared" si="67"/>
        <v>0.60000000000000009</v>
      </c>
      <c r="N269" s="22">
        <f t="shared" si="68"/>
        <v>3.7800000000000002</v>
      </c>
      <c r="O269" s="22" t="s">
        <v>39</v>
      </c>
      <c r="P269" s="24">
        <f t="shared" ca="1" si="73"/>
        <v>0.40467396464083499</v>
      </c>
      <c r="Q269" s="24">
        <f t="shared" ca="1" si="74"/>
        <v>2.3066375138607227</v>
      </c>
      <c r="R269" s="24">
        <f t="shared" ca="1" si="69"/>
        <v>2.7113114785015577</v>
      </c>
      <c r="S269" s="22" t="str">
        <f t="shared" ca="1" si="70"/>
        <v/>
      </c>
      <c r="T269" s="24" t="str">
        <f t="shared" ca="1" si="71"/>
        <v/>
      </c>
      <c r="U269" s="24">
        <f t="shared" ca="1" si="75"/>
        <v>0</v>
      </c>
      <c r="V269" s="22">
        <f t="shared" ca="1" si="72"/>
        <v>0.23525636008986925</v>
      </c>
    </row>
    <row r="270" spans="7:22" x14ac:dyDescent="0.25">
      <c r="G270" s="22">
        <v>261</v>
      </c>
      <c r="H270" s="22">
        <f>HLOOKUP($O270,$B$8:$E$27,H$5,FALSE)</f>
        <v>3</v>
      </c>
      <c r="I270" s="22">
        <f>HLOOKUP($O270,$B$8:$E$27,I$5,FALSE)</f>
        <v>0.2</v>
      </c>
      <c r="J270" s="22">
        <f>HLOOKUP($O270,$B$8:$E$27,J$5,FALSE)</f>
        <v>1.26</v>
      </c>
      <c r="K270" s="22">
        <f>HLOOKUP($O270,$B$8:$E$27,K$5,FALSE)</f>
        <v>0</v>
      </c>
      <c r="L270" s="22">
        <f>HLOOKUP($O270,$B$8:$E$27,L$5,FALSE)</f>
        <v>0</v>
      </c>
      <c r="M270" s="22">
        <f t="shared" si="67"/>
        <v>0.60000000000000009</v>
      </c>
      <c r="N270" s="22">
        <f t="shared" si="68"/>
        <v>3.7800000000000002</v>
      </c>
      <c r="O270" s="22" t="s">
        <v>39</v>
      </c>
      <c r="P270" s="24">
        <f t="shared" ca="1" si="73"/>
        <v>0.53909896230616416</v>
      </c>
      <c r="Q270" s="24">
        <f t="shared" ca="1" si="74"/>
        <v>2.2374943651086836</v>
      </c>
      <c r="R270" s="24">
        <f t="shared" ca="1" si="69"/>
        <v>2.7765933274148478</v>
      </c>
      <c r="S270" s="22" t="str">
        <f t="shared" ca="1" si="70"/>
        <v/>
      </c>
      <c r="T270" s="24" t="str">
        <f t="shared" ca="1" si="71"/>
        <v/>
      </c>
      <c r="U270" s="24">
        <f t="shared" ca="1" si="75"/>
        <v>0</v>
      </c>
      <c r="V270" s="22">
        <f t="shared" ca="1" si="72"/>
        <v>0.5781557690332978</v>
      </c>
    </row>
    <row r="271" spans="7:22" x14ac:dyDescent="0.25">
      <c r="G271" s="22">
        <v>262</v>
      </c>
      <c r="H271" s="22">
        <f>HLOOKUP($O271,$B$8:$E$27,H$5,FALSE)</f>
        <v>3</v>
      </c>
      <c r="I271" s="22">
        <f>HLOOKUP($O271,$B$8:$E$27,I$5,FALSE)</f>
        <v>0.2</v>
      </c>
      <c r="J271" s="22">
        <f>HLOOKUP($O271,$B$8:$E$27,J$5,FALSE)</f>
        <v>1.26</v>
      </c>
      <c r="K271" s="22">
        <f>HLOOKUP($O271,$B$8:$E$27,K$5,FALSE)</f>
        <v>0</v>
      </c>
      <c r="L271" s="22">
        <f>HLOOKUP($O271,$B$8:$E$27,L$5,FALSE)</f>
        <v>0</v>
      </c>
      <c r="M271" s="22">
        <f t="shared" si="67"/>
        <v>0.60000000000000009</v>
      </c>
      <c r="N271" s="22">
        <f t="shared" si="68"/>
        <v>3.7800000000000002</v>
      </c>
      <c r="O271" s="22" t="s">
        <v>39</v>
      </c>
      <c r="P271" s="24">
        <f t="shared" ca="1" si="73"/>
        <v>0.37067329349495998</v>
      </c>
      <c r="Q271" s="24">
        <f t="shared" ca="1" si="74"/>
        <v>2.5652458174119181</v>
      </c>
      <c r="R271" s="24">
        <f t="shared" ca="1" si="69"/>
        <v>2.9359191109068781</v>
      </c>
      <c r="S271" s="22" t="str">
        <f t="shared" ca="1" si="70"/>
        <v/>
      </c>
      <c r="T271" s="24" t="str">
        <f t="shared" ca="1" si="71"/>
        <v/>
      </c>
      <c r="U271" s="24">
        <f t="shared" ca="1" si="75"/>
        <v>0</v>
      </c>
      <c r="V271" s="22">
        <f t="shared" ca="1" si="72"/>
        <v>1.2826229087059591</v>
      </c>
    </row>
    <row r="272" spans="7:22" x14ac:dyDescent="0.25">
      <c r="G272" s="22">
        <v>263</v>
      </c>
      <c r="H272" s="22">
        <f>HLOOKUP($O272,$B$8:$E$27,H$5,FALSE)</f>
        <v>5</v>
      </c>
      <c r="I272" s="22">
        <f>HLOOKUP($O272,$B$8:$E$27,I$5,FALSE)</f>
        <v>0.18</v>
      </c>
      <c r="J272" s="22">
        <f>HLOOKUP($O272,$B$8:$E$27,J$5,FALSE)</f>
        <v>1.37</v>
      </c>
      <c r="K272" s="22">
        <f>HLOOKUP($O272,$B$8:$E$27,K$5,FALSE)</f>
        <v>0</v>
      </c>
      <c r="L272" s="22">
        <f>HLOOKUP($O272,$B$8:$E$27,L$5,FALSE)</f>
        <v>0</v>
      </c>
      <c r="M272" s="22">
        <f t="shared" si="67"/>
        <v>0.89999999999999991</v>
      </c>
      <c r="N272" s="22">
        <f t="shared" si="68"/>
        <v>6.8500000000000005</v>
      </c>
      <c r="O272" s="22" t="s">
        <v>40</v>
      </c>
      <c r="P272" s="24">
        <f t="shared" ca="1" si="73"/>
        <v>0.80314419518536051</v>
      </c>
      <c r="Q272" s="24">
        <f t="shared" ca="1" si="74"/>
        <v>4.1974536402419469</v>
      </c>
      <c r="R272" s="24">
        <f t="shared" ca="1" si="69"/>
        <v>5.0005978354273077</v>
      </c>
      <c r="S272" s="22" t="str">
        <f t="shared" ca="1" si="70"/>
        <v>C</v>
      </c>
      <c r="T272" s="24">
        <f t="shared" ca="1" si="71"/>
        <v>5.9783542730773576E-4</v>
      </c>
      <c r="U272" s="24">
        <f t="shared" ca="1" si="75"/>
        <v>0</v>
      </c>
      <c r="V272" s="22">
        <f t="shared" ca="1" si="72"/>
        <v>2.0987268201209734</v>
      </c>
    </row>
    <row r="273" spans="7:22" x14ac:dyDescent="0.25">
      <c r="G273" s="22">
        <v>264</v>
      </c>
      <c r="H273" s="22">
        <f>HLOOKUP($O273,$B$8:$E$27,H$5,FALSE)</f>
        <v>10</v>
      </c>
      <c r="I273" s="22">
        <f>HLOOKUP($O273,$B$8:$E$27,I$5,FALSE)</f>
        <v>0.2</v>
      </c>
      <c r="J273" s="22">
        <f>HLOOKUP($O273,$B$8:$E$27,J$5,FALSE)</f>
        <v>1.4</v>
      </c>
      <c r="K273" s="22">
        <f>HLOOKUP($O273,$B$8:$E$27,K$5,FALSE)</f>
        <v>0</v>
      </c>
      <c r="L273" s="22">
        <f>HLOOKUP($O273,$B$8:$E$27,L$5,FALSE)</f>
        <v>0</v>
      </c>
      <c r="M273" s="22">
        <f t="shared" ref="M273:M336" si="76">I273*$H273</f>
        <v>2</v>
      </c>
      <c r="N273" s="22">
        <f t="shared" ref="N273:N336" si="77">J273*$H273</f>
        <v>14</v>
      </c>
      <c r="O273" s="22" t="s">
        <v>41</v>
      </c>
      <c r="P273" s="24">
        <f t="shared" ca="1" si="73"/>
        <v>1.9499852172298628</v>
      </c>
      <c r="Q273" s="24">
        <f t="shared" ca="1" si="74"/>
        <v>8.5027755320515706</v>
      </c>
      <c r="R273" s="24">
        <f t="shared" ca="1" si="69"/>
        <v>10.452760749281433</v>
      </c>
      <c r="S273" s="22" t="str">
        <f t="shared" ca="1" si="70"/>
        <v>D</v>
      </c>
      <c r="T273" s="24">
        <f t="shared" ca="1" si="71"/>
        <v>0.45276074928143295</v>
      </c>
      <c r="U273" s="24">
        <f t="shared" ca="1" si="75"/>
        <v>0</v>
      </c>
      <c r="V273" s="22">
        <f t="shared" ca="1" si="72"/>
        <v>4.2513877660257853</v>
      </c>
    </row>
    <row r="274" spans="7:22" x14ac:dyDescent="0.25">
      <c r="G274" s="22">
        <v>265</v>
      </c>
      <c r="H274" s="22">
        <f>HLOOKUP($O274,$B$8:$E$27,H$5,FALSE)</f>
        <v>1</v>
      </c>
      <c r="I274" s="22">
        <f>HLOOKUP($O274,$B$8:$E$27,I$5,FALSE)</f>
        <v>0.3</v>
      </c>
      <c r="J274" s="22">
        <f>HLOOKUP($O274,$B$8:$E$27,J$5,FALSE)</f>
        <v>0.95</v>
      </c>
      <c r="K274" s="22">
        <f>HLOOKUP($O274,$B$8:$E$27,K$5,FALSE)</f>
        <v>0</v>
      </c>
      <c r="L274" s="22">
        <f>HLOOKUP($O274,$B$8:$E$27,L$5,FALSE)</f>
        <v>0</v>
      </c>
      <c r="M274" s="22">
        <f t="shared" si="76"/>
        <v>0.3</v>
      </c>
      <c r="N274" s="22">
        <f t="shared" si="77"/>
        <v>0.95</v>
      </c>
      <c r="O274" s="22" t="s">
        <v>38</v>
      </c>
      <c r="P274" s="24">
        <f t="shared" ca="1" si="73"/>
        <v>0.12464320184575382</v>
      </c>
      <c r="Q274" s="24">
        <f t="shared" ca="1" si="74"/>
        <v>0.57322391871324252</v>
      </c>
      <c r="R274" s="24">
        <f t="shared" ca="1" si="69"/>
        <v>0.69786712055899636</v>
      </c>
      <c r="S274" s="22" t="str">
        <f t="shared" ca="1" si="70"/>
        <v/>
      </c>
      <c r="T274" s="24" t="str">
        <f t="shared" ca="1" si="71"/>
        <v/>
      </c>
      <c r="U274" s="24">
        <f t="shared" ca="1" si="75"/>
        <v>0</v>
      </c>
      <c r="V274" s="22">
        <f t="shared" ca="1" si="72"/>
        <v>0.28661195935662126</v>
      </c>
    </row>
    <row r="275" spans="7:22" x14ac:dyDescent="0.25">
      <c r="G275" s="22">
        <v>266</v>
      </c>
      <c r="H275" s="22">
        <f>HLOOKUP($O275,$B$8:$E$27,H$5,FALSE)</f>
        <v>1</v>
      </c>
      <c r="I275" s="22">
        <f>HLOOKUP($O275,$B$8:$E$27,I$5,FALSE)</f>
        <v>0.3</v>
      </c>
      <c r="J275" s="22">
        <f>HLOOKUP($O275,$B$8:$E$27,J$5,FALSE)</f>
        <v>0.95</v>
      </c>
      <c r="K275" s="22">
        <f>HLOOKUP($O275,$B$8:$E$27,K$5,FALSE)</f>
        <v>0</v>
      </c>
      <c r="L275" s="22">
        <f>HLOOKUP($O275,$B$8:$E$27,L$5,FALSE)</f>
        <v>0</v>
      </c>
      <c r="M275" s="22">
        <f t="shared" si="76"/>
        <v>0.3</v>
      </c>
      <c r="N275" s="22">
        <f t="shared" si="77"/>
        <v>0.95</v>
      </c>
      <c r="O275" s="22" t="s">
        <v>38</v>
      </c>
      <c r="P275" s="24">
        <f t="shared" ca="1" si="73"/>
        <v>9.7629363732465183E-2</v>
      </c>
      <c r="Q275" s="24">
        <f t="shared" ca="1" si="74"/>
        <v>0.60986139408153295</v>
      </c>
      <c r="R275" s="24">
        <f t="shared" ca="1" si="69"/>
        <v>0.70749075781399817</v>
      </c>
      <c r="S275" s="22" t="str">
        <f t="shared" ca="1" si="70"/>
        <v/>
      </c>
      <c r="T275" s="24" t="str">
        <f t="shared" ca="1" si="71"/>
        <v/>
      </c>
      <c r="U275" s="24">
        <f t="shared" ca="1" si="75"/>
        <v>0</v>
      </c>
      <c r="V275" s="22">
        <f t="shared" ca="1" si="72"/>
        <v>0.21905598038748991</v>
      </c>
    </row>
    <row r="276" spans="7:22" x14ac:dyDescent="0.25">
      <c r="G276" s="22">
        <v>267</v>
      </c>
      <c r="H276" s="22">
        <f>HLOOKUP($O276,$B$8:$E$27,H$5,FALSE)</f>
        <v>3</v>
      </c>
      <c r="I276" s="22">
        <f>HLOOKUP($O276,$B$8:$E$27,I$5,FALSE)</f>
        <v>0.2</v>
      </c>
      <c r="J276" s="22">
        <f>HLOOKUP($O276,$B$8:$E$27,J$5,FALSE)</f>
        <v>1.26</v>
      </c>
      <c r="K276" s="22">
        <f>HLOOKUP($O276,$B$8:$E$27,K$5,FALSE)</f>
        <v>0</v>
      </c>
      <c r="L276" s="22">
        <f>HLOOKUP($O276,$B$8:$E$27,L$5,FALSE)</f>
        <v>0</v>
      </c>
      <c r="M276" s="22">
        <f t="shared" si="76"/>
        <v>0.60000000000000009</v>
      </c>
      <c r="N276" s="22">
        <f t="shared" si="77"/>
        <v>3.7800000000000002</v>
      </c>
      <c r="O276" s="22" t="s">
        <v>39</v>
      </c>
      <c r="P276" s="24">
        <f t="shared" ca="1" si="73"/>
        <v>0.17205424979526576</v>
      </c>
      <c r="Q276" s="24">
        <f t="shared" ca="1" si="74"/>
        <v>2.085743634662637</v>
      </c>
      <c r="R276" s="24">
        <f t="shared" ca="1" si="69"/>
        <v>2.257797884457903</v>
      </c>
      <c r="S276" s="22" t="str">
        <f t="shared" ca="1" si="70"/>
        <v/>
      </c>
      <c r="T276" s="24" t="str">
        <f t="shared" ca="1" si="71"/>
        <v/>
      </c>
      <c r="U276" s="24">
        <f t="shared" ca="1" si="75"/>
        <v>0</v>
      </c>
      <c r="V276" s="22">
        <f t="shared" ca="1" si="72"/>
        <v>0.38041581389640744</v>
      </c>
    </row>
    <row r="277" spans="7:22" x14ac:dyDescent="0.25">
      <c r="G277" s="22">
        <v>268</v>
      </c>
      <c r="H277" s="22">
        <f>HLOOKUP($O277,$B$8:$E$27,H$5,FALSE)</f>
        <v>3</v>
      </c>
      <c r="I277" s="22">
        <f>HLOOKUP($O277,$B$8:$E$27,I$5,FALSE)</f>
        <v>0.2</v>
      </c>
      <c r="J277" s="22">
        <f>HLOOKUP($O277,$B$8:$E$27,J$5,FALSE)</f>
        <v>1.26</v>
      </c>
      <c r="K277" s="22">
        <f>HLOOKUP($O277,$B$8:$E$27,K$5,FALSE)</f>
        <v>0</v>
      </c>
      <c r="L277" s="22">
        <f>HLOOKUP($O277,$B$8:$E$27,L$5,FALSE)</f>
        <v>0</v>
      </c>
      <c r="M277" s="22">
        <f t="shared" si="76"/>
        <v>0.60000000000000009</v>
      </c>
      <c r="N277" s="22">
        <f t="shared" si="77"/>
        <v>3.7800000000000002</v>
      </c>
      <c r="O277" s="22" t="s">
        <v>39</v>
      </c>
      <c r="P277" s="24">
        <f t="shared" ca="1" si="73"/>
        <v>0.10589098569596626</v>
      </c>
      <c r="Q277" s="24">
        <f t="shared" ca="1" si="74"/>
        <v>2.1431816442063183</v>
      </c>
      <c r="R277" s="24">
        <f t="shared" ca="1" si="69"/>
        <v>2.2490726299022845</v>
      </c>
      <c r="S277" s="22" t="str">
        <f t="shared" ca="1" si="70"/>
        <v/>
      </c>
      <c r="T277" s="24" t="str">
        <f t="shared" ca="1" si="71"/>
        <v/>
      </c>
      <c r="U277" s="24">
        <f t="shared" ca="1" si="75"/>
        <v>0</v>
      </c>
      <c r="V277" s="22">
        <f t="shared" ca="1" si="72"/>
        <v>0.2260381952598883</v>
      </c>
    </row>
    <row r="278" spans="7:22" x14ac:dyDescent="0.25">
      <c r="G278" s="22">
        <v>269</v>
      </c>
      <c r="H278" s="22">
        <f>HLOOKUP($O278,$B$8:$E$27,H$5,FALSE)</f>
        <v>5</v>
      </c>
      <c r="I278" s="22">
        <f>HLOOKUP($O278,$B$8:$E$27,I$5,FALSE)</f>
        <v>0.18</v>
      </c>
      <c r="J278" s="22">
        <f>HLOOKUP($O278,$B$8:$E$27,J$5,FALSE)</f>
        <v>1.37</v>
      </c>
      <c r="K278" s="22">
        <f>HLOOKUP($O278,$B$8:$E$27,K$5,FALSE)</f>
        <v>0</v>
      </c>
      <c r="L278" s="22">
        <f>HLOOKUP($O278,$B$8:$E$27,L$5,FALSE)</f>
        <v>0</v>
      </c>
      <c r="M278" s="22">
        <f t="shared" si="76"/>
        <v>0.89999999999999991</v>
      </c>
      <c r="N278" s="22">
        <f t="shared" si="77"/>
        <v>6.8500000000000005</v>
      </c>
      <c r="O278" s="22" t="s">
        <v>40</v>
      </c>
      <c r="P278" s="24">
        <f t="shared" ca="1" si="73"/>
        <v>0.58723446589452089</v>
      </c>
      <c r="Q278" s="24">
        <f t="shared" ca="1" si="74"/>
        <v>3.7176028330274122</v>
      </c>
      <c r="R278" s="24">
        <f t="shared" ca="1" si="69"/>
        <v>4.3048372989219335</v>
      </c>
      <c r="S278" s="22" t="str">
        <f t="shared" ca="1" si="70"/>
        <v/>
      </c>
      <c r="T278" s="24" t="str">
        <f t="shared" ca="1" si="71"/>
        <v/>
      </c>
      <c r="U278" s="24">
        <f t="shared" ca="1" si="75"/>
        <v>0</v>
      </c>
      <c r="V278" s="22">
        <f t="shared" ca="1" si="72"/>
        <v>1.3285644568896711</v>
      </c>
    </row>
    <row r="279" spans="7:22" x14ac:dyDescent="0.25">
      <c r="G279" s="22">
        <v>270</v>
      </c>
      <c r="H279" s="22">
        <f>HLOOKUP($O279,$B$8:$E$27,H$5,FALSE)</f>
        <v>5</v>
      </c>
      <c r="I279" s="22">
        <f>HLOOKUP($O279,$B$8:$E$27,I$5,FALSE)</f>
        <v>0.18</v>
      </c>
      <c r="J279" s="22">
        <f>HLOOKUP($O279,$B$8:$E$27,J$5,FALSE)</f>
        <v>1.37</v>
      </c>
      <c r="K279" s="22">
        <f>HLOOKUP($O279,$B$8:$E$27,K$5,FALSE)</f>
        <v>0</v>
      </c>
      <c r="L279" s="22">
        <f>HLOOKUP($O279,$B$8:$E$27,L$5,FALSE)</f>
        <v>0</v>
      </c>
      <c r="M279" s="22">
        <f t="shared" si="76"/>
        <v>0.89999999999999991</v>
      </c>
      <c r="N279" s="22">
        <f t="shared" si="77"/>
        <v>6.8500000000000005</v>
      </c>
      <c r="O279" s="22" t="s">
        <v>40</v>
      </c>
      <c r="P279" s="24">
        <f t="shared" ca="1" si="73"/>
        <v>0.71771297415139101</v>
      </c>
      <c r="Q279" s="24">
        <f t="shared" ca="1" si="74"/>
        <v>3.7757979024529948</v>
      </c>
      <c r="R279" s="24">
        <f t="shared" ca="1" si="69"/>
        <v>4.4935108766043861</v>
      </c>
      <c r="S279" s="22" t="str">
        <f t="shared" ca="1" si="70"/>
        <v/>
      </c>
      <c r="T279" s="24" t="str">
        <f t="shared" ca="1" si="71"/>
        <v/>
      </c>
      <c r="U279" s="24">
        <f t="shared" ca="1" si="75"/>
        <v>0</v>
      </c>
      <c r="V279" s="22">
        <f t="shared" ca="1" si="72"/>
        <v>1.8878989512264974</v>
      </c>
    </row>
    <row r="280" spans="7:22" x14ac:dyDescent="0.25">
      <c r="G280" s="22">
        <v>271</v>
      </c>
      <c r="H280" s="22">
        <f>HLOOKUP($O280,$B$8:$E$27,H$5,FALSE)</f>
        <v>5</v>
      </c>
      <c r="I280" s="22">
        <f>HLOOKUP($O280,$B$8:$E$27,I$5,FALSE)</f>
        <v>0.18</v>
      </c>
      <c r="J280" s="22">
        <f>HLOOKUP($O280,$B$8:$E$27,J$5,FALSE)</f>
        <v>1.37</v>
      </c>
      <c r="K280" s="22">
        <f>HLOOKUP($O280,$B$8:$E$27,K$5,FALSE)</f>
        <v>0</v>
      </c>
      <c r="L280" s="22">
        <f>HLOOKUP($O280,$B$8:$E$27,L$5,FALSE)</f>
        <v>0</v>
      </c>
      <c r="M280" s="22">
        <f t="shared" si="76"/>
        <v>0.89999999999999991</v>
      </c>
      <c r="N280" s="22">
        <f t="shared" si="77"/>
        <v>6.8500000000000005</v>
      </c>
      <c r="O280" s="22" t="s">
        <v>40</v>
      </c>
      <c r="P280" s="24">
        <f t="shared" ca="1" si="73"/>
        <v>0.36255350808915249</v>
      </c>
      <c r="Q280" s="24">
        <f t="shared" ca="1" si="74"/>
        <v>3.637293610997582</v>
      </c>
      <c r="R280" s="24">
        <f t="shared" ca="1" si="69"/>
        <v>3.9998471190867346</v>
      </c>
      <c r="S280" s="22" t="str">
        <f t="shared" ca="1" si="70"/>
        <v/>
      </c>
      <c r="T280" s="24" t="str">
        <f t="shared" ca="1" si="71"/>
        <v/>
      </c>
      <c r="U280" s="24">
        <f t="shared" ca="1" si="75"/>
        <v>0</v>
      </c>
      <c r="V280" s="22">
        <f t="shared" ca="1" si="72"/>
        <v>1.818646805498791</v>
      </c>
    </row>
    <row r="281" spans="7:22" x14ac:dyDescent="0.25">
      <c r="G281" s="22">
        <v>272</v>
      </c>
      <c r="H281" s="22">
        <f>HLOOKUP($O281,$B$8:$E$27,H$5,FALSE)</f>
        <v>3</v>
      </c>
      <c r="I281" s="22">
        <f>HLOOKUP($O281,$B$8:$E$27,I$5,FALSE)</f>
        <v>0.2</v>
      </c>
      <c r="J281" s="22">
        <f>HLOOKUP($O281,$B$8:$E$27,J$5,FALSE)</f>
        <v>1.26</v>
      </c>
      <c r="K281" s="22">
        <f>HLOOKUP($O281,$B$8:$E$27,K$5,FALSE)</f>
        <v>0</v>
      </c>
      <c r="L281" s="22">
        <f>HLOOKUP($O281,$B$8:$E$27,L$5,FALSE)</f>
        <v>0</v>
      </c>
      <c r="M281" s="22">
        <f t="shared" si="76"/>
        <v>0.60000000000000009</v>
      </c>
      <c r="N281" s="22">
        <f t="shared" si="77"/>
        <v>3.7800000000000002</v>
      </c>
      <c r="O281" s="22" t="s">
        <v>39</v>
      </c>
      <c r="P281" s="24">
        <f t="shared" ca="1" si="73"/>
        <v>2.1014504053823525E-2</v>
      </c>
      <c r="Q281" s="24">
        <f t="shared" ca="1" si="74"/>
        <v>1.8809831736977192</v>
      </c>
      <c r="R281" s="24">
        <f t="shared" ca="1" si="69"/>
        <v>1.9019976777515426</v>
      </c>
      <c r="S281" s="22" t="str">
        <f t="shared" ca="1" si="70"/>
        <v/>
      </c>
      <c r="T281" s="24" t="str">
        <f t="shared" ca="1" si="71"/>
        <v/>
      </c>
      <c r="U281" s="24">
        <f t="shared" ca="1" si="75"/>
        <v>0</v>
      </c>
      <c r="V281" s="22">
        <f t="shared" ca="1" si="72"/>
        <v>0.94049158684885958</v>
      </c>
    </row>
    <row r="282" spans="7:22" x14ac:dyDescent="0.25">
      <c r="G282" s="22">
        <v>273</v>
      </c>
      <c r="H282" s="22">
        <f>HLOOKUP($O282,$B$8:$E$27,H$5,FALSE)</f>
        <v>3</v>
      </c>
      <c r="I282" s="22">
        <f>HLOOKUP($O282,$B$8:$E$27,I$5,FALSE)</f>
        <v>0.2</v>
      </c>
      <c r="J282" s="22">
        <f>HLOOKUP($O282,$B$8:$E$27,J$5,FALSE)</f>
        <v>1.26</v>
      </c>
      <c r="K282" s="22">
        <f>HLOOKUP($O282,$B$8:$E$27,K$5,FALSE)</f>
        <v>0</v>
      </c>
      <c r="L282" s="22">
        <f>HLOOKUP($O282,$B$8:$E$27,L$5,FALSE)</f>
        <v>0</v>
      </c>
      <c r="M282" s="22">
        <f t="shared" si="76"/>
        <v>0.60000000000000009</v>
      </c>
      <c r="N282" s="22">
        <f t="shared" si="77"/>
        <v>3.7800000000000002</v>
      </c>
      <c r="O282" s="22" t="s">
        <v>39</v>
      </c>
      <c r="P282" s="24">
        <f t="shared" ca="1" si="73"/>
        <v>0.51706412229969623</v>
      </c>
      <c r="Q282" s="24">
        <f t="shared" ca="1" si="74"/>
        <v>2.1766251114733093</v>
      </c>
      <c r="R282" s="24">
        <f t="shared" ca="1" si="69"/>
        <v>2.6936892337730054</v>
      </c>
      <c r="S282" s="22" t="str">
        <f t="shared" ca="1" si="70"/>
        <v/>
      </c>
      <c r="T282" s="24" t="str">
        <f t="shared" ca="1" si="71"/>
        <v/>
      </c>
      <c r="U282" s="24">
        <f t="shared" ca="1" si="75"/>
        <v>0</v>
      </c>
      <c r="V282" s="22">
        <f t="shared" ca="1" si="72"/>
        <v>1.0883125557366546</v>
      </c>
    </row>
    <row r="283" spans="7:22" x14ac:dyDescent="0.25">
      <c r="G283" s="22">
        <v>274</v>
      </c>
      <c r="H283" s="22">
        <f>HLOOKUP($O283,$B$8:$E$27,H$5,FALSE)</f>
        <v>10</v>
      </c>
      <c r="I283" s="22">
        <f>HLOOKUP($O283,$B$8:$E$27,I$5,FALSE)</f>
        <v>0.2</v>
      </c>
      <c r="J283" s="22">
        <f>HLOOKUP($O283,$B$8:$E$27,J$5,FALSE)</f>
        <v>1.4</v>
      </c>
      <c r="K283" s="22">
        <f>HLOOKUP($O283,$B$8:$E$27,K$5,FALSE)</f>
        <v>0</v>
      </c>
      <c r="L283" s="22">
        <f>HLOOKUP($O283,$B$8:$E$27,L$5,FALSE)</f>
        <v>0</v>
      </c>
      <c r="M283" s="22">
        <f t="shared" si="76"/>
        <v>2</v>
      </c>
      <c r="N283" s="22">
        <f t="shared" si="77"/>
        <v>14</v>
      </c>
      <c r="O283" s="22" t="s">
        <v>41</v>
      </c>
      <c r="P283" s="24">
        <f t="shared" ca="1" si="73"/>
        <v>0.43574131817872419</v>
      </c>
      <c r="Q283" s="24">
        <f t="shared" ca="1" si="74"/>
        <v>8.93602574702577</v>
      </c>
      <c r="R283" s="24">
        <f t="shared" ca="1" si="69"/>
        <v>9.3717670652044944</v>
      </c>
      <c r="S283" s="22" t="str">
        <f t="shared" ca="1" si="70"/>
        <v/>
      </c>
      <c r="T283" s="24" t="str">
        <f t="shared" ca="1" si="71"/>
        <v/>
      </c>
      <c r="U283" s="24">
        <f t="shared" ca="1" si="75"/>
        <v>0</v>
      </c>
      <c r="V283" s="22">
        <f t="shared" ca="1" si="72"/>
        <v>4.468012873512885</v>
      </c>
    </row>
    <row r="284" spans="7:22" x14ac:dyDescent="0.25">
      <c r="G284" s="22">
        <v>275</v>
      </c>
      <c r="H284" s="22">
        <f>HLOOKUP($O284,$B$8:$E$27,H$5,FALSE)</f>
        <v>1</v>
      </c>
      <c r="I284" s="22">
        <f>HLOOKUP($O284,$B$8:$E$27,I$5,FALSE)</f>
        <v>0.3</v>
      </c>
      <c r="J284" s="22">
        <f>HLOOKUP($O284,$B$8:$E$27,J$5,FALSE)</f>
        <v>0.95</v>
      </c>
      <c r="K284" s="22">
        <f>HLOOKUP($O284,$B$8:$E$27,K$5,FALSE)</f>
        <v>0</v>
      </c>
      <c r="L284" s="22">
        <f>HLOOKUP($O284,$B$8:$E$27,L$5,FALSE)</f>
        <v>0</v>
      </c>
      <c r="M284" s="22">
        <f t="shared" si="76"/>
        <v>0.3</v>
      </c>
      <c r="N284" s="22">
        <f t="shared" si="77"/>
        <v>0.95</v>
      </c>
      <c r="O284" s="22" t="s">
        <v>38</v>
      </c>
      <c r="P284" s="24">
        <f t="shared" ca="1" si="73"/>
        <v>0.27134682604128268</v>
      </c>
      <c r="Q284" s="24">
        <f t="shared" ca="1" si="74"/>
        <v>0.58408839934505352</v>
      </c>
      <c r="R284" s="24">
        <f t="shared" ca="1" si="69"/>
        <v>0.85543522538633621</v>
      </c>
      <c r="S284" s="22" t="str">
        <f t="shared" ca="1" si="70"/>
        <v/>
      </c>
      <c r="T284" s="24" t="str">
        <f t="shared" ca="1" si="71"/>
        <v/>
      </c>
      <c r="U284" s="24">
        <f t="shared" ca="1" si="75"/>
        <v>0</v>
      </c>
      <c r="V284" s="22">
        <f t="shared" ca="1" si="72"/>
        <v>0.29204419967252676</v>
      </c>
    </row>
    <row r="285" spans="7:22" x14ac:dyDescent="0.25">
      <c r="G285" s="22">
        <v>276</v>
      </c>
      <c r="H285" s="22">
        <f>HLOOKUP($O285,$B$8:$E$27,H$5,FALSE)</f>
        <v>5</v>
      </c>
      <c r="I285" s="22">
        <f>HLOOKUP($O285,$B$8:$E$27,I$5,FALSE)</f>
        <v>0.18</v>
      </c>
      <c r="J285" s="22">
        <f>HLOOKUP($O285,$B$8:$E$27,J$5,FALSE)</f>
        <v>1.37</v>
      </c>
      <c r="K285" s="22">
        <f>HLOOKUP($O285,$B$8:$E$27,K$5,FALSE)</f>
        <v>0</v>
      </c>
      <c r="L285" s="22">
        <f>HLOOKUP($O285,$B$8:$E$27,L$5,FALSE)</f>
        <v>0</v>
      </c>
      <c r="M285" s="22">
        <f t="shared" si="76"/>
        <v>0.89999999999999991</v>
      </c>
      <c r="N285" s="22">
        <f t="shared" si="77"/>
        <v>6.8500000000000005</v>
      </c>
      <c r="O285" s="22" t="s">
        <v>40</v>
      </c>
      <c r="P285" s="24">
        <f t="shared" ca="1" si="73"/>
        <v>0.2368176559193266</v>
      </c>
      <c r="Q285" s="24">
        <f t="shared" ca="1" si="74"/>
        <v>3.3910445019560465</v>
      </c>
      <c r="R285" s="24">
        <f t="shared" ca="1" si="69"/>
        <v>3.6278621578753731</v>
      </c>
      <c r="S285" s="22" t="str">
        <f t="shared" ca="1" si="70"/>
        <v/>
      </c>
      <c r="T285" s="24" t="str">
        <f t="shared" ca="1" si="71"/>
        <v/>
      </c>
      <c r="U285" s="24">
        <f t="shared" ca="1" si="75"/>
        <v>0</v>
      </c>
      <c r="V285" s="22">
        <f t="shared" ca="1" si="72"/>
        <v>0.57080994509981375</v>
      </c>
    </row>
    <row r="286" spans="7:22" x14ac:dyDescent="0.25">
      <c r="G286" s="22">
        <v>277</v>
      </c>
      <c r="H286" s="22">
        <f>HLOOKUP($O286,$B$8:$E$27,H$5,FALSE)</f>
        <v>5</v>
      </c>
      <c r="I286" s="22">
        <f>HLOOKUP($O286,$B$8:$E$27,I$5,FALSE)</f>
        <v>0.18</v>
      </c>
      <c r="J286" s="22">
        <f>HLOOKUP($O286,$B$8:$E$27,J$5,FALSE)</f>
        <v>1.37</v>
      </c>
      <c r="K286" s="22">
        <f>HLOOKUP($O286,$B$8:$E$27,K$5,FALSE)</f>
        <v>0</v>
      </c>
      <c r="L286" s="22">
        <f>HLOOKUP($O286,$B$8:$E$27,L$5,FALSE)</f>
        <v>0</v>
      </c>
      <c r="M286" s="22">
        <f t="shared" si="76"/>
        <v>0.89999999999999991</v>
      </c>
      <c r="N286" s="22">
        <f t="shared" si="77"/>
        <v>6.8500000000000005</v>
      </c>
      <c r="O286" s="22" t="s">
        <v>40</v>
      </c>
      <c r="P286" s="24">
        <f t="shared" ca="1" si="73"/>
        <v>0.40524952164660638</v>
      </c>
      <c r="Q286" s="24">
        <f t="shared" ca="1" si="74"/>
        <v>4.3110142681735182</v>
      </c>
      <c r="R286" s="24">
        <f t="shared" ca="1" si="69"/>
        <v>4.7162637898201245</v>
      </c>
      <c r="S286" s="22" t="str">
        <f t="shared" ca="1" si="70"/>
        <v/>
      </c>
      <c r="T286" s="24" t="str">
        <f t="shared" ca="1" si="71"/>
        <v/>
      </c>
      <c r="U286" s="24">
        <f t="shared" ca="1" si="75"/>
        <v>0</v>
      </c>
      <c r="V286" s="22">
        <f t="shared" ca="1" si="72"/>
        <v>2.1555071340867591</v>
      </c>
    </row>
    <row r="287" spans="7:22" x14ac:dyDescent="0.25">
      <c r="G287" s="22">
        <v>278</v>
      </c>
      <c r="H287" s="22">
        <f>HLOOKUP($O287,$B$8:$E$27,H$5,FALSE)</f>
        <v>3</v>
      </c>
      <c r="I287" s="22">
        <f>HLOOKUP($O287,$B$8:$E$27,I$5,FALSE)</f>
        <v>0.2</v>
      </c>
      <c r="J287" s="22">
        <f>HLOOKUP($O287,$B$8:$E$27,J$5,FALSE)</f>
        <v>1.26</v>
      </c>
      <c r="K287" s="22">
        <f>HLOOKUP($O287,$B$8:$E$27,K$5,FALSE)</f>
        <v>0</v>
      </c>
      <c r="L287" s="22">
        <f>HLOOKUP($O287,$B$8:$E$27,L$5,FALSE)</f>
        <v>0</v>
      </c>
      <c r="M287" s="22">
        <f t="shared" si="76"/>
        <v>0.60000000000000009</v>
      </c>
      <c r="N287" s="22">
        <f t="shared" si="77"/>
        <v>3.7800000000000002</v>
      </c>
      <c r="O287" s="22" t="s">
        <v>39</v>
      </c>
      <c r="P287" s="24">
        <f t="shared" ca="1" si="73"/>
        <v>0.56123133638740808</v>
      </c>
      <c r="Q287" s="24">
        <f t="shared" ca="1" si="74"/>
        <v>2.0840002027123306</v>
      </c>
      <c r="R287" s="24">
        <f t="shared" ca="1" si="69"/>
        <v>2.6452315390997385</v>
      </c>
      <c r="S287" s="22" t="str">
        <f t="shared" ca="1" si="70"/>
        <v/>
      </c>
      <c r="T287" s="24" t="str">
        <f t="shared" ca="1" si="71"/>
        <v/>
      </c>
      <c r="U287" s="24">
        <f t="shared" ca="1" si="75"/>
        <v>0</v>
      </c>
      <c r="V287" s="22">
        <f t="shared" ca="1" si="72"/>
        <v>0.83454495676658336</v>
      </c>
    </row>
    <row r="288" spans="7:22" x14ac:dyDescent="0.25">
      <c r="G288" s="22">
        <v>279</v>
      </c>
      <c r="H288" s="22">
        <f>HLOOKUP($O288,$B$8:$E$27,H$5,FALSE)</f>
        <v>3</v>
      </c>
      <c r="I288" s="22">
        <f>HLOOKUP($O288,$B$8:$E$27,I$5,FALSE)</f>
        <v>0.2</v>
      </c>
      <c r="J288" s="22">
        <f>HLOOKUP($O288,$B$8:$E$27,J$5,FALSE)</f>
        <v>1.26</v>
      </c>
      <c r="K288" s="22">
        <f>HLOOKUP($O288,$B$8:$E$27,K$5,FALSE)</f>
        <v>0</v>
      </c>
      <c r="L288" s="22">
        <f>HLOOKUP($O288,$B$8:$E$27,L$5,FALSE)</f>
        <v>0</v>
      </c>
      <c r="M288" s="22">
        <f t="shared" si="76"/>
        <v>0.60000000000000009</v>
      </c>
      <c r="N288" s="22">
        <f t="shared" si="77"/>
        <v>3.7800000000000002</v>
      </c>
      <c r="O288" s="22" t="s">
        <v>39</v>
      </c>
      <c r="P288" s="24">
        <f t="shared" ca="1" si="73"/>
        <v>0.41764872898820721</v>
      </c>
      <c r="Q288" s="24">
        <f t="shared" ca="1" si="74"/>
        <v>2.1109212753069779</v>
      </c>
      <c r="R288" s="24">
        <f t="shared" ca="1" si="69"/>
        <v>2.5285700042951853</v>
      </c>
      <c r="S288" s="22" t="str">
        <f t="shared" ca="1" si="70"/>
        <v/>
      </c>
      <c r="T288" s="24" t="str">
        <f t="shared" ca="1" si="71"/>
        <v/>
      </c>
      <c r="U288" s="24">
        <f t="shared" ca="1" si="75"/>
        <v>0</v>
      </c>
      <c r="V288" s="22">
        <f t="shared" ca="1" si="72"/>
        <v>1.055460637653489</v>
      </c>
    </row>
    <row r="289" spans="7:22" x14ac:dyDescent="0.25">
      <c r="G289" s="22">
        <v>280</v>
      </c>
      <c r="H289" s="22">
        <f>HLOOKUP($O289,$B$8:$E$27,H$5,FALSE)</f>
        <v>3</v>
      </c>
      <c r="I289" s="22">
        <f>HLOOKUP($O289,$B$8:$E$27,I$5,FALSE)</f>
        <v>0.2</v>
      </c>
      <c r="J289" s="22">
        <f>HLOOKUP($O289,$B$8:$E$27,J$5,FALSE)</f>
        <v>1.26</v>
      </c>
      <c r="K289" s="22">
        <f>HLOOKUP($O289,$B$8:$E$27,K$5,FALSE)</f>
        <v>0</v>
      </c>
      <c r="L289" s="22">
        <f>HLOOKUP($O289,$B$8:$E$27,L$5,FALSE)</f>
        <v>0</v>
      </c>
      <c r="M289" s="22">
        <f t="shared" si="76"/>
        <v>0.60000000000000009</v>
      </c>
      <c r="N289" s="22">
        <f t="shared" si="77"/>
        <v>3.7800000000000002</v>
      </c>
      <c r="O289" s="22" t="s">
        <v>39</v>
      </c>
      <c r="P289" s="24">
        <f t="shared" ca="1" si="73"/>
        <v>0.24686676593218795</v>
      </c>
      <c r="Q289" s="24">
        <f t="shared" ca="1" si="74"/>
        <v>2.3497963287289512</v>
      </c>
      <c r="R289" s="24">
        <f t="shared" ca="1" si="69"/>
        <v>2.5966630946611393</v>
      </c>
      <c r="S289" s="22" t="str">
        <f t="shared" ca="1" si="70"/>
        <v/>
      </c>
      <c r="T289" s="24" t="str">
        <f t="shared" ca="1" si="71"/>
        <v/>
      </c>
      <c r="U289" s="24">
        <f t="shared" ca="1" si="75"/>
        <v>0</v>
      </c>
      <c r="V289" s="22">
        <f t="shared" ca="1" si="72"/>
        <v>0.77919332256847651</v>
      </c>
    </row>
    <row r="290" spans="7:22" x14ac:dyDescent="0.25">
      <c r="G290" s="22">
        <v>281</v>
      </c>
      <c r="H290" s="22">
        <f>HLOOKUP($O290,$B$8:$E$27,H$5,FALSE)</f>
        <v>1</v>
      </c>
      <c r="I290" s="22">
        <f>HLOOKUP($O290,$B$8:$E$27,I$5,FALSE)</f>
        <v>0.3</v>
      </c>
      <c r="J290" s="22">
        <f>HLOOKUP($O290,$B$8:$E$27,J$5,FALSE)</f>
        <v>0.95</v>
      </c>
      <c r="K290" s="22">
        <f>HLOOKUP($O290,$B$8:$E$27,K$5,FALSE)</f>
        <v>0</v>
      </c>
      <c r="L290" s="22">
        <f>HLOOKUP($O290,$B$8:$E$27,L$5,FALSE)</f>
        <v>0</v>
      </c>
      <c r="M290" s="22">
        <f t="shared" si="76"/>
        <v>0.3</v>
      </c>
      <c r="N290" s="22">
        <f t="shared" si="77"/>
        <v>0.95</v>
      </c>
      <c r="O290" s="22" t="s">
        <v>38</v>
      </c>
      <c r="P290" s="24">
        <f t="shared" ca="1" si="73"/>
        <v>0.1562762401645276</v>
      </c>
      <c r="Q290" s="24">
        <f t="shared" ca="1" si="74"/>
        <v>0.63434586721261277</v>
      </c>
      <c r="R290" s="24">
        <f t="shared" ca="1" si="69"/>
        <v>0.79062210737714034</v>
      </c>
      <c r="S290" s="22" t="str">
        <f t="shared" ca="1" si="70"/>
        <v/>
      </c>
      <c r="T290" s="24" t="str">
        <f t="shared" ca="1" si="71"/>
        <v/>
      </c>
      <c r="U290" s="24">
        <f t="shared" ca="1" si="75"/>
        <v>0</v>
      </c>
      <c r="V290" s="22">
        <f t="shared" ca="1" si="72"/>
        <v>0.24003986279029929</v>
      </c>
    </row>
    <row r="291" spans="7:22" x14ac:dyDescent="0.25">
      <c r="G291" s="22">
        <v>282</v>
      </c>
      <c r="H291" s="22">
        <f>HLOOKUP($O291,$B$8:$E$27,H$5,FALSE)</f>
        <v>5</v>
      </c>
      <c r="I291" s="22">
        <f>HLOOKUP($O291,$B$8:$E$27,I$5,FALSE)</f>
        <v>0.18</v>
      </c>
      <c r="J291" s="22">
        <f>HLOOKUP($O291,$B$8:$E$27,J$5,FALSE)</f>
        <v>1.37</v>
      </c>
      <c r="K291" s="22">
        <f>HLOOKUP($O291,$B$8:$E$27,K$5,FALSE)</f>
        <v>0</v>
      </c>
      <c r="L291" s="22">
        <f>HLOOKUP($O291,$B$8:$E$27,L$5,FALSE)</f>
        <v>0</v>
      </c>
      <c r="M291" s="22">
        <f t="shared" si="76"/>
        <v>0.89999999999999991</v>
      </c>
      <c r="N291" s="22">
        <f t="shared" si="77"/>
        <v>6.8500000000000005</v>
      </c>
      <c r="O291" s="22" t="s">
        <v>40</v>
      </c>
      <c r="P291" s="24">
        <f t="shared" ca="1" si="73"/>
        <v>0.40701447544734659</v>
      </c>
      <c r="Q291" s="24">
        <f t="shared" ca="1" si="74"/>
        <v>3.5045552580664427</v>
      </c>
      <c r="R291" s="24">
        <f t="shared" ca="1" si="69"/>
        <v>3.9115697335137893</v>
      </c>
      <c r="S291" s="22" t="str">
        <f t="shared" ca="1" si="70"/>
        <v/>
      </c>
      <c r="T291" s="24" t="str">
        <f t="shared" ca="1" si="71"/>
        <v/>
      </c>
      <c r="U291" s="24">
        <f t="shared" ca="1" si="75"/>
        <v>0</v>
      </c>
      <c r="V291" s="22">
        <f t="shared" ca="1" si="72"/>
        <v>1.7522776290332214</v>
      </c>
    </row>
    <row r="292" spans="7:22" x14ac:dyDescent="0.25">
      <c r="G292" s="22">
        <v>283</v>
      </c>
      <c r="H292" s="22">
        <f>HLOOKUP($O292,$B$8:$E$27,H$5,FALSE)</f>
        <v>3</v>
      </c>
      <c r="I292" s="22">
        <f>HLOOKUP($O292,$B$8:$E$27,I$5,FALSE)</f>
        <v>0.2</v>
      </c>
      <c r="J292" s="22">
        <f>HLOOKUP($O292,$B$8:$E$27,J$5,FALSE)</f>
        <v>1.26</v>
      </c>
      <c r="K292" s="22">
        <f>HLOOKUP($O292,$B$8:$E$27,K$5,FALSE)</f>
        <v>0</v>
      </c>
      <c r="L292" s="22">
        <f>HLOOKUP($O292,$B$8:$E$27,L$5,FALSE)</f>
        <v>0</v>
      </c>
      <c r="M292" s="22">
        <f t="shared" si="76"/>
        <v>0.60000000000000009</v>
      </c>
      <c r="N292" s="22">
        <f t="shared" si="77"/>
        <v>3.7800000000000002</v>
      </c>
      <c r="O292" s="22" t="s">
        <v>39</v>
      </c>
      <c r="P292" s="24">
        <f t="shared" ca="1" si="73"/>
        <v>0.10254877844367728</v>
      </c>
      <c r="Q292" s="24">
        <f t="shared" ca="1" si="74"/>
        <v>2.3590444169556259</v>
      </c>
      <c r="R292" s="24">
        <f t="shared" ca="1" si="69"/>
        <v>2.4615931953993031</v>
      </c>
      <c r="S292" s="22" t="str">
        <f t="shared" ca="1" si="70"/>
        <v/>
      </c>
      <c r="T292" s="24" t="str">
        <f t="shared" ca="1" si="71"/>
        <v/>
      </c>
      <c r="U292" s="24">
        <f t="shared" ca="1" si="75"/>
        <v>0</v>
      </c>
      <c r="V292" s="22">
        <f t="shared" ca="1" si="72"/>
        <v>1.179522208477813</v>
      </c>
    </row>
    <row r="293" spans="7:22" x14ac:dyDescent="0.25">
      <c r="G293" s="22">
        <v>284</v>
      </c>
      <c r="H293" s="22">
        <f>HLOOKUP($O293,$B$8:$E$27,H$5,FALSE)</f>
        <v>3</v>
      </c>
      <c r="I293" s="22">
        <f>HLOOKUP($O293,$B$8:$E$27,I$5,FALSE)</f>
        <v>0.2</v>
      </c>
      <c r="J293" s="22">
        <f>HLOOKUP($O293,$B$8:$E$27,J$5,FALSE)</f>
        <v>1.26</v>
      </c>
      <c r="K293" s="22">
        <f>HLOOKUP($O293,$B$8:$E$27,K$5,FALSE)</f>
        <v>0</v>
      </c>
      <c r="L293" s="22">
        <f>HLOOKUP($O293,$B$8:$E$27,L$5,FALSE)</f>
        <v>0</v>
      </c>
      <c r="M293" s="22">
        <f t="shared" si="76"/>
        <v>0.60000000000000009</v>
      </c>
      <c r="N293" s="22">
        <f t="shared" si="77"/>
        <v>3.7800000000000002</v>
      </c>
      <c r="O293" s="22" t="s">
        <v>39</v>
      </c>
      <c r="P293" s="24">
        <f t="shared" ca="1" si="73"/>
        <v>0.40422019706909523</v>
      </c>
      <c r="Q293" s="24">
        <f t="shared" ca="1" si="74"/>
        <v>2.0989921666669318</v>
      </c>
      <c r="R293" s="24">
        <f t="shared" ca="1" si="69"/>
        <v>2.5032123637360271</v>
      </c>
      <c r="S293" s="22" t="str">
        <f t="shared" ca="1" si="70"/>
        <v/>
      </c>
      <c r="T293" s="24" t="str">
        <f t="shared" ca="1" si="71"/>
        <v/>
      </c>
      <c r="U293" s="24">
        <f t="shared" ca="1" si="75"/>
        <v>0</v>
      </c>
      <c r="V293" s="22">
        <f t="shared" ca="1" si="72"/>
        <v>1.0494960833334659</v>
      </c>
    </row>
    <row r="294" spans="7:22" x14ac:dyDescent="0.25">
      <c r="G294" s="22">
        <v>285</v>
      </c>
      <c r="H294" s="22">
        <f>HLOOKUP($O294,$B$8:$E$27,H$5,FALSE)</f>
        <v>1</v>
      </c>
      <c r="I294" s="22">
        <f>HLOOKUP($O294,$B$8:$E$27,I$5,FALSE)</f>
        <v>0.3</v>
      </c>
      <c r="J294" s="22">
        <f>HLOOKUP($O294,$B$8:$E$27,J$5,FALSE)</f>
        <v>0.95</v>
      </c>
      <c r="K294" s="22">
        <f>HLOOKUP($O294,$B$8:$E$27,K$5,FALSE)</f>
        <v>0</v>
      </c>
      <c r="L294" s="22">
        <f>HLOOKUP($O294,$B$8:$E$27,L$5,FALSE)</f>
        <v>0</v>
      </c>
      <c r="M294" s="22">
        <f t="shared" si="76"/>
        <v>0.3</v>
      </c>
      <c r="N294" s="22">
        <f t="shared" si="77"/>
        <v>0.95</v>
      </c>
      <c r="O294" s="22" t="s">
        <v>38</v>
      </c>
      <c r="P294" s="24">
        <f t="shared" ca="1" si="73"/>
        <v>2.8118824088418926E-3</v>
      </c>
      <c r="Q294" s="24">
        <f t="shared" ca="1" si="74"/>
        <v>0.61392485251493034</v>
      </c>
      <c r="R294" s="24">
        <f t="shared" ca="1" si="69"/>
        <v>0.61673673492377223</v>
      </c>
      <c r="S294" s="22" t="str">
        <f t="shared" ca="1" si="70"/>
        <v/>
      </c>
      <c r="T294" s="24" t="str">
        <f t="shared" ca="1" si="71"/>
        <v/>
      </c>
      <c r="U294" s="24">
        <f t="shared" ca="1" si="75"/>
        <v>0</v>
      </c>
      <c r="V294" s="22">
        <f t="shared" ca="1" si="72"/>
        <v>0.30696242625746517</v>
      </c>
    </row>
    <row r="295" spans="7:22" x14ac:dyDescent="0.25">
      <c r="G295" s="22">
        <v>286</v>
      </c>
      <c r="H295" s="22">
        <f>HLOOKUP($O295,$B$8:$E$27,H$5,FALSE)</f>
        <v>10</v>
      </c>
      <c r="I295" s="22">
        <f>HLOOKUP($O295,$B$8:$E$27,I$5,FALSE)</f>
        <v>0.2</v>
      </c>
      <c r="J295" s="22">
        <f>HLOOKUP($O295,$B$8:$E$27,J$5,FALSE)</f>
        <v>1.4</v>
      </c>
      <c r="K295" s="22">
        <f>HLOOKUP($O295,$B$8:$E$27,K$5,FALSE)</f>
        <v>0</v>
      </c>
      <c r="L295" s="22">
        <f>HLOOKUP($O295,$B$8:$E$27,L$5,FALSE)</f>
        <v>0</v>
      </c>
      <c r="M295" s="22">
        <f t="shared" si="76"/>
        <v>2</v>
      </c>
      <c r="N295" s="22">
        <f t="shared" si="77"/>
        <v>14</v>
      </c>
      <c r="O295" s="22" t="s">
        <v>41</v>
      </c>
      <c r="P295" s="24">
        <f t="shared" ca="1" si="73"/>
        <v>1.4514402277798317</v>
      </c>
      <c r="Q295" s="24">
        <f t="shared" ca="1" si="74"/>
        <v>7.0107005763634742</v>
      </c>
      <c r="R295" s="24">
        <f t="shared" ca="1" si="69"/>
        <v>8.4621408041433064</v>
      </c>
      <c r="S295" s="22" t="str">
        <f t="shared" ca="1" si="70"/>
        <v/>
      </c>
      <c r="T295" s="24" t="str">
        <f t="shared" ca="1" si="71"/>
        <v/>
      </c>
      <c r="U295" s="24">
        <f t="shared" ca="1" si="75"/>
        <v>0</v>
      </c>
      <c r="V295" s="22">
        <f t="shared" ca="1" si="72"/>
        <v>3.5053502881817371</v>
      </c>
    </row>
    <row r="296" spans="7:22" x14ac:dyDescent="0.25">
      <c r="G296" s="22">
        <v>287</v>
      </c>
      <c r="H296" s="22">
        <f>HLOOKUP($O296,$B$8:$E$27,H$5,FALSE)</f>
        <v>3</v>
      </c>
      <c r="I296" s="22">
        <f>HLOOKUP($O296,$B$8:$E$27,I$5,FALSE)</f>
        <v>0.2</v>
      </c>
      <c r="J296" s="22">
        <f>HLOOKUP($O296,$B$8:$E$27,J$5,FALSE)</f>
        <v>1.26</v>
      </c>
      <c r="K296" s="22">
        <f>HLOOKUP($O296,$B$8:$E$27,K$5,FALSE)</f>
        <v>0</v>
      </c>
      <c r="L296" s="22">
        <f>HLOOKUP($O296,$B$8:$E$27,L$5,FALSE)</f>
        <v>0</v>
      </c>
      <c r="M296" s="22">
        <f t="shared" si="76"/>
        <v>0.60000000000000009</v>
      </c>
      <c r="N296" s="22">
        <f t="shared" si="77"/>
        <v>3.7800000000000002</v>
      </c>
      <c r="O296" s="22" t="s">
        <v>39</v>
      </c>
      <c r="P296" s="24">
        <f t="shared" ca="1" si="73"/>
        <v>0.46475145163787396</v>
      </c>
      <c r="Q296" s="24">
        <f t="shared" ca="1" si="74"/>
        <v>1.940263724517902</v>
      </c>
      <c r="R296" s="24">
        <f t="shared" ca="1" si="69"/>
        <v>2.4050151761557759</v>
      </c>
      <c r="S296" s="22" t="str">
        <f t="shared" ca="1" si="70"/>
        <v/>
      </c>
      <c r="T296" s="24" t="str">
        <f t="shared" ca="1" si="71"/>
        <v/>
      </c>
      <c r="U296" s="24">
        <f t="shared" ca="1" si="75"/>
        <v>0</v>
      </c>
      <c r="V296" s="22">
        <f t="shared" ca="1" si="72"/>
        <v>0.97013186225895098</v>
      </c>
    </row>
    <row r="297" spans="7:22" x14ac:dyDescent="0.25">
      <c r="G297" s="22">
        <v>288</v>
      </c>
      <c r="H297" s="22">
        <f>HLOOKUP($O297,$B$8:$E$27,H$5,FALSE)</f>
        <v>5</v>
      </c>
      <c r="I297" s="22">
        <f>HLOOKUP($O297,$B$8:$E$27,I$5,FALSE)</f>
        <v>0.18</v>
      </c>
      <c r="J297" s="22">
        <f>HLOOKUP($O297,$B$8:$E$27,J$5,FALSE)</f>
        <v>1.37</v>
      </c>
      <c r="K297" s="22">
        <f>HLOOKUP($O297,$B$8:$E$27,K$5,FALSE)</f>
        <v>0</v>
      </c>
      <c r="L297" s="22">
        <f>HLOOKUP($O297,$B$8:$E$27,L$5,FALSE)</f>
        <v>0</v>
      </c>
      <c r="M297" s="22">
        <f t="shared" si="76"/>
        <v>0.89999999999999991</v>
      </c>
      <c r="N297" s="22">
        <f t="shared" si="77"/>
        <v>6.8500000000000005</v>
      </c>
      <c r="O297" s="22" t="s">
        <v>40</v>
      </c>
      <c r="P297" s="24">
        <f t="shared" ca="1" si="73"/>
        <v>0.65565928988599342</v>
      </c>
      <c r="Q297" s="24">
        <f t="shared" ca="1" si="74"/>
        <v>3.9906397117979928</v>
      </c>
      <c r="R297" s="24">
        <f t="shared" ca="1" si="69"/>
        <v>4.6462990016839862</v>
      </c>
      <c r="S297" s="22" t="str">
        <f t="shared" ca="1" si="70"/>
        <v/>
      </c>
      <c r="T297" s="24" t="str">
        <f t="shared" ca="1" si="71"/>
        <v/>
      </c>
      <c r="U297" s="24">
        <f t="shared" ca="1" si="75"/>
        <v>0</v>
      </c>
      <c r="V297" s="22">
        <f t="shared" ca="1" si="72"/>
        <v>1.9953198558989964</v>
      </c>
    </row>
    <row r="298" spans="7:22" x14ac:dyDescent="0.25">
      <c r="G298" s="22">
        <v>289</v>
      </c>
      <c r="H298" s="22">
        <f>HLOOKUP($O298,$B$8:$E$27,H$5,FALSE)</f>
        <v>1</v>
      </c>
      <c r="I298" s="22">
        <f>HLOOKUP($O298,$B$8:$E$27,I$5,FALSE)</f>
        <v>0.3</v>
      </c>
      <c r="J298" s="22">
        <f>HLOOKUP($O298,$B$8:$E$27,J$5,FALSE)</f>
        <v>0.95</v>
      </c>
      <c r="K298" s="22">
        <f>HLOOKUP($O298,$B$8:$E$27,K$5,FALSE)</f>
        <v>0</v>
      </c>
      <c r="L298" s="22">
        <f>HLOOKUP($O298,$B$8:$E$27,L$5,FALSE)</f>
        <v>0</v>
      </c>
      <c r="M298" s="22">
        <f t="shared" si="76"/>
        <v>0.3</v>
      </c>
      <c r="N298" s="22">
        <f t="shared" si="77"/>
        <v>0.95</v>
      </c>
      <c r="O298" s="22" t="s">
        <v>38</v>
      </c>
      <c r="P298" s="24">
        <f t="shared" ca="1" si="73"/>
        <v>0.18435604581823126</v>
      </c>
      <c r="Q298" s="24">
        <f t="shared" ca="1" si="74"/>
        <v>0.67021303678374389</v>
      </c>
      <c r="R298" s="24">
        <f t="shared" ca="1" si="69"/>
        <v>0.85456908260197517</v>
      </c>
      <c r="S298" s="22" t="str">
        <f t="shared" ca="1" si="70"/>
        <v/>
      </c>
      <c r="T298" s="24" t="str">
        <f t="shared" ca="1" si="71"/>
        <v/>
      </c>
      <c r="U298" s="24">
        <f t="shared" ca="1" si="75"/>
        <v>0</v>
      </c>
      <c r="V298" s="22">
        <f t="shared" ca="1" si="72"/>
        <v>0.33510651839187194</v>
      </c>
    </row>
    <row r="299" spans="7:22" x14ac:dyDescent="0.25">
      <c r="G299" s="22">
        <v>290</v>
      </c>
      <c r="H299" s="22">
        <f>HLOOKUP($O299,$B$8:$E$27,H$5,FALSE)</f>
        <v>1</v>
      </c>
      <c r="I299" s="22">
        <f>HLOOKUP($O299,$B$8:$E$27,I$5,FALSE)</f>
        <v>0.3</v>
      </c>
      <c r="J299" s="22">
        <f>HLOOKUP($O299,$B$8:$E$27,J$5,FALSE)</f>
        <v>0.95</v>
      </c>
      <c r="K299" s="22">
        <f>HLOOKUP($O299,$B$8:$E$27,K$5,FALSE)</f>
        <v>0</v>
      </c>
      <c r="L299" s="22">
        <f>HLOOKUP($O299,$B$8:$E$27,L$5,FALSE)</f>
        <v>0</v>
      </c>
      <c r="M299" s="22">
        <f t="shared" si="76"/>
        <v>0.3</v>
      </c>
      <c r="N299" s="22">
        <f t="shared" si="77"/>
        <v>0.95</v>
      </c>
      <c r="O299" s="22" t="s">
        <v>38</v>
      </c>
      <c r="P299" s="24">
        <f t="shared" ca="1" si="73"/>
        <v>0.11869548038260801</v>
      </c>
      <c r="Q299" s="24">
        <f t="shared" ca="1" si="74"/>
        <v>0.62916566938603957</v>
      </c>
      <c r="R299" s="24">
        <f t="shared" ca="1" si="69"/>
        <v>0.74786114976864759</v>
      </c>
      <c r="S299" s="22" t="str">
        <f t="shared" ca="1" si="70"/>
        <v/>
      </c>
      <c r="T299" s="24" t="str">
        <f t="shared" ca="1" si="71"/>
        <v/>
      </c>
      <c r="U299" s="24">
        <f t="shared" ca="1" si="75"/>
        <v>0</v>
      </c>
      <c r="V299" s="22">
        <f t="shared" ca="1" si="72"/>
        <v>0.31458283469301979</v>
      </c>
    </row>
    <row r="300" spans="7:22" x14ac:dyDescent="0.25">
      <c r="G300" s="22">
        <v>291</v>
      </c>
      <c r="H300" s="22">
        <f>HLOOKUP($O300,$B$8:$E$27,H$5,FALSE)</f>
        <v>1</v>
      </c>
      <c r="I300" s="22">
        <f>HLOOKUP($O300,$B$8:$E$27,I$5,FALSE)</f>
        <v>0.3</v>
      </c>
      <c r="J300" s="22">
        <f>HLOOKUP($O300,$B$8:$E$27,J$5,FALSE)</f>
        <v>0.95</v>
      </c>
      <c r="K300" s="22">
        <f>HLOOKUP($O300,$B$8:$E$27,K$5,FALSE)</f>
        <v>0</v>
      </c>
      <c r="L300" s="22">
        <f>HLOOKUP($O300,$B$8:$E$27,L$5,FALSE)</f>
        <v>0</v>
      </c>
      <c r="M300" s="22">
        <f t="shared" si="76"/>
        <v>0.3</v>
      </c>
      <c r="N300" s="22">
        <f t="shared" si="77"/>
        <v>0.95</v>
      </c>
      <c r="O300" s="22" t="s">
        <v>38</v>
      </c>
      <c r="P300" s="24">
        <f t="shared" ca="1" si="73"/>
        <v>0.20636551196205563</v>
      </c>
      <c r="Q300" s="24">
        <f t="shared" ca="1" si="74"/>
        <v>0.70556022673881691</v>
      </c>
      <c r="R300" s="24">
        <f t="shared" ca="1" si="69"/>
        <v>0.91192573870087257</v>
      </c>
      <c r="S300" s="22" t="str">
        <f t="shared" ca="1" si="70"/>
        <v/>
      </c>
      <c r="T300" s="24" t="str">
        <f t="shared" ca="1" si="71"/>
        <v/>
      </c>
      <c r="U300" s="24">
        <f t="shared" ca="1" si="75"/>
        <v>0</v>
      </c>
      <c r="V300" s="22">
        <f t="shared" ca="1" si="72"/>
        <v>0.35278011336940845</v>
      </c>
    </row>
    <row r="301" spans="7:22" x14ac:dyDescent="0.25">
      <c r="G301" s="22">
        <v>292</v>
      </c>
      <c r="H301" s="22">
        <f>HLOOKUP($O301,$B$8:$E$27,H$5,FALSE)</f>
        <v>3</v>
      </c>
      <c r="I301" s="22">
        <f>HLOOKUP($O301,$B$8:$E$27,I$5,FALSE)</f>
        <v>0.2</v>
      </c>
      <c r="J301" s="22">
        <f>HLOOKUP($O301,$B$8:$E$27,J$5,FALSE)</f>
        <v>1.26</v>
      </c>
      <c r="K301" s="22">
        <f>HLOOKUP($O301,$B$8:$E$27,K$5,FALSE)</f>
        <v>0</v>
      </c>
      <c r="L301" s="22">
        <f>HLOOKUP($O301,$B$8:$E$27,L$5,FALSE)</f>
        <v>0</v>
      </c>
      <c r="M301" s="22">
        <f t="shared" si="76"/>
        <v>0.60000000000000009</v>
      </c>
      <c r="N301" s="22">
        <f t="shared" si="77"/>
        <v>3.7800000000000002</v>
      </c>
      <c r="O301" s="22" t="s">
        <v>39</v>
      </c>
      <c r="P301" s="24">
        <f t="shared" ca="1" si="73"/>
        <v>0.35580357568569893</v>
      </c>
      <c r="Q301" s="24">
        <f t="shared" ca="1" si="74"/>
        <v>2.1773408718662601</v>
      </c>
      <c r="R301" s="24">
        <f t="shared" ca="1" si="69"/>
        <v>2.5331444475519591</v>
      </c>
      <c r="S301" s="22" t="str">
        <f t="shared" ca="1" si="70"/>
        <v/>
      </c>
      <c r="T301" s="24" t="str">
        <f t="shared" ca="1" si="71"/>
        <v/>
      </c>
      <c r="U301" s="24">
        <f t="shared" ca="1" si="75"/>
        <v>0</v>
      </c>
      <c r="V301" s="22">
        <f t="shared" ca="1" si="72"/>
        <v>0.33970872027742294</v>
      </c>
    </row>
    <row r="302" spans="7:22" x14ac:dyDescent="0.25">
      <c r="G302" s="22">
        <v>293</v>
      </c>
      <c r="H302" s="22">
        <f>HLOOKUP($O302,$B$8:$E$27,H$5,FALSE)</f>
        <v>5</v>
      </c>
      <c r="I302" s="22">
        <f>HLOOKUP($O302,$B$8:$E$27,I$5,FALSE)</f>
        <v>0.18</v>
      </c>
      <c r="J302" s="22">
        <f>HLOOKUP($O302,$B$8:$E$27,J$5,FALSE)</f>
        <v>1.37</v>
      </c>
      <c r="K302" s="22">
        <f>HLOOKUP($O302,$B$8:$E$27,K$5,FALSE)</f>
        <v>0</v>
      </c>
      <c r="L302" s="22">
        <f>HLOOKUP($O302,$B$8:$E$27,L$5,FALSE)</f>
        <v>0</v>
      </c>
      <c r="M302" s="22">
        <f t="shared" si="76"/>
        <v>0.89999999999999991</v>
      </c>
      <c r="N302" s="22">
        <f t="shared" si="77"/>
        <v>6.8500000000000005</v>
      </c>
      <c r="O302" s="22" t="s">
        <v>40</v>
      </c>
      <c r="P302" s="24">
        <f t="shared" ca="1" si="73"/>
        <v>0.12618764103354119</v>
      </c>
      <c r="Q302" s="24">
        <f t="shared" ca="1" si="74"/>
        <v>4.4270148327880019</v>
      </c>
      <c r="R302" s="24">
        <f t="shared" ref="R302:R365" ca="1" si="78">SUM(P302:Q302)</f>
        <v>4.5532024738215426</v>
      </c>
      <c r="S302" s="22" t="str">
        <f t="shared" ref="S302:S365" ca="1" si="79">IF(H302&lt;R302,O302,"")</f>
        <v/>
      </c>
      <c r="T302" s="24" t="str">
        <f t="shared" ref="T302:T365" ca="1" si="80">IF(S302=O302,R302-H302,"")</f>
        <v/>
      </c>
      <c r="U302" s="24">
        <f t="shared" ca="1" si="75"/>
        <v>0</v>
      </c>
      <c r="V302" s="22">
        <f t="shared" ca="1" si="72"/>
        <v>1.9310357253949173</v>
      </c>
    </row>
    <row r="303" spans="7:22" x14ac:dyDescent="0.25">
      <c r="G303" s="22">
        <v>294</v>
      </c>
      <c r="H303" s="22">
        <f>HLOOKUP($O303,$B$8:$E$27,H$5,FALSE)</f>
        <v>10</v>
      </c>
      <c r="I303" s="22">
        <f>HLOOKUP($O303,$B$8:$E$27,I$5,FALSE)</f>
        <v>0.2</v>
      </c>
      <c r="J303" s="22">
        <f>HLOOKUP($O303,$B$8:$E$27,J$5,FALSE)</f>
        <v>1.4</v>
      </c>
      <c r="K303" s="22">
        <f>HLOOKUP($O303,$B$8:$E$27,K$5,FALSE)</f>
        <v>0</v>
      </c>
      <c r="L303" s="22">
        <f>HLOOKUP($O303,$B$8:$E$27,L$5,FALSE)</f>
        <v>0</v>
      </c>
      <c r="M303" s="22">
        <f t="shared" si="76"/>
        <v>2</v>
      </c>
      <c r="N303" s="22">
        <f t="shared" si="77"/>
        <v>14</v>
      </c>
      <c r="O303" s="22" t="s">
        <v>41</v>
      </c>
      <c r="P303" s="24">
        <f t="shared" ca="1" si="73"/>
        <v>1.3178727407165476</v>
      </c>
      <c r="Q303" s="24">
        <f t="shared" ca="1" si="74"/>
        <v>7.8274496931811202</v>
      </c>
      <c r="R303" s="24">
        <f t="shared" ca="1" si="78"/>
        <v>9.1453224338976682</v>
      </c>
      <c r="S303" s="22" t="str">
        <f t="shared" ca="1" si="79"/>
        <v/>
      </c>
      <c r="T303" s="24" t="str">
        <f t="shared" ca="1" si="80"/>
        <v/>
      </c>
      <c r="U303" s="24">
        <f t="shared" ca="1" si="75"/>
        <v>0</v>
      </c>
      <c r="V303" s="22">
        <f t="shared" ca="1" si="72"/>
        <v>0.74568342777522678</v>
      </c>
    </row>
    <row r="304" spans="7:22" x14ac:dyDescent="0.25">
      <c r="G304" s="22">
        <v>295</v>
      </c>
      <c r="H304" s="22">
        <f>HLOOKUP($O304,$B$8:$E$27,H$5,FALSE)</f>
        <v>1</v>
      </c>
      <c r="I304" s="22">
        <f>HLOOKUP($O304,$B$8:$E$27,I$5,FALSE)</f>
        <v>0.3</v>
      </c>
      <c r="J304" s="22">
        <f>HLOOKUP($O304,$B$8:$E$27,J$5,FALSE)</f>
        <v>0.95</v>
      </c>
      <c r="K304" s="22">
        <f>HLOOKUP($O304,$B$8:$E$27,K$5,FALSE)</f>
        <v>0</v>
      </c>
      <c r="L304" s="22">
        <f>HLOOKUP($O304,$B$8:$E$27,L$5,FALSE)</f>
        <v>0</v>
      </c>
      <c r="M304" s="22">
        <f t="shared" si="76"/>
        <v>0.3</v>
      </c>
      <c r="N304" s="22">
        <f t="shared" si="77"/>
        <v>0.95</v>
      </c>
      <c r="O304" s="22" t="s">
        <v>38</v>
      </c>
      <c r="P304" s="24">
        <f t="shared" ca="1" si="73"/>
        <v>0.17458500967843291</v>
      </c>
      <c r="Q304" s="24">
        <f t="shared" ca="1" si="74"/>
        <v>0.68977795207568715</v>
      </c>
      <c r="R304" s="24">
        <f t="shared" ca="1" si="78"/>
        <v>0.86436296175412008</v>
      </c>
      <c r="S304" s="22" t="str">
        <f t="shared" ca="1" si="79"/>
        <v/>
      </c>
      <c r="T304" s="24" t="str">
        <f t="shared" ca="1" si="80"/>
        <v/>
      </c>
      <c r="U304" s="24">
        <f t="shared" ca="1" si="75"/>
        <v>0</v>
      </c>
      <c r="V304" s="22">
        <f t="shared" ca="1" si="72"/>
        <v>0.34488897603784358</v>
      </c>
    </row>
    <row r="305" spans="7:22" x14ac:dyDescent="0.25">
      <c r="G305" s="22">
        <v>296</v>
      </c>
      <c r="H305" s="22">
        <f>HLOOKUP($O305,$B$8:$E$27,H$5,FALSE)</f>
        <v>3</v>
      </c>
      <c r="I305" s="22">
        <f>HLOOKUP($O305,$B$8:$E$27,I$5,FALSE)</f>
        <v>0.2</v>
      </c>
      <c r="J305" s="22">
        <f>HLOOKUP($O305,$B$8:$E$27,J$5,FALSE)</f>
        <v>1.26</v>
      </c>
      <c r="K305" s="22">
        <f>HLOOKUP($O305,$B$8:$E$27,K$5,FALSE)</f>
        <v>0</v>
      </c>
      <c r="L305" s="22">
        <f>HLOOKUP($O305,$B$8:$E$27,L$5,FALSE)</f>
        <v>0</v>
      </c>
      <c r="M305" s="22">
        <f t="shared" si="76"/>
        <v>0.60000000000000009</v>
      </c>
      <c r="N305" s="22">
        <f t="shared" si="77"/>
        <v>3.7800000000000002</v>
      </c>
      <c r="O305" s="22" t="s">
        <v>39</v>
      </c>
      <c r="P305" s="24">
        <f t="shared" ca="1" si="73"/>
        <v>1.6368845701139435E-2</v>
      </c>
      <c r="Q305" s="24">
        <f t="shared" ca="1" si="74"/>
        <v>2.0973622105076171</v>
      </c>
      <c r="R305" s="24">
        <f t="shared" ca="1" si="78"/>
        <v>2.1137310562087563</v>
      </c>
      <c r="S305" s="22" t="str">
        <f t="shared" ca="1" si="79"/>
        <v/>
      </c>
      <c r="T305" s="24" t="str">
        <f t="shared" ca="1" si="80"/>
        <v/>
      </c>
      <c r="U305" s="24">
        <f t="shared" ca="1" si="75"/>
        <v>0</v>
      </c>
      <c r="V305" s="22">
        <f t="shared" ca="1" si="72"/>
        <v>0.13393030677398396</v>
      </c>
    </row>
    <row r="306" spans="7:22" x14ac:dyDescent="0.25">
      <c r="G306" s="22">
        <v>297</v>
      </c>
      <c r="H306" s="22">
        <f>HLOOKUP($O306,$B$8:$E$27,H$5,FALSE)</f>
        <v>3</v>
      </c>
      <c r="I306" s="22">
        <f>HLOOKUP($O306,$B$8:$E$27,I$5,FALSE)</f>
        <v>0.2</v>
      </c>
      <c r="J306" s="22">
        <f>HLOOKUP($O306,$B$8:$E$27,J$5,FALSE)</f>
        <v>1.26</v>
      </c>
      <c r="K306" s="22">
        <f>HLOOKUP($O306,$B$8:$E$27,K$5,FALSE)</f>
        <v>0</v>
      </c>
      <c r="L306" s="22">
        <f>HLOOKUP($O306,$B$8:$E$27,L$5,FALSE)</f>
        <v>0</v>
      </c>
      <c r="M306" s="22">
        <f t="shared" si="76"/>
        <v>0.60000000000000009</v>
      </c>
      <c r="N306" s="22">
        <f t="shared" si="77"/>
        <v>3.7800000000000002</v>
      </c>
      <c r="O306" s="22" t="s">
        <v>39</v>
      </c>
      <c r="P306" s="24">
        <f t="shared" ca="1" si="73"/>
        <v>0.29629057682193849</v>
      </c>
      <c r="Q306" s="24">
        <f t="shared" ca="1" si="74"/>
        <v>2.2298301628640314</v>
      </c>
      <c r="R306" s="24">
        <f t="shared" ca="1" si="78"/>
        <v>2.52612073968597</v>
      </c>
      <c r="S306" s="22" t="str">
        <f t="shared" ca="1" si="79"/>
        <v/>
      </c>
      <c r="T306" s="24" t="str">
        <f t="shared" ca="1" si="80"/>
        <v/>
      </c>
      <c r="U306" s="24">
        <f t="shared" ca="1" si="75"/>
        <v>0</v>
      </c>
      <c r="V306" s="22">
        <f t="shared" ca="1" si="72"/>
        <v>0.96587388899810966</v>
      </c>
    </row>
    <row r="307" spans="7:22" x14ac:dyDescent="0.25">
      <c r="G307" s="22">
        <v>298</v>
      </c>
      <c r="H307" s="22">
        <f>HLOOKUP($O307,$B$8:$E$27,H$5,FALSE)</f>
        <v>3</v>
      </c>
      <c r="I307" s="22">
        <f>HLOOKUP($O307,$B$8:$E$27,I$5,FALSE)</f>
        <v>0.2</v>
      </c>
      <c r="J307" s="22">
        <f>HLOOKUP($O307,$B$8:$E$27,J$5,FALSE)</f>
        <v>1.26</v>
      </c>
      <c r="K307" s="22">
        <f>HLOOKUP($O307,$B$8:$E$27,K$5,FALSE)</f>
        <v>0</v>
      </c>
      <c r="L307" s="22">
        <f>HLOOKUP($O307,$B$8:$E$27,L$5,FALSE)</f>
        <v>0</v>
      </c>
      <c r="M307" s="22">
        <f t="shared" si="76"/>
        <v>0.60000000000000009</v>
      </c>
      <c r="N307" s="22">
        <f t="shared" si="77"/>
        <v>3.7800000000000002</v>
      </c>
      <c r="O307" s="22" t="s">
        <v>39</v>
      </c>
      <c r="P307" s="24">
        <f t="shared" ca="1" si="73"/>
        <v>0.21356718431359786</v>
      </c>
      <c r="Q307" s="24">
        <f t="shared" ca="1" si="74"/>
        <v>2.3215829753054105</v>
      </c>
      <c r="R307" s="24">
        <f t="shared" ca="1" si="78"/>
        <v>2.5351501596190085</v>
      </c>
      <c r="S307" s="22" t="str">
        <f t="shared" ca="1" si="79"/>
        <v/>
      </c>
      <c r="T307" s="24" t="str">
        <f t="shared" ca="1" si="80"/>
        <v/>
      </c>
      <c r="U307" s="24">
        <f t="shared" ca="1" si="75"/>
        <v>0</v>
      </c>
      <c r="V307" s="22">
        <f t="shared" ca="1" si="72"/>
        <v>0.56176336747285971</v>
      </c>
    </row>
    <row r="308" spans="7:22" x14ac:dyDescent="0.25">
      <c r="G308" s="22">
        <v>299</v>
      </c>
      <c r="H308" s="22">
        <f>HLOOKUP($O308,$B$8:$E$27,H$5,FALSE)</f>
        <v>5</v>
      </c>
      <c r="I308" s="22">
        <f>HLOOKUP($O308,$B$8:$E$27,I$5,FALSE)</f>
        <v>0.18</v>
      </c>
      <c r="J308" s="22">
        <f>HLOOKUP($O308,$B$8:$E$27,J$5,FALSE)</f>
        <v>1.37</v>
      </c>
      <c r="K308" s="22">
        <f>HLOOKUP($O308,$B$8:$E$27,K$5,FALSE)</f>
        <v>0</v>
      </c>
      <c r="L308" s="22">
        <f>HLOOKUP($O308,$B$8:$E$27,L$5,FALSE)</f>
        <v>0</v>
      </c>
      <c r="M308" s="22">
        <f t="shared" si="76"/>
        <v>0.89999999999999991</v>
      </c>
      <c r="N308" s="22">
        <f t="shared" si="77"/>
        <v>6.8500000000000005</v>
      </c>
      <c r="O308" s="22" t="s">
        <v>40</v>
      </c>
      <c r="P308" s="24">
        <f t="shared" ca="1" si="73"/>
        <v>0.63533609974242755</v>
      </c>
      <c r="Q308" s="24">
        <f t="shared" ca="1" si="74"/>
        <v>4.0168703370169236</v>
      </c>
      <c r="R308" s="24">
        <f t="shared" ca="1" si="78"/>
        <v>4.652206436759351</v>
      </c>
      <c r="S308" s="22" t="str">
        <f t="shared" ca="1" si="79"/>
        <v/>
      </c>
      <c r="T308" s="24" t="str">
        <f t="shared" ca="1" si="80"/>
        <v/>
      </c>
      <c r="U308" s="24">
        <f t="shared" ca="1" si="75"/>
        <v>0</v>
      </c>
      <c r="V308" s="22">
        <f t="shared" ca="1" si="72"/>
        <v>2.0084351685084618</v>
      </c>
    </row>
    <row r="309" spans="7:22" x14ac:dyDescent="0.25">
      <c r="G309" s="22">
        <v>300</v>
      </c>
      <c r="H309" s="22">
        <f>HLOOKUP($O309,$B$8:$E$27,H$5,FALSE)</f>
        <v>5</v>
      </c>
      <c r="I309" s="22">
        <f>HLOOKUP($O309,$B$8:$E$27,I$5,FALSE)</f>
        <v>0.18</v>
      </c>
      <c r="J309" s="22">
        <f>HLOOKUP($O309,$B$8:$E$27,J$5,FALSE)</f>
        <v>1.37</v>
      </c>
      <c r="K309" s="22">
        <f>HLOOKUP($O309,$B$8:$E$27,K$5,FALSE)</f>
        <v>0</v>
      </c>
      <c r="L309" s="22">
        <f>HLOOKUP($O309,$B$8:$E$27,L$5,FALSE)</f>
        <v>0</v>
      </c>
      <c r="M309" s="22">
        <f t="shared" si="76"/>
        <v>0.89999999999999991</v>
      </c>
      <c r="N309" s="22">
        <f t="shared" si="77"/>
        <v>6.8500000000000005</v>
      </c>
      <c r="O309" s="22" t="s">
        <v>40</v>
      </c>
      <c r="P309" s="24">
        <f t="shared" ca="1" si="73"/>
        <v>0.28380989557393144</v>
      </c>
      <c r="Q309" s="24">
        <f t="shared" ca="1" si="74"/>
        <v>3.2701217165215968</v>
      </c>
      <c r="R309" s="24">
        <f t="shared" ca="1" si="78"/>
        <v>3.5539316120955284</v>
      </c>
      <c r="S309" s="22" t="str">
        <f t="shared" ca="1" si="79"/>
        <v/>
      </c>
      <c r="T309" s="24" t="str">
        <f t="shared" ca="1" si="80"/>
        <v/>
      </c>
      <c r="U309" s="24">
        <f t="shared" ca="1" si="75"/>
        <v>0</v>
      </c>
      <c r="V309" s="22">
        <f t="shared" ca="1" si="72"/>
        <v>1.6350608582607984</v>
      </c>
    </row>
    <row r="310" spans="7:22" x14ac:dyDescent="0.25">
      <c r="G310" s="22">
        <v>301</v>
      </c>
      <c r="H310" s="22">
        <f>HLOOKUP($O310,$B$8:$E$27,H$5,FALSE)</f>
        <v>1</v>
      </c>
      <c r="I310" s="22">
        <f>HLOOKUP($O310,$B$8:$E$27,I$5,FALSE)</f>
        <v>0.3</v>
      </c>
      <c r="J310" s="22">
        <f>HLOOKUP($O310,$B$8:$E$27,J$5,FALSE)</f>
        <v>0.95</v>
      </c>
      <c r="K310" s="22">
        <f>HLOOKUP($O310,$B$8:$E$27,K$5,FALSE)</f>
        <v>0</v>
      </c>
      <c r="L310" s="22">
        <f>HLOOKUP($O310,$B$8:$E$27,L$5,FALSE)</f>
        <v>0</v>
      </c>
      <c r="M310" s="22">
        <f t="shared" si="76"/>
        <v>0.3</v>
      </c>
      <c r="N310" s="22">
        <f t="shared" si="77"/>
        <v>0.95</v>
      </c>
      <c r="O310" s="22" t="s">
        <v>38</v>
      </c>
      <c r="P310" s="24">
        <f t="shared" ca="1" si="73"/>
        <v>0.18001967378940906</v>
      </c>
      <c r="Q310" s="24">
        <f t="shared" ca="1" si="74"/>
        <v>0.6420976577285763</v>
      </c>
      <c r="R310" s="24">
        <f t="shared" ca="1" si="78"/>
        <v>0.82211733151798538</v>
      </c>
      <c r="S310" s="22" t="str">
        <f t="shared" ca="1" si="79"/>
        <v/>
      </c>
      <c r="T310" s="24" t="str">
        <f t="shared" ca="1" si="80"/>
        <v/>
      </c>
      <c r="U310" s="24">
        <f t="shared" ca="1" si="75"/>
        <v>0</v>
      </c>
      <c r="V310" s="22">
        <f t="shared" ca="1" si="72"/>
        <v>0.32104882886428815</v>
      </c>
    </row>
    <row r="311" spans="7:22" x14ac:dyDescent="0.25">
      <c r="G311" s="22">
        <v>302</v>
      </c>
      <c r="H311" s="22">
        <f>HLOOKUP($O311,$B$8:$E$27,H$5,FALSE)</f>
        <v>3</v>
      </c>
      <c r="I311" s="22">
        <f>HLOOKUP($O311,$B$8:$E$27,I$5,FALSE)</f>
        <v>0.2</v>
      </c>
      <c r="J311" s="22">
        <f>HLOOKUP($O311,$B$8:$E$27,J$5,FALSE)</f>
        <v>1.26</v>
      </c>
      <c r="K311" s="22">
        <f>HLOOKUP($O311,$B$8:$E$27,K$5,FALSE)</f>
        <v>0</v>
      </c>
      <c r="L311" s="22">
        <f>HLOOKUP($O311,$B$8:$E$27,L$5,FALSE)</f>
        <v>0</v>
      </c>
      <c r="M311" s="22">
        <f t="shared" si="76"/>
        <v>0.60000000000000009</v>
      </c>
      <c r="N311" s="22">
        <f t="shared" si="77"/>
        <v>3.7800000000000002</v>
      </c>
      <c r="O311" s="22" t="s">
        <v>39</v>
      </c>
      <c r="P311" s="24">
        <f t="shared" ca="1" si="73"/>
        <v>0.52372730811029933</v>
      </c>
      <c r="Q311" s="24">
        <f t="shared" ca="1" si="74"/>
        <v>2.1755220751376521</v>
      </c>
      <c r="R311" s="24">
        <f t="shared" ca="1" si="78"/>
        <v>2.6992493832479516</v>
      </c>
      <c r="S311" s="22" t="str">
        <f t="shared" ca="1" si="79"/>
        <v/>
      </c>
      <c r="T311" s="24" t="str">
        <f t="shared" ca="1" si="80"/>
        <v/>
      </c>
      <c r="U311" s="24">
        <f t="shared" ca="1" si="75"/>
        <v>0</v>
      </c>
      <c r="V311" s="22">
        <f t="shared" ca="1" si="72"/>
        <v>1.087761037568826</v>
      </c>
    </row>
    <row r="312" spans="7:22" x14ac:dyDescent="0.25">
      <c r="G312" s="22">
        <v>303</v>
      </c>
      <c r="H312" s="22">
        <f>HLOOKUP($O312,$B$8:$E$27,H$5,FALSE)</f>
        <v>5</v>
      </c>
      <c r="I312" s="22">
        <f>HLOOKUP($O312,$B$8:$E$27,I$5,FALSE)</f>
        <v>0.18</v>
      </c>
      <c r="J312" s="22">
        <f>HLOOKUP($O312,$B$8:$E$27,J$5,FALSE)</f>
        <v>1.37</v>
      </c>
      <c r="K312" s="22">
        <f>HLOOKUP($O312,$B$8:$E$27,K$5,FALSE)</f>
        <v>0</v>
      </c>
      <c r="L312" s="22">
        <f>HLOOKUP($O312,$B$8:$E$27,L$5,FALSE)</f>
        <v>0</v>
      </c>
      <c r="M312" s="22">
        <f t="shared" si="76"/>
        <v>0.89999999999999991</v>
      </c>
      <c r="N312" s="22">
        <f t="shared" si="77"/>
        <v>6.8500000000000005</v>
      </c>
      <c r="O312" s="22" t="s">
        <v>40</v>
      </c>
      <c r="P312" s="24">
        <f t="shared" ca="1" si="73"/>
        <v>0.4988082454041296</v>
      </c>
      <c r="Q312" s="24">
        <f t="shared" ca="1" si="74"/>
        <v>3.878040679894069</v>
      </c>
      <c r="R312" s="24">
        <f t="shared" ca="1" si="78"/>
        <v>4.3768489252981988</v>
      </c>
      <c r="S312" s="22" t="str">
        <f t="shared" ca="1" si="79"/>
        <v/>
      </c>
      <c r="T312" s="24" t="str">
        <f t="shared" ca="1" si="80"/>
        <v/>
      </c>
      <c r="U312" s="24">
        <f t="shared" ca="1" si="75"/>
        <v>0</v>
      </c>
      <c r="V312" s="22">
        <f t="shared" ca="1" si="72"/>
        <v>1.7843124692728518</v>
      </c>
    </row>
    <row r="313" spans="7:22" x14ac:dyDescent="0.25">
      <c r="G313" s="22">
        <v>304</v>
      </c>
      <c r="H313" s="22">
        <f>HLOOKUP($O313,$B$8:$E$27,H$5,FALSE)</f>
        <v>10</v>
      </c>
      <c r="I313" s="22">
        <f>HLOOKUP($O313,$B$8:$E$27,I$5,FALSE)</f>
        <v>0.2</v>
      </c>
      <c r="J313" s="22">
        <f>HLOOKUP($O313,$B$8:$E$27,J$5,FALSE)</f>
        <v>1.4</v>
      </c>
      <c r="K313" s="22">
        <f>HLOOKUP($O313,$B$8:$E$27,K$5,FALSE)</f>
        <v>0</v>
      </c>
      <c r="L313" s="22">
        <f>HLOOKUP($O313,$B$8:$E$27,L$5,FALSE)</f>
        <v>0</v>
      </c>
      <c r="M313" s="22">
        <f t="shared" si="76"/>
        <v>2</v>
      </c>
      <c r="N313" s="22">
        <f t="shared" si="77"/>
        <v>14</v>
      </c>
      <c r="O313" s="22" t="s">
        <v>41</v>
      </c>
      <c r="P313" s="24">
        <f t="shared" ca="1" si="73"/>
        <v>1.6986914761321952</v>
      </c>
      <c r="Q313" s="24">
        <f t="shared" ca="1" si="74"/>
        <v>7.8769791982304351</v>
      </c>
      <c r="R313" s="24">
        <f t="shared" ca="1" si="78"/>
        <v>9.5756706743626303</v>
      </c>
      <c r="S313" s="22" t="str">
        <f t="shared" ca="1" si="79"/>
        <v/>
      </c>
      <c r="T313" s="24" t="str">
        <f t="shared" ca="1" si="80"/>
        <v/>
      </c>
      <c r="U313" s="24">
        <f t="shared" ca="1" si="75"/>
        <v>0</v>
      </c>
      <c r="V313" s="22">
        <f t="shared" ca="1" si="72"/>
        <v>2.4483515703109879</v>
      </c>
    </row>
    <row r="314" spans="7:22" x14ac:dyDescent="0.25">
      <c r="G314" s="22">
        <v>305</v>
      </c>
      <c r="H314" s="22">
        <f>HLOOKUP($O314,$B$8:$E$27,H$5,FALSE)</f>
        <v>10</v>
      </c>
      <c r="I314" s="22">
        <f>HLOOKUP($O314,$B$8:$E$27,I$5,FALSE)</f>
        <v>0.2</v>
      </c>
      <c r="J314" s="22">
        <f>HLOOKUP($O314,$B$8:$E$27,J$5,FALSE)</f>
        <v>1.4</v>
      </c>
      <c r="K314" s="22">
        <f>HLOOKUP($O314,$B$8:$E$27,K$5,FALSE)</f>
        <v>0</v>
      </c>
      <c r="L314" s="22">
        <f>HLOOKUP($O314,$B$8:$E$27,L$5,FALSE)</f>
        <v>0</v>
      </c>
      <c r="M314" s="22">
        <f t="shared" si="76"/>
        <v>2</v>
      </c>
      <c r="N314" s="22">
        <f t="shared" si="77"/>
        <v>14</v>
      </c>
      <c r="O314" s="22" t="s">
        <v>41</v>
      </c>
      <c r="P314" s="24">
        <f t="shared" ca="1" si="73"/>
        <v>1.4827533474484966</v>
      </c>
      <c r="Q314" s="24">
        <f t="shared" ca="1" si="74"/>
        <v>8.9088878174153479</v>
      </c>
      <c r="R314" s="24">
        <f t="shared" ca="1" si="78"/>
        <v>10.391641164863845</v>
      </c>
      <c r="S314" s="22" t="str">
        <f t="shared" ca="1" si="79"/>
        <v>D</v>
      </c>
      <c r="T314" s="24">
        <f t="shared" ca="1" si="80"/>
        <v>0.39164116486384515</v>
      </c>
      <c r="U314" s="24">
        <f t="shared" ca="1" si="75"/>
        <v>0</v>
      </c>
      <c r="V314" s="22">
        <f t="shared" ca="1" si="72"/>
        <v>4.4544439087076739</v>
      </c>
    </row>
    <row r="315" spans="7:22" x14ac:dyDescent="0.25">
      <c r="G315" s="22">
        <v>306</v>
      </c>
      <c r="H315" s="22">
        <f>HLOOKUP($O315,$B$8:$E$27,H$5,FALSE)</f>
        <v>1</v>
      </c>
      <c r="I315" s="22">
        <f>HLOOKUP($O315,$B$8:$E$27,I$5,FALSE)</f>
        <v>0.3</v>
      </c>
      <c r="J315" s="22">
        <f>HLOOKUP($O315,$B$8:$E$27,J$5,FALSE)</f>
        <v>0.95</v>
      </c>
      <c r="K315" s="22">
        <f>HLOOKUP($O315,$B$8:$E$27,K$5,FALSE)</f>
        <v>0</v>
      </c>
      <c r="L315" s="22">
        <f>HLOOKUP($O315,$B$8:$E$27,L$5,FALSE)</f>
        <v>0</v>
      </c>
      <c r="M315" s="22">
        <f t="shared" si="76"/>
        <v>0.3</v>
      </c>
      <c r="N315" s="22">
        <f t="shared" si="77"/>
        <v>0.95</v>
      </c>
      <c r="O315" s="22" t="s">
        <v>38</v>
      </c>
      <c r="P315" s="24">
        <f t="shared" ca="1" si="73"/>
        <v>0.15598060874113415</v>
      </c>
      <c r="Q315" s="24">
        <f t="shared" ca="1" si="74"/>
        <v>0.63477970356713509</v>
      </c>
      <c r="R315" s="24">
        <f t="shared" ca="1" si="78"/>
        <v>0.79076031230826926</v>
      </c>
      <c r="S315" s="22" t="str">
        <f t="shared" ca="1" si="79"/>
        <v/>
      </c>
      <c r="T315" s="24" t="str">
        <f t="shared" ca="1" si="80"/>
        <v/>
      </c>
      <c r="U315" s="24">
        <f t="shared" ca="1" si="75"/>
        <v>0</v>
      </c>
      <c r="V315" s="22">
        <f t="shared" ca="1" si="72"/>
        <v>0.21530527888436821</v>
      </c>
    </row>
    <row r="316" spans="7:22" x14ac:dyDescent="0.25">
      <c r="G316" s="22">
        <v>307</v>
      </c>
      <c r="H316" s="22">
        <f>HLOOKUP($O316,$B$8:$E$27,H$5,FALSE)</f>
        <v>3</v>
      </c>
      <c r="I316" s="22">
        <f>HLOOKUP($O316,$B$8:$E$27,I$5,FALSE)</f>
        <v>0.2</v>
      </c>
      <c r="J316" s="22">
        <f>HLOOKUP($O316,$B$8:$E$27,J$5,FALSE)</f>
        <v>1.26</v>
      </c>
      <c r="K316" s="22">
        <f>HLOOKUP($O316,$B$8:$E$27,K$5,FALSE)</f>
        <v>0</v>
      </c>
      <c r="L316" s="22">
        <f>HLOOKUP($O316,$B$8:$E$27,L$5,FALSE)</f>
        <v>0</v>
      </c>
      <c r="M316" s="22">
        <f t="shared" si="76"/>
        <v>0.60000000000000009</v>
      </c>
      <c r="N316" s="22">
        <f t="shared" si="77"/>
        <v>3.7800000000000002</v>
      </c>
      <c r="O316" s="22" t="s">
        <v>39</v>
      </c>
      <c r="P316" s="24">
        <f t="shared" ca="1" si="73"/>
        <v>0.47542806301748208</v>
      </c>
      <c r="Q316" s="24">
        <f t="shared" ca="1" si="74"/>
        <v>2.5897977800833321</v>
      </c>
      <c r="R316" s="24">
        <f t="shared" ca="1" si="78"/>
        <v>3.0652258431008139</v>
      </c>
      <c r="S316" s="22" t="str">
        <f t="shared" ca="1" si="79"/>
        <v>B</v>
      </c>
      <c r="T316" s="24">
        <f t="shared" ca="1" si="80"/>
        <v>6.5225843100813918E-2</v>
      </c>
      <c r="U316" s="24">
        <f t="shared" ca="1" si="75"/>
        <v>0</v>
      </c>
      <c r="V316" s="22">
        <f t="shared" ca="1" si="72"/>
        <v>1.294898890041666</v>
      </c>
    </row>
    <row r="317" spans="7:22" x14ac:dyDescent="0.25">
      <c r="G317" s="22">
        <v>308</v>
      </c>
      <c r="H317" s="22">
        <f>HLOOKUP($O317,$B$8:$E$27,H$5,FALSE)</f>
        <v>3</v>
      </c>
      <c r="I317" s="22">
        <f>HLOOKUP($O317,$B$8:$E$27,I$5,FALSE)</f>
        <v>0.2</v>
      </c>
      <c r="J317" s="22">
        <f>HLOOKUP($O317,$B$8:$E$27,J$5,FALSE)</f>
        <v>1.26</v>
      </c>
      <c r="K317" s="22">
        <f>HLOOKUP($O317,$B$8:$E$27,K$5,FALSE)</f>
        <v>0</v>
      </c>
      <c r="L317" s="22">
        <f>HLOOKUP($O317,$B$8:$E$27,L$5,FALSE)</f>
        <v>0</v>
      </c>
      <c r="M317" s="22">
        <f t="shared" si="76"/>
        <v>0.60000000000000009</v>
      </c>
      <c r="N317" s="22">
        <f t="shared" si="77"/>
        <v>3.7800000000000002</v>
      </c>
      <c r="O317" s="22" t="s">
        <v>39</v>
      </c>
      <c r="P317" s="24">
        <f t="shared" ca="1" si="73"/>
        <v>0.38996605739596391</v>
      </c>
      <c r="Q317" s="24">
        <f t="shared" ca="1" si="74"/>
        <v>2.1141014527603494</v>
      </c>
      <c r="R317" s="24">
        <f t="shared" ca="1" si="78"/>
        <v>2.5040675101563132</v>
      </c>
      <c r="S317" s="22" t="str">
        <f t="shared" ca="1" si="79"/>
        <v/>
      </c>
      <c r="T317" s="24" t="str">
        <f t="shared" ca="1" si="80"/>
        <v/>
      </c>
      <c r="U317" s="24">
        <f t="shared" ca="1" si="75"/>
        <v>0</v>
      </c>
      <c r="V317" s="22">
        <f t="shared" ca="1" si="72"/>
        <v>1.0570507263801747</v>
      </c>
    </row>
    <row r="318" spans="7:22" x14ac:dyDescent="0.25">
      <c r="G318" s="22">
        <v>309</v>
      </c>
      <c r="H318" s="22">
        <f>HLOOKUP($O318,$B$8:$E$27,H$5,FALSE)</f>
        <v>5</v>
      </c>
      <c r="I318" s="22">
        <f>HLOOKUP($O318,$B$8:$E$27,I$5,FALSE)</f>
        <v>0.18</v>
      </c>
      <c r="J318" s="22">
        <f>HLOOKUP($O318,$B$8:$E$27,J$5,FALSE)</f>
        <v>1.37</v>
      </c>
      <c r="K318" s="22">
        <f>HLOOKUP($O318,$B$8:$E$27,K$5,FALSE)</f>
        <v>0</v>
      </c>
      <c r="L318" s="22">
        <f>HLOOKUP($O318,$B$8:$E$27,L$5,FALSE)</f>
        <v>0</v>
      </c>
      <c r="M318" s="22">
        <f t="shared" si="76"/>
        <v>0.89999999999999991</v>
      </c>
      <c r="N318" s="22">
        <f t="shared" si="77"/>
        <v>6.8500000000000005</v>
      </c>
      <c r="O318" s="22" t="s">
        <v>40</v>
      </c>
      <c r="P318" s="24">
        <f t="shared" ca="1" si="73"/>
        <v>0.32731884786318355</v>
      </c>
      <c r="Q318" s="24">
        <f t="shared" ca="1" si="74"/>
        <v>4.6218639920160927</v>
      </c>
      <c r="R318" s="24">
        <f t="shared" ca="1" si="78"/>
        <v>4.9491828398792759</v>
      </c>
      <c r="S318" s="22" t="str">
        <f t="shared" ca="1" si="79"/>
        <v/>
      </c>
      <c r="T318" s="24" t="str">
        <f t="shared" ca="1" si="80"/>
        <v/>
      </c>
      <c r="U318" s="24">
        <f t="shared" ca="1" si="75"/>
        <v>0</v>
      </c>
      <c r="V318" s="22">
        <f t="shared" ca="1" si="72"/>
        <v>2.3109319960080463</v>
      </c>
    </row>
    <row r="319" spans="7:22" x14ac:dyDescent="0.25">
      <c r="G319" s="22">
        <v>310</v>
      </c>
      <c r="H319" s="22">
        <f>HLOOKUP($O319,$B$8:$E$27,H$5,FALSE)</f>
        <v>5</v>
      </c>
      <c r="I319" s="22">
        <f>HLOOKUP($O319,$B$8:$E$27,I$5,FALSE)</f>
        <v>0.18</v>
      </c>
      <c r="J319" s="22">
        <f>HLOOKUP($O319,$B$8:$E$27,J$5,FALSE)</f>
        <v>1.37</v>
      </c>
      <c r="K319" s="22">
        <f>HLOOKUP($O319,$B$8:$E$27,K$5,FALSE)</f>
        <v>0</v>
      </c>
      <c r="L319" s="22">
        <f>HLOOKUP($O319,$B$8:$E$27,L$5,FALSE)</f>
        <v>0</v>
      </c>
      <c r="M319" s="22">
        <f t="shared" si="76"/>
        <v>0.89999999999999991</v>
      </c>
      <c r="N319" s="22">
        <f t="shared" si="77"/>
        <v>6.8500000000000005</v>
      </c>
      <c r="O319" s="22" t="s">
        <v>40</v>
      </c>
      <c r="P319" s="24">
        <f t="shared" ca="1" si="73"/>
        <v>0.3534783013475814</v>
      </c>
      <c r="Q319" s="24">
        <f t="shared" ca="1" si="74"/>
        <v>3.8722356906380386</v>
      </c>
      <c r="R319" s="24">
        <f t="shared" ca="1" si="78"/>
        <v>4.2257139919856197</v>
      </c>
      <c r="S319" s="22" t="str">
        <f t="shared" ca="1" si="79"/>
        <v/>
      </c>
      <c r="T319" s="24" t="str">
        <f t="shared" ca="1" si="80"/>
        <v/>
      </c>
      <c r="U319" s="24">
        <f t="shared" ca="1" si="75"/>
        <v>0</v>
      </c>
      <c r="V319" s="22">
        <f t="shared" ca="1" si="72"/>
        <v>0.23908559888398115</v>
      </c>
    </row>
    <row r="320" spans="7:22" x14ac:dyDescent="0.25">
      <c r="G320" s="22">
        <v>311</v>
      </c>
      <c r="H320" s="22">
        <f>HLOOKUP($O320,$B$8:$E$27,H$5,FALSE)</f>
        <v>5</v>
      </c>
      <c r="I320" s="22">
        <f>HLOOKUP($O320,$B$8:$E$27,I$5,FALSE)</f>
        <v>0.18</v>
      </c>
      <c r="J320" s="22">
        <f>HLOOKUP($O320,$B$8:$E$27,J$5,FALSE)</f>
        <v>1.37</v>
      </c>
      <c r="K320" s="22">
        <f>HLOOKUP($O320,$B$8:$E$27,K$5,FALSE)</f>
        <v>0</v>
      </c>
      <c r="L320" s="22">
        <f>HLOOKUP($O320,$B$8:$E$27,L$5,FALSE)</f>
        <v>0</v>
      </c>
      <c r="M320" s="22">
        <f t="shared" si="76"/>
        <v>0.89999999999999991</v>
      </c>
      <c r="N320" s="22">
        <f t="shared" si="77"/>
        <v>6.8500000000000005</v>
      </c>
      <c r="O320" s="22" t="s">
        <v>40</v>
      </c>
      <c r="P320" s="24">
        <f t="shared" ca="1" si="73"/>
        <v>0.78199255601904027</v>
      </c>
      <c r="Q320" s="24">
        <f t="shared" ca="1" si="74"/>
        <v>3.7786185031360913</v>
      </c>
      <c r="R320" s="24">
        <f t="shared" ca="1" si="78"/>
        <v>4.5606110591551312</v>
      </c>
      <c r="S320" s="22" t="str">
        <f t="shared" ca="1" si="79"/>
        <v/>
      </c>
      <c r="T320" s="24" t="str">
        <f t="shared" ca="1" si="80"/>
        <v/>
      </c>
      <c r="U320" s="24">
        <f t="shared" ca="1" si="75"/>
        <v>0</v>
      </c>
      <c r="V320" s="22">
        <f t="shared" ca="1" si="72"/>
        <v>1.8893092515680456</v>
      </c>
    </row>
    <row r="321" spans="7:22" x14ac:dyDescent="0.25">
      <c r="G321" s="22">
        <v>312</v>
      </c>
      <c r="H321" s="22">
        <f>HLOOKUP($O321,$B$8:$E$27,H$5,FALSE)</f>
        <v>3</v>
      </c>
      <c r="I321" s="22">
        <f>HLOOKUP($O321,$B$8:$E$27,I$5,FALSE)</f>
        <v>0.2</v>
      </c>
      <c r="J321" s="22">
        <f>HLOOKUP($O321,$B$8:$E$27,J$5,FALSE)</f>
        <v>1.26</v>
      </c>
      <c r="K321" s="22">
        <f>HLOOKUP($O321,$B$8:$E$27,K$5,FALSE)</f>
        <v>0</v>
      </c>
      <c r="L321" s="22">
        <f>HLOOKUP($O321,$B$8:$E$27,L$5,FALSE)</f>
        <v>0</v>
      </c>
      <c r="M321" s="22">
        <f t="shared" si="76"/>
        <v>0.60000000000000009</v>
      </c>
      <c r="N321" s="22">
        <f t="shared" si="77"/>
        <v>3.7800000000000002</v>
      </c>
      <c r="O321" s="22" t="s">
        <v>39</v>
      </c>
      <c r="P321" s="24">
        <f t="shared" ca="1" si="73"/>
        <v>0.50409072399042976</v>
      </c>
      <c r="Q321" s="24">
        <f t="shared" ca="1" si="74"/>
        <v>1.8341320426908756</v>
      </c>
      <c r="R321" s="24">
        <f t="shared" ca="1" si="78"/>
        <v>2.3382227666813051</v>
      </c>
      <c r="S321" s="22" t="str">
        <f t="shared" ca="1" si="79"/>
        <v/>
      </c>
      <c r="T321" s="24" t="str">
        <f t="shared" ca="1" si="80"/>
        <v/>
      </c>
      <c r="U321" s="24">
        <f t="shared" ca="1" si="75"/>
        <v>0</v>
      </c>
      <c r="V321" s="22">
        <f t="shared" ca="1" si="72"/>
        <v>0.6107174659266037</v>
      </c>
    </row>
    <row r="322" spans="7:22" x14ac:dyDescent="0.25">
      <c r="G322" s="22">
        <v>313</v>
      </c>
      <c r="H322" s="22">
        <f>HLOOKUP($O322,$B$8:$E$27,H$5,FALSE)</f>
        <v>3</v>
      </c>
      <c r="I322" s="22">
        <f>HLOOKUP($O322,$B$8:$E$27,I$5,FALSE)</f>
        <v>0.2</v>
      </c>
      <c r="J322" s="22">
        <f>HLOOKUP($O322,$B$8:$E$27,J$5,FALSE)</f>
        <v>1.26</v>
      </c>
      <c r="K322" s="22">
        <f>HLOOKUP($O322,$B$8:$E$27,K$5,FALSE)</f>
        <v>0</v>
      </c>
      <c r="L322" s="22">
        <f>HLOOKUP($O322,$B$8:$E$27,L$5,FALSE)</f>
        <v>0</v>
      </c>
      <c r="M322" s="22">
        <f t="shared" si="76"/>
        <v>0.60000000000000009</v>
      </c>
      <c r="N322" s="22">
        <f t="shared" si="77"/>
        <v>3.7800000000000002</v>
      </c>
      <c r="O322" s="22" t="s">
        <v>39</v>
      </c>
      <c r="P322" s="24">
        <f t="shared" ca="1" si="73"/>
        <v>4.3914407467874499E-2</v>
      </c>
      <c r="Q322" s="24">
        <f t="shared" ca="1" si="74"/>
        <v>2.2325881299061368</v>
      </c>
      <c r="R322" s="24">
        <f t="shared" ca="1" si="78"/>
        <v>2.2765025373740113</v>
      </c>
      <c r="S322" s="22" t="str">
        <f t="shared" ca="1" si="79"/>
        <v/>
      </c>
      <c r="T322" s="24" t="str">
        <f t="shared" ca="1" si="80"/>
        <v/>
      </c>
      <c r="U322" s="24">
        <f t="shared" ca="1" si="75"/>
        <v>0</v>
      </c>
      <c r="V322" s="22">
        <f t="shared" ca="1" si="72"/>
        <v>1.1162940649530684</v>
      </c>
    </row>
    <row r="323" spans="7:22" x14ac:dyDescent="0.25">
      <c r="G323" s="22">
        <v>314</v>
      </c>
      <c r="H323" s="22">
        <f>HLOOKUP($O323,$B$8:$E$27,H$5,FALSE)</f>
        <v>1</v>
      </c>
      <c r="I323" s="22">
        <f>HLOOKUP($O323,$B$8:$E$27,I$5,FALSE)</f>
        <v>0.3</v>
      </c>
      <c r="J323" s="22">
        <f>HLOOKUP($O323,$B$8:$E$27,J$5,FALSE)</f>
        <v>0.95</v>
      </c>
      <c r="K323" s="22">
        <f>HLOOKUP($O323,$B$8:$E$27,K$5,FALSE)</f>
        <v>0</v>
      </c>
      <c r="L323" s="22">
        <f>HLOOKUP($O323,$B$8:$E$27,L$5,FALSE)</f>
        <v>0</v>
      </c>
      <c r="M323" s="22">
        <f t="shared" si="76"/>
        <v>0.3</v>
      </c>
      <c r="N323" s="22">
        <f t="shared" si="77"/>
        <v>0.95</v>
      </c>
      <c r="O323" s="22" t="s">
        <v>38</v>
      </c>
      <c r="P323" s="24">
        <f t="shared" ca="1" si="73"/>
        <v>0.2162147460178436</v>
      </c>
      <c r="Q323" s="24">
        <f t="shared" ca="1" si="74"/>
        <v>0.56391786731294802</v>
      </c>
      <c r="R323" s="24">
        <f t="shared" ca="1" si="78"/>
        <v>0.78013261333079165</v>
      </c>
      <c r="S323" s="22" t="str">
        <f t="shared" ca="1" si="79"/>
        <v/>
      </c>
      <c r="T323" s="24" t="str">
        <f t="shared" ca="1" si="80"/>
        <v/>
      </c>
      <c r="U323" s="24">
        <f t="shared" ca="1" si="75"/>
        <v>0</v>
      </c>
      <c r="V323" s="22">
        <f t="shared" ca="1" si="72"/>
        <v>0.1639337846031852</v>
      </c>
    </row>
    <row r="324" spans="7:22" x14ac:dyDescent="0.25">
      <c r="G324" s="22">
        <v>315</v>
      </c>
      <c r="H324" s="22">
        <f>HLOOKUP($O324,$B$8:$E$27,H$5,FALSE)</f>
        <v>1</v>
      </c>
      <c r="I324" s="22">
        <f>HLOOKUP($O324,$B$8:$E$27,I$5,FALSE)</f>
        <v>0.3</v>
      </c>
      <c r="J324" s="22">
        <f>HLOOKUP($O324,$B$8:$E$27,J$5,FALSE)</f>
        <v>0.95</v>
      </c>
      <c r="K324" s="22">
        <f>HLOOKUP($O324,$B$8:$E$27,K$5,FALSE)</f>
        <v>0</v>
      </c>
      <c r="L324" s="22">
        <f>HLOOKUP($O324,$B$8:$E$27,L$5,FALSE)</f>
        <v>0</v>
      </c>
      <c r="M324" s="22">
        <f t="shared" si="76"/>
        <v>0.3</v>
      </c>
      <c r="N324" s="22">
        <f t="shared" si="77"/>
        <v>0.95</v>
      </c>
      <c r="O324" s="22" t="s">
        <v>38</v>
      </c>
      <c r="P324" s="24">
        <f t="shared" ca="1" si="73"/>
        <v>4.6699291556238733E-2</v>
      </c>
      <c r="Q324" s="24">
        <f t="shared" ca="1" si="74"/>
        <v>0.63587790788598464</v>
      </c>
      <c r="R324" s="24">
        <f t="shared" ca="1" si="78"/>
        <v>0.68257719944222339</v>
      </c>
      <c r="S324" s="22" t="str">
        <f t="shared" ca="1" si="79"/>
        <v/>
      </c>
      <c r="T324" s="24" t="str">
        <f t="shared" ca="1" si="80"/>
        <v/>
      </c>
      <c r="U324" s="24">
        <f t="shared" ca="1" si="75"/>
        <v>0</v>
      </c>
      <c r="V324" s="22">
        <f t="shared" ca="1" si="72"/>
        <v>0.24009653864309741</v>
      </c>
    </row>
    <row r="325" spans="7:22" x14ac:dyDescent="0.25">
      <c r="G325" s="22">
        <v>316</v>
      </c>
      <c r="H325" s="22">
        <f>HLOOKUP($O325,$B$8:$E$27,H$5,FALSE)</f>
        <v>5</v>
      </c>
      <c r="I325" s="22">
        <f>HLOOKUP($O325,$B$8:$E$27,I$5,FALSE)</f>
        <v>0.18</v>
      </c>
      <c r="J325" s="22">
        <f>HLOOKUP($O325,$B$8:$E$27,J$5,FALSE)</f>
        <v>1.37</v>
      </c>
      <c r="K325" s="22">
        <f>HLOOKUP($O325,$B$8:$E$27,K$5,FALSE)</f>
        <v>0</v>
      </c>
      <c r="L325" s="22">
        <f>HLOOKUP($O325,$B$8:$E$27,L$5,FALSE)</f>
        <v>0</v>
      </c>
      <c r="M325" s="22">
        <f t="shared" si="76"/>
        <v>0.89999999999999991</v>
      </c>
      <c r="N325" s="22">
        <f t="shared" si="77"/>
        <v>6.8500000000000005</v>
      </c>
      <c r="O325" s="22" t="s">
        <v>40</v>
      </c>
      <c r="P325" s="24">
        <f t="shared" ca="1" si="73"/>
        <v>0.49977186456398859</v>
      </c>
      <c r="Q325" s="24">
        <f t="shared" ca="1" si="74"/>
        <v>3.4640688408108313</v>
      </c>
      <c r="R325" s="24">
        <f t="shared" ca="1" si="78"/>
        <v>3.9638407053748201</v>
      </c>
      <c r="S325" s="22" t="str">
        <f t="shared" ca="1" si="79"/>
        <v/>
      </c>
      <c r="T325" s="24" t="str">
        <f t="shared" ca="1" si="80"/>
        <v/>
      </c>
      <c r="U325" s="24">
        <f t="shared" ca="1" si="75"/>
        <v>0</v>
      </c>
      <c r="V325" s="22">
        <f t="shared" ca="1" si="72"/>
        <v>1.668608809397564</v>
      </c>
    </row>
    <row r="326" spans="7:22" x14ac:dyDescent="0.25">
      <c r="G326" s="22">
        <v>317</v>
      </c>
      <c r="H326" s="22">
        <f>HLOOKUP($O326,$B$8:$E$27,H$5,FALSE)</f>
        <v>5</v>
      </c>
      <c r="I326" s="22">
        <f>HLOOKUP($O326,$B$8:$E$27,I$5,FALSE)</f>
        <v>0.18</v>
      </c>
      <c r="J326" s="22">
        <f>HLOOKUP($O326,$B$8:$E$27,J$5,FALSE)</f>
        <v>1.37</v>
      </c>
      <c r="K326" s="22">
        <f>HLOOKUP($O326,$B$8:$E$27,K$5,FALSE)</f>
        <v>0</v>
      </c>
      <c r="L326" s="22">
        <f>HLOOKUP($O326,$B$8:$E$27,L$5,FALSE)</f>
        <v>0</v>
      </c>
      <c r="M326" s="22">
        <f t="shared" si="76"/>
        <v>0.89999999999999991</v>
      </c>
      <c r="N326" s="22">
        <f t="shared" si="77"/>
        <v>6.8500000000000005</v>
      </c>
      <c r="O326" s="22" t="s">
        <v>40</v>
      </c>
      <c r="P326" s="24">
        <f t="shared" ca="1" si="73"/>
        <v>0.34943017963354372</v>
      </c>
      <c r="Q326" s="24">
        <f t="shared" ca="1" si="74"/>
        <v>3.9260180902083013</v>
      </c>
      <c r="R326" s="24">
        <f t="shared" ca="1" si="78"/>
        <v>4.2754482698418448</v>
      </c>
      <c r="S326" s="22" t="str">
        <f t="shared" ca="1" si="79"/>
        <v/>
      </c>
      <c r="T326" s="24" t="str">
        <f t="shared" ca="1" si="80"/>
        <v/>
      </c>
      <c r="U326" s="24">
        <f t="shared" ca="1" si="75"/>
        <v>0</v>
      </c>
      <c r="V326" s="22">
        <f t="shared" ca="1" si="72"/>
        <v>1.9630090451041506</v>
      </c>
    </row>
    <row r="327" spans="7:22" x14ac:dyDescent="0.25">
      <c r="G327" s="22">
        <v>318</v>
      </c>
      <c r="H327" s="22">
        <f>HLOOKUP($O327,$B$8:$E$27,H$5,FALSE)</f>
        <v>5</v>
      </c>
      <c r="I327" s="22">
        <f>HLOOKUP($O327,$B$8:$E$27,I$5,FALSE)</f>
        <v>0.18</v>
      </c>
      <c r="J327" s="22">
        <f>HLOOKUP($O327,$B$8:$E$27,J$5,FALSE)</f>
        <v>1.37</v>
      </c>
      <c r="K327" s="22">
        <f>HLOOKUP($O327,$B$8:$E$27,K$5,FALSE)</f>
        <v>0</v>
      </c>
      <c r="L327" s="22">
        <f>HLOOKUP($O327,$B$8:$E$27,L$5,FALSE)</f>
        <v>0</v>
      </c>
      <c r="M327" s="22">
        <f t="shared" si="76"/>
        <v>0.89999999999999991</v>
      </c>
      <c r="N327" s="22">
        <f t="shared" si="77"/>
        <v>6.8500000000000005</v>
      </c>
      <c r="O327" s="22" t="s">
        <v>40</v>
      </c>
      <c r="P327" s="24">
        <f t="shared" ca="1" si="73"/>
        <v>0.72121284393877183</v>
      </c>
      <c r="Q327" s="24">
        <f t="shared" ca="1" si="74"/>
        <v>4.1768738645300125</v>
      </c>
      <c r="R327" s="24">
        <f t="shared" ca="1" si="78"/>
        <v>4.8980867084687842</v>
      </c>
      <c r="S327" s="22" t="str">
        <f t="shared" ca="1" si="79"/>
        <v/>
      </c>
      <c r="T327" s="24" t="str">
        <f t="shared" ca="1" si="80"/>
        <v/>
      </c>
      <c r="U327" s="24">
        <f t="shared" ca="1" si="75"/>
        <v>0</v>
      </c>
      <c r="V327" s="22">
        <f t="shared" ca="1" si="72"/>
        <v>1.5918069795167025</v>
      </c>
    </row>
    <row r="328" spans="7:22" x14ac:dyDescent="0.25">
      <c r="G328" s="22">
        <v>319</v>
      </c>
      <c r="H328" s="22">
        <f>HLOOKUP($O328,$B$8:$E$27,H$5,FALSE)</f>
        <v>1</v>
      </c>
      <c r="I328" s="22">
        <f>HLOOKUP($O328,$B$8:$E$27,I$5,FALSE)</f>
        <v>0.3</v>
      </c>
      <c r="J328" s="22">
        <f>HLOOKUP($O328,$B$8:$E$27,J$5,FALSE)</f>
        <v>0.95</v>
      </c>
      <c r="K328" s="22">
        <f>HLOOKUP($O328,$B$8:$E$27,K$5,FALSE)</f>
        <v>0</v>
      </c>
      <c r="L328" s="22">
        <f>HLOOKUP($O328,$B$8:$E$27,L$5,FALSE)</f>
        <v>0</v>
      </c>
      <c r="M328" s="22">
        <f t="shared" si="76"/>
        <v>0.3</v>
      </c>
      <c r="N328" s="22">
        <f t="shared" si="77"/>
        <v>0.95</v>
      </c>
      <c r="O328" s="22" t="s">
        <v>38</v>
      </c>
      <c r="P328" s="24">
        <f t="shared" ca="1" si="73"/>
        <v>0.21549656895713934</v>
      </c>
      <c r="Q328" s="24">
        <f t="shared" ca="1" si="74"/>
        <v>0.65679663012664302</v>
      </c>
      <c r="R328" s="24">
        <f t="shared" ca="1" si="78"/>
        <v>0.87229319908378233</v>
      </c>
      <c r="S328" s="22" t="str">
        <f t="shared" ca="1" si="79"/>
        <v/>
      </c>
      <c r="T328" s="24" t="str">
        <f t="shared" ca="1" si="80"/>
        <v/>
      </c>
      <c r="U328" s="24">
        <f t="shared" ca="1" si="75"/>
        <v>0</v>
      </c>
      <c r="V328" s="22">
        <f t="shared" ref="V328:V391" ca="1" si="81">Q328*MIN(0.5,MAX(0.05,RAND()))</f>
        <v>4.6046323657488036E-2</v>
      </c>
    </row>
    <row r="329" spans="7:22" x14ac:dyDescent="0.25">
      <c r="G329" s="22">
        <v>320</v>
      </c>
      <c r="H329" s="22">
        <f>HLOOKUP($O329,$B$8:$E$27,H$5,FALSE)</f>
        <v>10</v>
      </c>
      <c r="I329" s="22">
        <f>HLOOKUP($O329,$B$8:$E$27,I$5,FALSE)</f>
        <v>0.2</v>
      </c>
      <c r="J329" s="22">
        <f>HLOOKUP($O329,$B$8:$E$27,J$5,FALSE)</f>
        <v>1.4</v>
      </c>
      <c r="K329" s="22">
        <f>HLOOKUP($O329,$B$8:$E$27,K$5,FALSE)</f>
        <v>0</v>
      </c>
      <c r="L329" s="22">
        <f>HLOOKUP($O329,$B$8:$E$27,L$5,FALSE)</f>
        <v>0</v>
      </c>
      <c r="M329" s="22">
        <f t="shared" si="76"/>
        <v>2</v>
      </c>
      <c r="N329" s="22">
        <f t="shared" si="77"/>
        <v>14</v>
      </c>
      <c r="O329" s="22" t="s">
        <v>41</v>
      </c>
      <c r="P329" s="24">
        <f t="shared" ca="1" si="73"/>
        <v>0.70820813642556479</v>
      </c>
      <c r="Q329" s="24">
        <f t="shared" ca="1" si="74"/>
        <v>9.1732073369758886</v>
      </c>
      <c r="R329" s="24">
        <f t="shared" ca="1" si="78"/>
        <v>9.8814154734014537</v>
      </c>
      <c r="S329" s="22" t="str">
        <f t="shared" ca="1" si="79"/>
        <v/>
      </c>
      <c r="T329" s="24" t="str">
        <f t="shared" ca="1" si="80"/>
        <v/>
      </c>
      <c r="U329" s="24">
        <f t="shared" ca="1" si="75"/>
        <v>0</v>
      </c>
      <c r="V329" s="22">
        <f t="shared" ca="1" si="81"/>
        <v>4.5866036684879443</v>
      </c>
    </row>
    <row r="330" spans="7:22" x14ac:dyDescent="0.25">
      <c r="G330" s="22">
        <v>321</v>
      </c>
      <c r="H330" s="22">
        <f>HLOOKUP($O330,$B$8:$E$27,H$5,FALSE)</f>
        <v>1</v>
      </c>
      <c r="I330" s="22">
        <f>HLOOKUP($O330,$B$8:$E$27,I$5,FALSE)</f>
        <v>0.3</v>
      </c>
      <c r="J330" s="22">
        <f>HLOOKUP($O330,$B$8:$E$27,J$5,FALSE)</f>
        <v>0.95</v>
      </c>
      <c r="K330" s="22">
        <f>HLOOKUP($O330,$B$8:$E$27,K$5,FALSE)</f>
        <v>0</v>
      </c>
      <c r="L330" s="22">
        <f>HLOOKUP($O330,$B$8:$E$27,L$5,FALSE)</f>
        <v>0</v>
      </c>
      <c r="M330" s="22">
        <f t="shared" si="76"/>
        <v>0.3</v>
      </c>
      <c r="N330" s="22">
        <f t="shared" si="77"/>
        <v>0.95</v>
      </c>
      <c r="O330" s="22" t="s">
        <v>38</v>
      </c>
      <c r="P330" s="24">
        <f t="shared" ca="1" si="73"/>
        <v>4.5891277625868775E-2</v>
      </c>
      <c r="Q330" s="24">
        <f t="shared" ca="1" si="74"/>
        <v>0.58885123358625369</v>
      </c>
      <c r="R330" s="24">
        <f t="shared" ca="1" si="78"/>
        <v>0.63474251121212244</v>
      </c>
      <c r="S330" s="22" t="str">
        <f t="shared" ca="1" si="79"/>
        <v/>
      </c>
      <c r="T330" s="24" t="str">
        <f t="shared" ca="1" si="80"/>
        <v/>
      </c>
      <c r="U330" s="24">
        <f t="shared" ca="1" si="75"/>
        <v>0</v>
      </c>
      <c r="V330" s="22">
        <f t="shared" ca="1" si="81"/>
        <v>0.29442561679312684</v>
      </c>
    </row>
    <row r="331" spans="7:22" x14ac:dyDescent="0.25">
      <c r="G331" s="22">
        <v>322</v>
      </c>
      <c r="H331" s="22">
        <f>HLOOKUP($O331,$B$8:$E$27,H$5,FALSE)</f>
        <v>5</v>
      </c>
      <c r="I331" s="22">
        <f>HLOOKUP($O331,$B$8:$E$27,I$5,FALSE)</f>
        <v>0.18</v>
      </c>
      <c r="J331" s="22">
        <f>HLOOKUP($O331,$B$8:$E$27,J$5,FALSE)</f>
        <v>1.37</v>
      </c>
      <c r="K331" s="22">
        <f>HLOOKUP($O331,$B$8:$E$27,K$5,FALSE)</f>
        <v>0</v>
      </c>
      <c r="L331" s="22">
        <f>HLOOKUP($O331,$B$8:$E$27,L$5,FALSE)</f>
        <v>0</v>
      </c>
      <c r="M331" s="22">
        <f t="shared" si="76"/>
        <v>0.89999999999999991</v>
      </c>
      <c r="N331" s="22">
        <f t="shared" si="77"/>
        <v>6.8500000000000005</v>
      </c>
      <c r="O331" s="22" t="s">
        <v>40</v>
      </c>
      <c r="P331" s="24">
        <f t="shared" ref="P331:P394" ca="1" si="82">RAND()*$M331</f>
        <v>0.80341673092139343</v>
      </c>
      <c r="Q331" s="24">
        <f t="shared" ref="Q331:Q394" ca="1" si="83">MIN(N331*20,MAX(M331,NORMINV(RAND(),N331-(N331-M331)/2,(N331-M331)/16)))</f>
        <v>4.0543703234417858</v>
      </c>
      <c r="R331" s="24">
        <f t="shared" ca="1" si="78"/>
        <v>4.8577870543631789</v>
      </c>
      <c r="S331" s="22" t="str">
        <f t="shared" ca="1" si="79"/>
        <v/>
      </c>
      <c r="T331" s="24" t="str">
        <f t="shared" ca="1" si="80"/>
        <v/>
      </c>
      <c r="U331" s="24">
        <f t="shared" ref="U331:U394" ca="1" si="84">Q331*K331*L331</f>
        <v>0</v>
      </c>
      <c r="V331" s="22">
        <f t="shared" ca="1" si="81"/>
        <v>1.3651989609051423</v>
      </c>
    </row>
    <row r="332" spans="7:22" x14ac:dyDescent="0.25">
      <c r="G332" s="22">
        <v>323</v>
      </c>
      <c r="H332" s="22">
        <f>HLOOKUP($O332,$B$8:$E$27,H$5,FALSE)</f>
        <v>3</v>
      </c>
      <c r="I332" s="22">
        <f>HLOOKUP($O332,$B$8:$E$27,I$5,FALSE)</f>
        <v>0.2</v>
      </c>
      <c r="J332" s="22">
        <f>HLOOKUP($O332,$B$8:$E$27,J$5,FALSE)</f>
        <v>1.26</v>
      </c>
      <c r="K332" s="22">
        <f>HLOOKUP($O332,$B$8:$E$27,K$5,FALSE)</f>
        <v>0</v>
      </c>
      <c r="L332" s="22">
        <f>HLOOKUP($O332,$B$8:$E$27,L$5,FALSE)</f>
        <v>0</v>
      </c>
      <c r="M332" s="22">
        <f t="shared" si="76"/>
        <v>0.60000000000000009</v>
      </c>
      <c r="N332" s="22">
        <f t="shared" si="77"/>
        <v>3.7800000000000002</v>
      </c>
      <c r="O332" s="22" t="s">
        <v>39</v>
      </c>
      <c r="P332" s="24">
        <f t="shared" ca="1" si="82"/>
        <v>0.1235153415038545</v>
      </c>
      <c r="Q332" s="24">
        <f t="shared" ca="1" si="83"/>
        <v>1.8440098897061123</v>
      </c>
      <c r="R332" s="24">
        <f t="shared" ca="1" si="78"/>
        <v>1.9675252312099669</v>
      </c>
      <c r="S332" s="22" t="str">
        <f t="shared" ca="1" si="79"/>
        <v/>
      </c>
      <c r="T332" s="24" t="str">
        <f t="shared" ca="1" si="80"/>
        <v/>
      </c>
      <c r="U332" s="24">
        <f t="shared" ca="1" si="84"/>
        <v>0</v>
      </c>
      <c r="V332" s="22">
        <f t="shared" ca="1" si="81"/>
        <v>0.65146743045821176</v>
      </c>
    </row>
    <row r="333" spans="7:22" x14ac:dyDescent="0.25">
      <c r="G333" s="22">
        <v>324</v>
      </c>
      <c r="H333" s="22">
        <f>HLOOKUP($O333,$B$8:$E$27,H$5,FALSE)</f>
        <v>3</v>
      </c>
      <c r="I333" s="22">
        <f>HLOOKUP($O333,$B$8:$E$27,I$5,FALSE)</f>
        <v>0.2</v>
      </c>
      <c r="J333" s="22">
        <f>HLOOKUP($O333,$B$8:$E$27,J$5,FALSE)</f>
        <v>1.26</v>
      </c>
      <c r="K333" s="22">
        <f>HLOOKUP($O333,$B$8:$E$27,K$5,FALSE)</f>
        <v>0</v>
      </c>
      <c r="L333" s="22">
        <f>HLOOKUP($O333,$B$8:$E$27,L$5,FALSE)</f>
        <v>0</v>
      </c>
      <c r="M333" s="22">
        <f t="shared" si="76"/>
        <v>0.60000000000000009</v>
      </c>
      <c r="N333" s="22">
        <f t="shared" si="77"/>
        <v>3.7800000000000002</v>
      </c>
      <c r="O333" s="22" t="s">
        <v>39</v>
      </c>
      <c r="P333" s="24">
        <f t="shared" ca="1" si="82"/>
        <v>0.36879127098066128</v>
      </c>
      <c r="Q333" s="24">
        <f t="shared" ca="1" si="83"/>
        <v>2.4163174069944904</v>
      </c>
      <c r="R333" s="24">
        <f t="shared" ca="1" si="78"/>
        <v>2.7851086779751517</v>
      </c>
      <c r="S333" s="22" t="str">
        <f t="shared" ca="1" si="79"/>
        <v/>
      </c>
      <c r="T333" s="24" t="str">
        <f t="shared" ca="1" si="80"/>
        <v/>
      </c>
      <c r="U333" s="24">
        <f t="shared" ca="1" si="84"/>
        <v>0</v>
      </c>
      <c r="V333" s="22">
        <f t="shared" ca="1" si="81"/>
        <v>0.12165906873362968</v>
      </c>
    </row>
    <row r="334" spans="7:22" x14ac:dyDescent="0.25">
      <c r="G334" s="22">
        <v>325</v>
      </c>
      <c r="H334" s="22">
        <f>HLOOKUP($O334,$B$8:$E$27,H$5,FALSE)</f>
        <v>10</v>
      </c>
      <c r="I334" s="22">
        <f>HLOOKUP($O334,$B$8:$E$27,I$5,FALSE)</f>
        <v>0.2</v>
      </c>
      <c r="J334" s="22">
        <f>HLOOKUP($O334,$B$8:$E$27,J$5,FALSE)</f>
        <v>1.4</v>
      </c>
      <c r="K334" s="22">
        <f>HLOOKUP($O334,$B$8:$E$27,K$5,FALSE)</f>
        <v>0</v>
      </c>
      <c r="L334" s="22">
        <f>HLOOKUP($O334,$B$8:$E$27,L$5,FALSE)</f>
        <v>0</v>
      </c>
      <c r="M334" s="22">
        <f t="shared" si="76"/>
        <v>2</v>
      </c>
      <c r="N334" s="22">
        <f t="shared" si="77"/>
        <v>14</v>
      </c>
      <c r="O334" s="22" t="s">
        <v>41</v>
      </c>
      <c r="P334" s="24">
        <f t="shared" ca="1" si="82"/>
        <v>1.3661944919024822</v>
      </c>
      <c r="Q334" s="24">
        <f t="shared" ca="1" si="83"/>
        <v>8.8445856317207205</v>
      </c>
      <c r="R334" s="24">
        <f t="shared" ca="1" si="78"/>
        <v>10.210780123623202</v>
      </c>
      <c r="S334" s="22" t="str">
        <f t="shared" ca="1" si="79"/>
        <v>D</v>
      </c>
      <c r="T334" s="24">
        <f t="shared" ca="1" si="80"/>
        <v>0.21078012362320209</v>
      </c>
      <c r="U334" s="24">
        <f t="shared" ca="1" si="84"/>
        <v>0</v>
      </c>
      <c r="V334" s="22">
        <f t="shared" ca="1" si="81"/>
        <v>2.6083779293901745</v>
      </c>
    </row>
    <row r="335" spans="7:22" x14ac:dyDescent="0.25">
      <c r="G335" s="22">
        <v>326</v>
      </c>
      <c r="H335" s="22">
        <f>HLOOKUP($O335,$B$8:$E$27,H$5,FALSE)</f>
        <v>3</v>
      </c>
      <c r="I335" s="22">
        <f>HLOOKUP($O335,$B$8:$E$27,I$5,FALSE)</f>
        <v>0.2</v>
      </c>
      <c r="J335" s="22">
        <f>HLOOKUP($O335,$B$8:$E$27,J$5,FALSE)</f>
        <v>1.26</v>
      </c>
      <c r="K335" s="22">
        <f>HLOOKUP($O335,$B$8:$E$27,K$5,FALSE)</f>
        <v>0</v>
      </c>
      <c r="L335" s="22">
        <f>HLOOKUP($O335,$B$8:$E$27,L$5,FALSE)</f>
        <v>0</v>
      </c>
      <c r="M335" s="22">
        <f t="shared" si="76"/>
        <v>0.60000000000000009</v>
      </c>
      <c r="N335" s="22">
        <f t="shared" si="77"/>
        <v>3.7800000000000002</v>
      </c>
      <c r="O335" s="22" t="s">
        <v>39</v>
      </c>
      <c r="P335" s="24">
        <f t="shared" ca="1" si="82"/>
        <v>0.38528784177561126</v>
      </c>
      <c r="Q335" s="24">
        <f t="shared" ca="1" si="83"/>
        <v>2.2482098754507516</v>
      </c>
      <c r="R335" s="24">
        <f t="shared" ca="1" si="78"/>
        <v>2.6334977172263629</v>
      </c>
      <c r="S335" s="22" t="str">
        <f t="shared" ca="1" si="79"/>
        <v/>
      </c>
      <c r="T335" s="24" t="str">
        <f t="shared" ca="1" si="80"/>
        <v/>
      </c>
      <c r="U335" s="24">
        <f t="shared" ca="1" si="84"/>
        <v>0</v>
      </c>
      <c r="V335" s="22">
        <f t="shared" ca="1" si="81"/>
        <v>1.1241049377253758</v>
      </c>
    </row>
    <row r="336" spans="7:22" x14ac:dyDescent="0.25">
      <c r="G336" s="22">
        <v>327</v>
      </c>
      <c r="H336" s="22">
        <f>HLOOKUP($O336,$B$8:$E$27,H$5,FALSE)</f>
        <v>3</v>
      </c>
      <c r="I336" s="22">
        <f>HLOOKUP($O336,$B$8:$E$27,I$5,FALSE)</f>
        <v>0.2</v>
      </c>
      <c r="J336" s="22">
        <f>HLOOKUP($O336,$B$8:$E$27,J$5,FALSE)</f>
        <v>1.26</v>
      </c>
      <c r="K336" s="22">
        <f>HLOOKUP($O336,$B$8:$E$27,K$5,FALSE)</f>
        <v>0</v>
      </c>
      <c r="L336" s="22">
        <f>HLOOKUP($O336,$B$8:$E$27,L$5,FALSE)</f>
        <v>0</v>
      </c>
      <c r="M336" s="22">
        <f t="shared" si="76"/>
        <v>0.60000000000000009</v>
      </c>
      <c r="N336" s="22">
        <f t="shared" si="77"/>
        <v>3.7800000000000002</v>
      </c>
      <c r="O336" s="22" t="s">
        <v>39</v>
      </c>
      <c r="P336" s="24">
        <f t="shared" ca="1" si="82"/>
        <v>0.26452097434800126</v>
      </c>
      <c r="Q336" s="24">
        <f t="shared" ca="1" si="83"/>
        <v>2.210075551312348</v>
      </c>
      <c r="R336" s="24">
        <f t="shared" ca="1" si="78"/>
        <v>2.474596525660349</v>
      </c>
      <c r="S336" s="22" t="str">
        <f t="shared" ca="1" si="79"/>
        <v/>
      </c>
      <c r="T336" s="24" t="str">
        <f t="shared" ca="1" si="80"/>
        <v/>
      </c>
      <c r="U336" s="24">
        <f t="shared" ca="1" si="84"/>
        <v>0</v>
      </c>
      <c r="V336" s="22">
        <f t="shared" ca="1" si="81"/>
        <v>1.105037775656174</v>
      </c>
    </row>
    <row r="337" spans="7:22" x14ac:dyDescent="0.25">
      <c r="G337" s="22">
        <v>328</v>
      </c>
      <c r="H337" s="22">
        <f>HLOOKUP($O337,$B$8:$E$27,H$5,FALSE)</f>
        <v>5</v>
      </c>
      <c r="I337" s="22">
        <f>HLOOKUP($O337,$B$8:$E$27,I$5,FALSE)</f>
        <v>0.18</v>
      </c>
      <c r="J337" s="22">
        <f>HLOOKUP($O337,$B$8:$E$27,J$5,FALSE)</f>
        <v>1.37</v>
      </c>
      <c r="K337" s="22">
        <f>HLOOKUP($O337,$B$8:$E$27,K$5,FALSE)</f>
        <v>0</v>
      </c>
      <c r="L337" s="22">
        <f>HLOOKUP($O337,$B$8:$E$27,L$5,FALSE)</f>
        <v>0</v>
      </c>
      <c r="M337" s="22">
        <f t="shared" ref="M337:M400" si="85">I337*$H337</f>
        <v>0.89999999999999991</v>
      </c>
      <c r="N337" s="22">
        <f t="shared" ref="N337:N400" si="86">J337*$H337</f>
        <v>6.8500000000000005</v>
      </c>
      <c r="O337" s="22" t="s">
        <v>40</v>
      </c>
      <c r="P337" s="24">
        <f t="shared" ca="1" si="82"/>
        <v>0.58594854760804393</v>
      </c>
      <c r="Q337" s="24">
        <f t="shared" ca="1" si="83"/>
        <v>3.9751499107278714</v>
      </c>
      <c r="R337" s="24">
        <f t="shared" ca="1" si="78"/>
        <v>4.5610984583359153</v>
      </c>
      <c r="S337" s="22" t="str">
        <f t="shared" ca="1" si="79"/>
        <v/>
      </c>
      <c r="T337" s="24" t="str">
        <f t="shared" ca="1" si="80"/>
        <v/>
      </c>
      <c r="U337" s="24">
        <f t="shared" ca="1" si="84"/>
        <v>0</v>
      </c>
      <c r="V337" s="22">
        <f t="shared" ca="1" si="81"/>
        <v>1.9875749553639357</v>
      </c>
    </row>
    <row r="338" spans="7:22" x14ac:dyDescent="0.25">
      <c r="G338" s="22">
        <v>329</v>
      </c>
      <c r="H338" s="22">
        <f>HLOOKUP($O338,$B$8:$E$27,H$5,FALSE)</f>
        <v>1</v>
      </c>
      <c r="I338" s="22">
        <f>HLOOKUP($O338,$B$8:$E$27,I$5,FALSE)</f>
        <v>0.3</v>
      </c>
      <c r="J338" s="22">
        <f>HLOOKUP($O338,$B$8:$E$27,J$5,FALSE)</f>
        <v>0.95</v>
      </c>
      <c r="K338" s="22">
        <f>HLOOKUP($O338,$B$8:$E$27,K$5,FALSE)</f>
        <v>0</v>
      </c>
      <c r="L338" s="22">
        <f>HLOOKUP($O338,$B$8:$E$27,L$5,FALSE)</f>
        <v>0</v>
      </c>
      <c r="M338" s="22">
        <f t="shared" si="85"/>
        <v>0.3</v>
      </c>
      <c r="N338" s="22">
        <f t="shared" si="86"/>
        <v>0.95</v>
      </c>
      <c r="O338" s="22" t="s">
        <v>38</v>
      </c>
      <c r="P338" s="24">
        <f t="shared" ca="1" si="82"/>
        <v>0.17182481119273127</v>
      </c>
      <c r="Q338" s="24">
        <f t="shared" ca="1" si="83"/>
        <v>0.63405759670913309</v>
      </c>
      <c r="R338" s="24">
        <f t="shared" ca="1" si="78"/>
        <v>0.80588240790186438</v>
      </c>
      <c r="S338" s="22" t="str">
        <f t="shared" ca="1" si="79"/>
        <v/>
      </c>
      <c r="T338" s="24" t="str">
        <f t="shared" ca="1" si="80"/>
        <v/>
      </c>
      <c r="U338" s="24">
        <f t="shared" ca="1" si="84"/>
        <v>0</v>
      </c>
      <c r="V338" s="22">
        <f t="shared" ca="1" si="81"/>
        <v>0.31702879835456654</v>
      </c>
    </row>
    <row r="339" spans="7:22" x14ac:dyDescent="0.25">
      <c r="G339" s="22">
        <v>330</v>
      </c>
      <c r="H339" s="22">
        <f>HLOOKUP($O339,$B$8:$E$27,H$5,FALSE)</f>
        <v>10</v>
      </c>
      <c r="I339" s="22">
        <f>HLOOKUP($O339,$B$8:$E$27,I$5,FALSE)</f>
        <v>0.2</v>
      </c>
      <c r="J339" s="22">
        <f>HLOOKUP($O339,$B$8:$E$27,J$5,FALSE)</f>
        <v>1.4</v>
      </c>
      <c r="K339" s="22">
        <f>HLOOKUP($O339,$B$8:$E$27,K$5,FALSE)</f>
        <v>0</v>
      </c>
      <c r="L339" s="22">
        <f>HLOOKUP($O339,$B$8:$E$27,L$5,FALSE)</f>
        <v>0</v>
      </c>
      <c r="M339" s="22">
        <f t="shared" si="85"/>
        <v>2</v>
      </c>
      <c r="N339" s="22">
        <f t="shared" si="86"/>
        <v>14</v>
      </c>
      <c r="O339" s="22" t="s">
        <v>41</v>
      </c>
      <c r="P339" s="24">
        <f t="shared" ca="1" si="82"/>
        <v>1.2709554358279918</v>
      </c>
      <c r="Q339" s="24">
        <f t="shared" ca="1" si="83"/>
        <v>7.4834963537645596</v>
      </c>
      <c r="R339" s="24">
        <f t="shared" ca="1" si="78"/>
        <v>8.7544517895925509</v>
      </c>
      <c r="S339" s="22" t="str">
        <f t="shared" ca="1" si="79"/>
        <v/>
      </c>
      <c r="T339" s="24" t="str">
        <f t="shared" ca="1" si="80"/>
        <v/>
      </c>
      <c r="U339" s="24">
        <f t="shared" ca="1" si="84"/>
        <v>0</v>
      </c>
      <c r="V339" s="22">
        <f t="shared" ca="1" si="81"/>
        <v>3.6192798597006313</v>
      </c>
    </row>
    <row r="340" spans="7:22" x14ac:dyDescent="0.25">
      <c r="G340" s="22">
        <v>331</v>
      </c>
      <c r="H340" s="22">
        <f>HLOOKUP($O340,$B$8:$E$27,H$5,FALSE)</f>
        <v>10</v>
      </c>
      <c r="I340" s="22">
        <f>HLOOKUP($O340,$B$8:$E$27,I$5,FALSE)</f>
        <v>0.2</v>
      </c>
      <c r="J340" s="22">
        <f>HLOOKUP($O340,$B$8:$E$27,J$5,FALSE)</f>
        <v>1.4</v>
      </c>
      <c r="K340" s="22">
        <f>HLOOKUP($O340,$B$8:$E$27,K$5,FALSE)</f>
        <v>0</v>
      </c>
      <c r="L340" s="22">
        <f>HLOOKUP($O340,$B$8:$E$27,L$5,FALSE)</f>
        <v>0</v>
      </c>
      <c r="M340" s="22">
        <f t="shared" si="85"/>
        <v>2</v>
      </c>
      <c r="N340" s="22">
        <f t="shared" si="86"/>
        <v>14</v>
      </c>
      <c r="O340" s="22" t="s">
        <v>41</v>
      </c>
      <c r="P340" s="24">
        <f t="shared" ca="1" si="82"/>
        <v>1.5302430263418794</v>
      </c>
      <c r="Q340" s="24">
        <f t="shared" ca="1" si="83"/>
        <v>7.8665466204693697</v>
      </c>
      <c r="R340" s="24">
        <f t="shared" ca="1" si="78"/>
        <v>9.39678964681125</v>
      </c>
      <c r="S340" s="22" t="str">
        <f t="shared" ca="1" si="79"/>
        <v/>
      </c>
      <c r="T340" s="24" t="str">
        <f t="shared" ca="1" si="80"/>
        <v/>
      </c>
      <c r="U340" s="24">
        <f t="shared" ca="1" si="84"/>
        <v>0</v>
      </c>
      <c r="V340" s="22">
        <f t="shared" ca="1" si="81"/>
        <v>0.67400938036555558</v>
      </c>
    </row>
    <row r="341" spans="7:22" x14ac:dyDescent="0.25">
      <c r="G341" s="22">
        <v>332</v>
      </c>
      <c r="H341" s="22">
        <f>HLOOKUP($O341,$B$8:$E$27,H$5,FALSE)</f>
        <v>3</v>
      </c>
      <c r="I341" s="22">
        <f>HLOOKUP($O341,$B$8:$E$27,I$5,FALSE)</f>
        <v>0.2</v>
      </c>
      <c r="J341" s="22">
        <f>HLOOKUP($O341,$B$8:$E$27,J$5,FALSE)</f>
        <v>1.26</v>
      </c>
      <c r="K341" s="22">
        <f>HLOOKUP($O341,$B$8:$E$27,K$5,FALSE)</f>
        <v>0</v>
      </c>
      <c r="L341" s="22">
        <f>HLOOKUP($O341,$B$8:$E$27,L$5,FALSE)</f>
        <v>0</v>
      </c>
      <c r="M341" s="22">
        <f t="shared" si="85"/>
        <v>0.60000000000000009</v>
      </c>
      <c r="N341" s="22">
        <f t="shared" si="86"/>
        <v>3.7800000000000002</v>
      </c>
      <c r="O341" s="22" t="s">
        <v>39</v>
      </c>
      <c r="P341" s="24">
        <f t="shared" ca="1" si="82"/>
        <v>9.1513335683150288E-2</v>
      </c>
      <c r="Q341" s="24">
        <f t="shared" ca="1" si="83"/>
        <v>2.1600957308581759</v>
      </c>
      <c r="R341" s="24">
        <f t="shared" ca="1" si="78"/>
        <v>2.251609066541326</v>
      </c>
      <c r="S341" s="22" t="str">
        <f t="shared" ca="1" si="79"/>
        <v/>
      </c>
      <c r="T341" s="24" t="str">
        <f t="shared" ca="1" si="80"/>
        <v/>
      </c>
      <c r="U341" s="24">
        <f t="shared" ca="1" si="84"/>
        <v>0</v>
      </c>
      <c r="V341" s="22">
        <f t="shared" ca="1" si="81"/>
        <v>0.2903264133360921</v>
      </c>
    </row>
    <row r="342" spans="7:22" x14ac:dyDescent="0.25">
      <c r="G342" s="22">
        <v>333</v>
      </c>
      <c r="H342" s="22">
        <f>HLOOKUP($O342,$B$8:$E$27,H$5,FALSE)</f>
        <v>5</v>
      </c>
      <c r="I342" s="22">
        <f>HLOOKUP($O342,$B$8:$E$27,I$5,FALSE)</f>
        <v>0.18</v>
      </c>
      <c r="J342" s="22">
        <f>HLOOKUP($O342,$B$8:$E$27,J$5,FALSE)</f>
        <v>1.37</v>
      </c>
      <c r="K342" s="22">
        <f>HLOOKUP($O342,$B$8:$E$27,K$5,FALSE)</f>
        <v>0</v>
      </c>
      <c r="L342" s="22">
        <f>HLOOKUP($O342,$B$8:$E$27,L$5,FALSE)</f>
        <v>0</v>
      </c>
      <c r="M342" s="22">
        <f t="shared" si="85"/>
        <v>0.89999999999999991</v>
      </c>
      <c r="N342" s="22">
        <f t="shared" si="86"/>
        <v>6.8500000000000005</v>
      </c>
      <c r="O342" s="22" t="s">
        <v>40</v>
      </c>
      <c r="P342" s="24">
        <f t="shared" ca="1" si="82"/>
        <v>0.17706820520803837</v>
      </c>
      <c r="Q342" s="24">
        <f t="shared" ca="1" si="83"/>
        <v>3.97544521508572</v>
      </c>
      <c r="R342" s="24">
        <f t="shared" ca="1" si="78"/>
        <v>4.1525134202937588</v>
      </c>
      <c r="S342" s="22" t="str">
        <f t="shared" ca="1" si="79"/>
        <v/>
      </c>
      <c r="T342" s="24" t="str">
        <f t="shared" ca="1" si="80"/>
        <v/>
      </c>
      <c r="U342" s="24">
        <f t="shared" ca="1" si="84"/>
        <v>0</v>
      </c>
      <c r="V342" s="22">
        <f t="shared" ca="1" si="81"/>
        <v>1.98772260754286</v>
      </c>
    </row>
    <row r="343" spans="7:22" x14ac:dyDescent="0.25">
      <c r="G343" s="22">
        <v>334</v>
      </c>
      <c r="H343" s="22">
        <f>HLOOKUP($O343,$B$8:$E$27,H$5,FALSE)</f>
        <v>10</v>
      </c>
      <c r="I343" s="22">
        <f>HLOOKUP($O343,$B$8:$E$27,I$5,FALSE)</f>
        <v>0.2</v>
      </c>
      <c r="J343" s="22">
        <f>HLOOKUP($O343,$B$8:$E$27,J$5,FALSE)</f>
        <v>1.4</v>
      </c>
      <c r="K343" s="22">
        <f>HLOOKUP($O343,$B$8:$E$27,K$5,FALSE)</f>
        <v>0</v>
      </c>
      <c r="L343" s="22">
        <f>HLOOKUP($O343,$B$8:$E$27,L$5,FALSE)</f>
        <v>0</v>
      </c>
      <c r="M343" s="22">
        <f t="shared" si="85"/>
        <v>2</v>
      </c>
      <c r="N343" s="22">
        <f t="shared" si="86"/>
        <v>14</v>
      </c>
      <c r="O343" s="22" t="s">
        <v>41</v>
      </c>
      <c r="P343" s="24">
        <f t="shared" ca="1" si="82"/>
        <v>1.3174541313226664</v>
      </c>
      <c r="Q343" s="24">
        <f t="shared" ca="1" si="83"/>
        <v>7.8001579307496041</v>
      </c>
      <c r="R343" s="24">
        <f t="shared" ca="1" si="78"/>
        <v>9.1176120620722703</v>
      </c>
      <c r="S343" s="22" t="str">
        <f t="shared" ca="1" si="79"/>
        <v/>
      </c>
      <c r="T343" s="24" t="str">
        <f t="shared" ca="1" si="80"/>
        <v/>
      </c>
      <c r="U343" s="24">
        <f t="shared" ca="1" si="84"/>
        <v>0</v>
      </c>
      <c r="V343" s="22">
        <f t="shared" ca="1" si="81"/>
        <v>3.900078965374802</v>
      </c>
    </row>
    <row r="344" spans="7:22" x14ac:dyDescent="0.25">
      <c r="G344" s="22">
        <v>335</v>
      </c>
      <c r="H344" s="22">
        <f>HLOOKUP($O344,$B$8:$E$27,H$5,FALSE)</f>
        <v>1</v>
      </c>
      <c r="I344" s="22">
        <f>HLOOKUP($O344,$B$8:$E$27,I$5,FALSE)</f>
        <v>0.3</v>
      </c>
      <c r="J344" s="22">
        <f>HLOOKUP($O344,$B$8:$E$27,J$5,FALSE)</f>
        <v>0.95</v>
      </c>
      <c r="K344" s="22">
        <f>HLOOKUP($O344,$B$8:$E$27,K$5,FALSE)</f>
        <v>0</v>
      </c>
      <c r="L344" s="22">
        <f>HLOOKUP($O344,$B$8:$E$27,L$5,FALSE)</f>
        <v>0</v>
      </c>
      <c r="M344" s="22">
        <f t="shared" si="85"/>
        <v>0.3</v>
      </c>
      <c r="N344" s="22">
        <f t="shared" si="86"/>
        <v>0.95</v>
      </c>
      <c r="O344" s="22" t="s">
        <v>38</v>
      </c>
      <c r="P344" s="24">
        <f t="shared" ca="1" si="82"/>
        <v>3.8032196450465315E-2</v>
      </c>
      <c r="Q344" s="24">
        <f t="shared" ca="1" si="83"/>
        <v>0.6026941102508393</v>
      </c>
      <c r="R344" s="24">
        <f t="shared" ca="1" si="78"/>
        <v>0.64072630670130459</v>
      </c>
      <c r="S344" s="22" t="str">
        <f t="shared" ca="1" si="79"/>
        <v/>
      </c>
      <c r="T344" s="24" t="str">
        <f t="shared" ca="1" si="80"/>
        <v/>
      </c>
      <c r="U344" s="24">
        <f t="shared" ca="1" si="84"/>
        <v>0</v>
      </c>
      <c r="V344" s="22">
        <f t="shared" ca="1" si="81"/>
        <v>0.23055169866768604</v>
      </c>
    </row>
    <row r="345" spans="7:22" x14ac:dyDescent="0.25">
      <c r="G345" s="22">
        <v>336</v>
      </c>
      <c r="H345" s="22">
        <f>HLOOKUP($O345,$B$8:$E$27,H$5,FALSE)</f>
        <v>10</v>
      </c>
      <c r="I345" s="22">
        <f>HLOOKUP($O345,$B$8:$E$27,I$5,FALSE)</f>
        <v>0.2</v>
      </c>
      <c r="J345" s="22">
        <f>HLOOKUP($O345,$B$8:$E$27,J$5,FALSE)</f>
        <v>1.4</v>
      </c>
      <c r="K345" s="22">
        <f>HLOOKUP($O345,$B$8:$E$27,K$5,FALSE)</f>
        <v>0</v>
      </c>
      <c r="L345" s="22">
        <f>HLOOKUP($O345,$B$8:$E$27,L$5,FALSE)</f>
        <v>0</v>
      </c>
      <c r="M345" s="22">
        <f t="shared" si="85"/>
        <v>2</v>
      </c>
      <c r="N345" s="22">
        <f t="shared" si="86"/>
        <v>14</v>
      </c>
      <c r="O345" s="22" t="s">
        <v>41</v>
      </c>
      <c r="P345" s="24">
        <f t="shared" ca="1" si="82"/>
        <v>1.3455172950736456</v>
      </c>
      <c r="Q345" s="24">
        <f t="shared" ca="1" si="83"/>
        <v>7.9283928163136661</v>
      </c>
      <c r="R345" s="24">
        <f t="shared" ca="1" si="78"/>
        <v>9.2739101113873126</v>
      </c>
      <c r="S345" s="22" t="str">
        <f t="shared" ca="1" si="79"/>
        <v/>
      </c>
      <c r="T345" s="24" t="str">
        <f t="shared" ca="1" si="80"/>
        <v/>
      </c>
      <c r="U345" s="24">
        <f t="shared" ca="1" si="84"/>
        <v>0</v>
      </c>
      <c r="V345" s="22">
        <f t="shared" ca="1" si="81"/>
        <v>3.9641964081568331</v>
      </c>
    </row>
    <row r="346" spans="7:22" x14ac:dyDescent="0.25">
      <c r="G346" s="22">
        <v>337</v>
      </c>
      <c r="H346" s="22">
        <f>HLOOKUP($O346,$B$8:$E$27,H$5,FALSE)</f>
        <v>3</v>
      </c>
      <c r="I346" s="22">
        <f>HLOOKUP($O346,$B$8:$E$27,I$5,FALSE)</f>
        <v>0.2</v>
      </c>
      <c r="J346" s="22">
        <f>HLOOKUP($O346,$B$8:$E$27,J$5,FALSE)</f>
        <v>1.26</v>
      </c>
      <c r="K346" s="22">
        <f>HLOOKUP($O346,$B$8:$E$27,K$5,FALSE)</f>
        <v>0</v>
      </c>
      <c r="L346" s="22">
        <f>HLOOKUP($O346,$B$8:$E$27,L$5,FALSE)</f>
        <v>0</v>
      </c>
      <c r="M346" s="22">
        <f t="shared" si="85"/>
        <v>0.60000000000000009</v>
      </c>
      <c r="N346" s="22">
        <f t="shared" si="86"/>
        <v>3.7800000000000002</v>
      </c>
      <c r="O346" s="22" t="s">
        <v>39</v>
      </c>
      <c r="P346" s="24">
        <f t="shared" ca="1" si="82"/>
        <v>0.2175324449070927</v>
      </c>
      <c r="Q346" s="24">
        <f t="shared" ca="1" si="83"/>
        <v>2.2785500877312783</v>
      </c>
      <c r="R346" s="24">
        <f t="shared" ca="1" si="78"/>
        <v>2.4960825326383711</v>
      </c>
      <c r="S346" s="22" t="str">
        <f t="shared" ca="1" si="79"/>
        <v/>
      </c>
      <c r="T346" s="24" t="str">
        <f t="shared" ca="1" si="80"/>
        <v/>
      </c>
      <c r="U346" s="24">
        <f t="shared" ca="1" si="84"/>
        <v>0</v>
      </c>
      <c r="V346" s="22">
        <f t="shared" ca="1" si="81"/>
        <v>1.1392750438656392</v>
      </c>
    </row>
    <row r="347" spans="7:22" x14ac:dyDescent="0.25">
      <c r="G347" s="22">
        <v>338</v>
      </c>
      <c r="H347" s="22">
        <f>HLOOKUP($O347,$B$8:$E$27,H$5,FALSE)</f>
        <v>3</v>
      </c>
      <c r="I347" s="22">
        <f>HLOOKUP($O347,$B$8:$E$27,I$5,FALSE)</f>
        <v>0.2</v>
      </c>
      <c r="J347" s="22">
        <f>HLOOKUP($O347,$B$8:$E$27,J$5,FALSE)</f>
        <v>1.26</v>
      </c>
      <c r="K347" s="22">
        <f>HLOOKUP($O347,$B$8:$E$27,K$5,FALSE)</f>
        <v>0</v>
      </c>
      <c r="L347" s="22">
        <f>HLOOKUP($O347,$B$8:$E$27,L$5,FALSE)</f>
        <v>0</v>
      </c>
      <c r="M347" s="22">
        <f t="shared" si="85"/>
        <v>0.60000000000000009</v>
      </c>
      <c r="N347" s="22">
        <f t="shared" si="86"/>
        <v>3.7800000000000002</v>
      </c>
      <c r="O347" s="22" t="s">
        <v>39</v>
      </c>
      <c r="P347" s="24">
        <f t="shared" ca="1" si="82"/>
        <v>0.56286651491459128</v>
      </c>
      <c r="Q347" s="24">
        <f t="shared" ca="1" si="83"/>
        <v>2.1709001658103158</v>
      </c>
      <c r="R347" s="24">
        <f t="shared" ca="1" si="78"/>
        <v>2.7337666807249068</v>
      </c>
      <c r="S347" s="22" t="str">
        <f t="shared" ca="1" si="79"/>
        <v/>
      </c>
      <c r="T347" s="24" t="str">
        <f t="shared" ca="1" si="80"/>
        <v/>
      </c>
      <c r="U347" s="24">
        <f t="shared" ca="1" si="84"/>
        <v>0</v>
      </c>
      <c r="V347" s="22">
        <f t="shared" ca="1" si="81"/>
        <v>0.57189273798231921</v>
      </c>
    </row>
    <row r="348" spans="7:22" x14ac:dyDescent="0.25">
      <c r="G348" s="22">
        <v>339</v>
      </c>
      <c r="H348" s="22">
        <f>HLOOKUP($O348,$B$8:$E$27,H$5,FALSE)</f>
        <v>5</v>
      </c>
      <c r="I348" s="22">
        <f>HLOOKUP($O348,$B$8:$E$27,I$5,FALSE)</f>
        <v>0.18</v>
      </c>
      <c r="J348" s="22">
        <f>HLOOKUP($O348,$B$8:$E$27,J$5,FALSE)</f>
        <v>1.37</v>
      </c>
      <c r="K348" s="22">
        <f>HLOOKUP($O348,$B$8:$E$27,K$5,FALSE)</f>
        <v>0</v>
      </c>
      <c r="L348" s="22">
        <f>HLOOKUP($O348,$B$8:$E$27,L$5,FALSE)</f>
        <v>0</v>
      </c>
      <c r="M348" s="22">
        <f t="shared" si="85"/>
        <v>0.89999999999999991</v>
      </c>
      <c r="N348" s="22">
        <f t="shared" si="86"/>
        <v>6.8500000000000005</v>
      </c>
      <c r="O348" s="22" t="s">
        <v>40</v>
      </c>
      <c r="P348" s="24">
        <f t="shared" ca="1" si="82"/>
        <v>0.53590327420592476</v>
      </c>
      <c r="Q348" s="24">
        <f t="shared" ca="1" si="83"/>
        <v>4.1181164491391593</v>
      </c>
      <c r="R348" s="24">
        <f t="shared" ca="1" si="78"/>
        <v>4.6540197233450842</v>
      </c>
      <c r="S348" s="22" t="str">
        <f t="shared" ca="1" si="79"/>
        <v/>
      </c>
      <c r="T348" s="24" t="str">
        <f t="shared" ca="1" si="80"/>
        <v/>
      </c>
      <c r="U348" s="24">
        <f t="shared" ca="1" si="84"/>
        <v>0</v>
      </c>
      <c r="V348" s="22">
        <f t="shared" ca="1" si="81"/>
        <v>2.0590582245695797</v>
      </c>
    </row>
    <row r="349" spans="7:22" x14ac:dyDescent="0.25">
      <c r="G349" s="22">
        <v>340</v>
      </c>
      <c r="H349" s="22">
        <f>HLOOKUP($O349,$B$8:$E$27,H$5,FALSE)</f>
        <v>10</v>
      </c>
      <c r="I349" s="22">
        <f>HLOOKUP($O349,$B$8:$E$27,I$5,FALSE)</f>
        <v>0.2</v>
      </c>
      <c r="J349" s="22">
        <f>HLOOKUP($O349,$B$8:$E$27,J$5,FALSE)</f>
        <v>1.4</v>
      </c>
      <c r="K349" s="22">
        <f>HLOOKUP($O349,$B$8:$E$27,K$5,FALSE)</f>
        <v>0</v>
      </c>
      <c r="L349" s="22">
        <f>HLOOKUP($O349,$B$8:$E$27,L$5,FALSE)</f>
        <v>0</v>
      </c>
      <c r="M349" s="22">
        <f t="shared" si="85"/>
        <v>2</v>
      </c>
      <c r="N349" s="22">
        <f t="shared" si="86"/>
        <v>14</v>
      </c>
      <c r="O349" s="22" t="s">
        <v>41</v>
      </c>
      <c r="P349" s="24">
        <f t="shared" ca="1" si="82"/>
        <v>1.4330201443160018</v>
      </c>
      <c r="Q349" s="24">
        <f t="shared" ca="1" si="83"/>
        <v>7.4660731194738643</v>
      </c>
      <c r="R349" s="24">
        <f t="shared" ca="1" si="78"/>
        <v>8.8990932637898652</v>
      </c>
      <c r="S349" s="22" t="str">
        <f t="shared" ca="1" si="79"/>
        <v/>
      </c>
      <c r="T349" s="24" t="str">
        <f t="shared" ca="1" si="80"/>
        <v/>
      </c>
      <c r="U349" s="24">
        <f t="shared" ca="1" si="84"/>
        <v>0</v>
      </c>
      <c r="V349" s="22">
        <f t="shared" ca="1" si="81"/>
        <v>3.7330365597369322</v>
      </c>
    </row>
    <row r="350" spans="7:22" x14ac:dyDescent="0.25">
      <c r="G350" s="22">
        <v>341</v>
      </c>
      <c r="H350" s="22">
        <f>HLOOKUP($O350,$B$8:$E$27,H$5,FALSE)</f>
        <v>5</v>
      </c>
      <c r="I350" s="22">
        <f>HLOOKUP($O350,$B$8:$E$27,I$5,FALSE)</f>
        <v>0.18</v>
      </c>
      <c r="J350" s="22">
        <f>HLOOKUP($O350,$B$8:$E$27,J$5,FALSE)</f>
        <v>1.37</v>
      </c>
      <c r="K350" s="22">
        <f>HLOOKUP($O350,$B$8:$E$27,K$5,FALSE)</f>
        <v>0</v>
      </c>
      <c r="L350" s="22">
        <f>HLOOKUP($O350,$B$8:$E$27,L$5,FALSE)</f>
        <v>0</v>
      </c>
      <c r="M350" s="22">
        <f t="shared" si="85"/>
        <v>0.89999999999999991</v>
      </c>
      <c r="N350" s="22">
        <f t="shared" si="86"/>
        <v>6.8500000000000005</v>
      </c>
      <c r="O350" s="22" t="s">
        <v>40</v>
      </c>
      <c r="P350" s="24">
        <f t="shared" ca="1" si="82"/>
        <v>0.37115539765474453</v>
      </c>
      <c r="Q350" s="24">
        <f t="shared" ca="1" si="83"/>
        <v>3.8503755637918604</v>
      </c>
      <c r="R350" s="24">
        <f t="shared" ca="1" si="78"/>
        <v>4.2215309614466046</v>
      </c>
      <c r="S350" s="22" t="str">
        <f t="shared" ca="1" si="79"/>
        <v/>
      </c>
      <c r="T350" s="24" t="str">
        <f t="shared" ca="1" si="80"/>
        <v/>
      </c>
      <c r="U350" s="24">
        <f t="shared" ca="1" si="84"/>
        <v>0</v>
      </c>
      <c r="V350" s="22">
        <f t="shared" ca="1" si="81"/>
        <v>1.9251877818959302</v>
      </c>
    </row>
    <row r="351" spans="7:22" x14ac:dyDescent="0.25">
      <c r="G351" s="22">
        <v>342</v>
      </c>
      <c r="H351" s="22">
        <f>HLOOKUP($O351,$B$8:$E$27,H$5,FALSE)</f>
        <v>3</v>
      </c>
      <c r="I351" s="22">
        <f>HLOOKUP($O351,$B$8:$E$27,I$5,FALSE)</f>
        <v>0.2</v>
      </c>
      <c r="J351" s="22">
        <f>HLOOKUP($O351,$B$8:$E$27,J$5,FALSE)</f>
        <v>1.26</v>
      </c>
      <c r="K351" s="22">
        <f>HLOOKUP($O351,$B$8:$E$27,K$5,FALSE)</f>
        <v>0</v>
      </c>
      <c r="L351" s="22">
        <f>HLOOKUP($O351,$B$8:$E$27,L$5,FALSE)</f>
        <v>0</v>
      </c>
      <c r="M351" s="22">
        <f t="shared" si="85"/>
        <v>0.60000000000000009</v>
      </c>
      <c r="N351" s="22">
        <f t="shared" si="86"/>
        <v>3.7800000000000002</v>
      </c>
      <c r="O351" s="22" t="s">
        <v>39</v>
      </c>
      <c r="P351" s="24">
        <f t="shared" ca="1" si="82"/>
        <v>0.14135752201089946</v>
      </c>
      <c r="Q351" s="24">
        <f t="shared" ca="1" si="83"/>
        <v>1.9802131834211067</v>
      </c>
      <c r="R351" s="24">
        <f t="shared" ca="1" si="78"/>
        <v>2.1215707054320063</v>
      </c>
      <c r="S351" s="22" t="str">
        <f t="shared" ca="1" si="79"/>
        <v/>
      </c>
      <c r="T351" s="24" t="str">
        <f t="shared" ca="1" si="80"/>
        <v/>
      </c>
      <c r="U351" s="24">
        <f t="shared" ca="1" si="84"/>
        <v>0</v>
      </c>
      <c r="V351" s="22">
        <f t="shared" ca="1" si="81"/>
        <v>0.4936773431025539</v>
      </c>
    </row>
    <row r="352" spans="7:22" x14ac:dyDescent="0.25">
      <c r="G352" s="22">
        <v>343</v>
      </c>
      <c r="H352" s="22">
        <f>HLOOKUP($O352,$B$8:$E$27,H$5,FALSE)</f>
        <v>3</v>
      </c>
      <c r="I352" s="22">
        <f>HLOOKUP($O352,$B$8:$E$27,I$5,FALSE)</f>
        <v>0.2</v>
      </c>
      <c r="J352" s="22">
        <f>HLOOKUP($O352,$B$8:$E$27,J$5,FALSE)</f>
        <v>1.26</v>
      </c>
      <c r="K352" s="22">
        <f>HLOOKUP($O352,$B$8:$E$27,K$5,FALSE)</f>
        <v>0</v>
      </c>
      <c r="L352" s="22">
        <f>HLOOKUP($O352,$B$8:$E$27,L$5,FALSE)</f>
        <v>0</v>
      </c>
      <c r="M352" s="22">
        <f t="shared" si="85"/>
        <v>0.60000000000000009</v>
      </c>
      <c r="N352" s="22">
        <f t="shared" si="86"/>
        <v>3.7800000000000002</v>
      </c>
      <c r="O352" s="22" t="s">
        <v>39</v>
      </c>
      <c r="P352" s="24">
        <f t="shared" ca="1" si="82"/>
        <v>0.30139728402138943</v>
      </c>
      <c r="Q352" s="24">
        <f t="shared" ca="1" si="83"/>
        <v>2.075964567630352</v>
      </c>
      <c r="R352" s="24">
        <f t="shared" ca="1" si="78"/>
        <v>2.3773618516517416</v>
      </c>
      <c r="S352" s="22" t="str">
        <f t="shared" ca="1" si="79"/>
        <v/>
      </c>
      <c r="T352" s="24" t="str">
        <f t="shared" ca="1" si="80"/>
        <v/>
      </c>
      <c r="U352" s="24">
        <f t="shared" ca="1" si="84"/>
        <v>0</v>
      </c>
      <c r="V352" s="22">
        <f t="shared" ca="1" si="81"/>
        <v>0.48541228027951761</v>
      </c>
    </row>
    <row r="353" spans="7:22" x14ac:dyDescent="0.25">
      <c r="G353" s="22">
        <v>344</v>
      </c>
      <c r="H353" s="22">
        <f>HLOOKUP($O353,$B$8:$E$27,H$5,FALSE)</f>
        <v>10</v>
      </c>
      <c r="I353" s="22">
        <f>HLOOKUP($O353,$B$8:$E$27,I$5,FALSE)</f>
        <v>0.2</v>
      </c>
      <c r="J353" s="22">
        <f>HLOOKUP($O353,$B$8:$E$27,J$5,FALSE)</f>
        <v>1.4</v>
      </c>
      <c r="K353" s="22">
        <f>HLOOKUP($O353,$B$8:$E$27,K$5,FALSE)</f>
        <v>0</v>
      </c>
      <c r="L353" s="22">
        <f>HLOOKUP($O353,$B$8:$E$27,L$5,FALSE)</f>
        <v>0</v>
      </c>
      <c r="M353" s="22">
        <f t="shared" si="85"/>
        <v>2</v>
      </c>
      <c r="N353" s="22">
        <f t="shared" si="86"/>
        <v>14</v>
      </c>
      <c r="O353" s="22" t="s">
        <v>41</v>
      </c>
      <c r="P353" s="24">
        <f t="shared" ca="1" si="82"/>
        <v>0.86105126242198016</v>
      </c>
      <c r="Q353" s="24">
        <f t="shared" ca="1" si="83"/>
        <v>7.3985590386561757</v>
      </c>
      <c r="R353" s="24">
        <f t="shared" ca="1" si="78"/>
        <v>8.2596103010781565</v>
      </c>
      <c r="S353" s="22" t="str">
        <f t="shared" ca="1" si="79"/>
        <v/>
      </c>
      <c r="T353" s="24" t="str">
        <f t="shared" ca="1" si="80"/>
        <v/>
      </c>
      <c r="U353" s="24">
        <f t="shared" ca="1" si="84"/>
        <v>0</v>
      </c>
      <c r="V353" s="22">
        <f t="shared" ca="1" si="81"/>
        <v>3.6992795193280879</v>
      </c>
    </row>
    <row r="354" spans="7:22" x14ac:dyDescent="0.25">
      <c r="G354" s="22">
        <v>345</v>
      </c>
      <c r="H354" s="22">
        <f>HLOOKUP($O354,$B$8:$E$27,H$5,FALSE)</f>
        <v>1</v>
      </c>
      <c r="I354" s="22">
        <f>HLOOKUP($O354,$B$8:$E$27,I$5,FALSE)</f>
        <v>0.3</v>
      </c>
      <c r="J354" s="22">
        <f>HLOOKUP($O354,$B$8:$E$27,J$5,FALSE)</f>
        <v>0.95</v>
      </c>
      <c r="K354" s="22">
        <f>HLOOKUP($O354,$B$8:$E$27,K$5,FALSE)</f>
        <v>0</v>
      </c>
      <c r="L354" s="22">
        <f>HLOOKUP($O354,$B$8:$E$27,L$5,FALSE)</f>
        <v>0</v>
      </c>
      <c r="M354" s="22">
        <f t="shared" si="85"/>
        <v>0.3</v>
      </c>
      <c r="N354" s="22">
        <f t="shared" si="86"/>
        <v>0.95</v>
      </c>
      <c r="O354" s="22" t="s">
        <v>38</v>
      </c>
      <c r="P354" s="24">
        <f t="shared" ca="1" si="82"/>
        <v>3.8830687319264257E-2</v>
      </c>
      <c r="Q354" s="24">
        <f t="shared" ca="1" si="83"/>
        <v>0.61961415914810825</v>
      </c>
      <c r="R354" s="24">
        <f t="shared" ca="1" si="78"/>
        <v>0.65844484646737245</v>
      </c>
      <c r="S354" s="22" t="str">
        <f t="shared" ca="1" si="79"/>
        <v/>
      </c>
      <c r="T354" s="24" t="str">
        <f t="shared" ca="1" si="80"/>
        <v/>
      </c>
      <c r="U354" s="24">
        <f t="shared" ca="1" si="84"/>
        <v>0</v>
      </c>
      <c r="V354" s="22">
        <f t="shared" ca="1" si="81"/>
        <v>6.0249910495599406E-2</v>
      </c>
    </row>
    <row r="355" spans="7:22" x14ac:dyDescent="0.25">
      <c r="G355" s="22">
        <v>346</v>
      </c>
      <c r="H355" s="22">
        <f>HLOOKUP($O355,$B$8:$E$27,H$5,FALSE)</f>
        <v>5</v>
      </c>
      <c r="I355" s="22">
        <f>HLOOKUP($O355,$B$8:$E$27,I$5,FALSE)</f>
        <v>0.18</v>
      </c>
      <c r="J355" s="22">
        <f>HLOOKUP($O355,$B$8:$E$27,J$5,FALSE)</f>
        <v>1.37</v>
      </c>
      <c r="K355" s="22">
        <f>HLOOKUP($O355,$B$8:$E$27,K$5,FALSE)</f>
        <v>0</v>
      </c>
      <c r="L355" s="22">
        <f>HLOOKUP($O355,$B$8:$E$27,L$5,FALSE)</f>
        <v>0</v>
      </c>
      <c r="M355" s="22">
        <f t="shared" si="85"/>
        <v>0.89999999999999991</v>
      </c>
      <c r="N355" s="22">
        <f t="shared" si="86"/>
        <v>6.8500000000000005</v>
      </c>
      <c r="O355" s="22" t="s">
        <v>40</v>
      </c>
      <c r="P355" s="24">
        <f t="shared" ca="1" si="82"/>
        <v>0.1104060273527846</v>
      </c>
      <c r="Q355" s="24">
        <f t="shared" ca="1" si="83"/>
        <v>3.9673533487257635</v>
      </c>
      <c r="R355" s="24">
        <f t="shared" ca="1" si="78"/>
        <v>4.0777593760785482</v>
      </c>
      <c r="S355" s="22" t="str">
        <f t="shared" ca="1" si="79"/>
        <v/>
      </c>
      <c r="T355" s="24" t="str">
        <f t="shared" ca="1" si="80"/>
        <v/>
      </c>
      <c r="U355" s="24">
        <f t="shared" ca="1" si="84"/>
        <v>0</v>
      </c>
      <c r="V355" s="22">
        <f t="shared" ca="1" si="81"/>
        <v>1.3964645382291438</v>
      </c>
    </row>
    <row r="356" spans="7:22" x14ac:dyDescent="0.25">
      <c r="G356" s="22">
        <v>347</v>
      </c>
      <c r="H356" s="22">
        <f>HLOOKUP($O356,$B$8:$E$27,H$5,FALSE)</f>
        <v>5</v>
      </c>
      <c r="I356" s="22">
        <f>HLOOKUP($O356,$B$8:$E$27,I$5,FALSE)</f>
        <v>0.18</v>
      </c>
      <c r="J356" s="22">
        <f>HLOOKUP($O356,$B$8:$E$27,J$5,FALSE)</f>
        <v>1.37</v>
      </c>
      <c r="K356" s="22">
        <f>HLOOKUP($O356,$B$8:$E$27,K$5,FALSE)</f>
        <v>0</v>
      </c>
      <c r="L356" s="22">
        <f>HLOOKUP($O356,$B$8:$E$27,L$5,FALSE)</f>
        <v>0</v>
      </c>
      <c r="M356" s="22">
        <f t="shared" si="85"/>
        <v>0.89999999999999991</v>
      </c>
      <c r="N356" s="22">
        <f t="shared" si="86"/>
        <v>6.8500000000000005</v>
      </c>
      <c r="O356" s="22" t="s">
        <v>40</v>
      </c>
      <c r="P356" s="24">
        <f t="shared" ca="1" si="82"/>
        <v>0.20365909026742859</v>
      </c>
      <c r="Q356" s="24">
        <f t="shared" ca="1" si="83"/>
        <v>4.46553808881416</v>
      </c>
      <c r="R356" s="24">
        <f t="shared" ca="1" si="78"/>
        <v>4.6691971790815883</v>
      </c>
      <c r="S356" s="22" t="str">
        <f t="shared" ca="1" si="79"/>
        <v/>
      </c>
      <c r="T356" s="24" t="str">
        <f t="shared" ca="1" si="80"/>
        <v/>
      </c>
      <c r="U356" s="24">
        <f t="shared" ca="1" si="84"/>
        <v>0</v>
      </c>
      <c r="V356" s="22">
        <f t="shared" ca="1" si="81"/>
        <v>2.23276904440708</v>
      </c>
    </row>
    <row r="357" spans="7:22" x14ac:dyDescent="0.25">
      <c r="G357" s="22">
        <v>348</v>
      </c>
      <c r="H357" s="22">
        <f>HLOOKUP($O357,$B$8:$E$27,H$5,FALSE)</f>
        <v>10</v>
      </c>
      <c r="I357" s="22">
        <f>HLOOKUP($O357,$B$8:$E$27,I$5,FALSE)</f>
        <v>0.2</v>
      </c>
      <c r="J357" s="22">
        <f>HLOOKUP($O357,$B$8:$E$27,J$5,FALSE)</f>
        <v>1.4</v>
      </c>
      <c r="K357" s="22">
        <f>HLOOKUP($O357,$B$8:$E$27,K$5,FALSE)</f>
        <v>0</v>
      </c>
      <c r="L357" s="22">
        <f>HLOOKUP($O357,$B$8:$E$27,L$5,FALSE)</f>
        <v>0</v>
      </c>
      <c r="M357" s="22">
        <f t="shared" si="85"/>
        <v>2</v>
      </c>
      <c r="N357" s="22">
        <f t="shared" si="86"/>
        <v>14</v>
      </c>
      <c r="O357" s="22" t="s">
        <v>41</v>
      </c>
      <c r="P357" s="24">
        <f t="shared" ca="1" si="82"/>
        <v>1.5098288443589087</v>
      </c>
      <c r="Q357" s="24">
        <f t="shared" ca="1" si="83"/>
        <v>7.0385964593834185</v>
      </c>
      <c r="R357" s="24">
        <f t="shared" ca="1" si="78"/>
        <v>8.5484253037423272</v>
      </c>
      <c r="S357" s="22" t="str">
        <f t="shared" ca="1" si="79"/>
        <v/>
      </c>
      <c r="T357" s="24" t="str">
        <f t="shared" ca="1" si="80"/>
        <v/>
      </c>
      <c r="U357" s="24">
        <f t="shared" ca="1" si="84"/>
        <v>0</v>
      </c>
      <c r="V357" s="22">
        <f t="shared" ca="1" si="81"/>
        <v>2.8468316404660228</v>
      </c>
    </row>
    <row r="358" spans="7:22" x14ac:dyDescent="0.25">
      <c r="G358" s="22">
        <v>349</v>
      </c>
      <c r="H358" s="22">
        <f>HLOOKUP($O358,$B$8:$E$27,H$5,FALSE)</f>
        <v>1</v>
      </c>
      <c r="I358" s="22">
        <f>HLOOKUP($O358,$B$8:$E$27,I$5,FALSE)</f>
        <v>0.3</v>
      </c>
      <c r="J358" s="22">
        <f>HLOOKUP($O358,$B$8:$E$27,J$5,FALSE)</f>
        <v>0.95</v>
      </c>
      <c r="K358" s="22">
        <f>HLOOKUP($O358,$B$8:$E$27,K$5,FALSE)</f>
        <v>0</v>
      </c>
      <c r="L358" s="22">
        <f>HLOOKUP($O358,$B$8:$E$27,L$5,FALSE)</f>
        <v>0</v>
      </c>
      <c r="M358" s="22">
        <f t="shared" si="85"/>
        <v>0.3</v>
      </c>
      <c r="N358" s="22">
        <f t="shared" si="86"/>
        <v>0.95</v>
      </c>
      <c r="O358" s="22" t="s">
        <v>38</v>
      </c>
      <c r="P358" s="24">
        <f t="shared" ca="1" si="82"/>
        <v>8.057208414282914E-2</v>
      </c>
      <c r="Q358" s="24">
        <f t="shared" ca="1" si="83"/>
        <v>0.63570990052393517</v>
      </c>
      <c r="R358" s="24">
        <f t="shared" ca="1" si="78"/>
        <v>0.71628198466676429</v>
      </c>
      <c r="S358" s="22" t="str">
        <f t="shared" ca="1" si="79"/>
        <v/>
      </c>
      <c r="T358" s="24" t="str">
        <f t="shared" ca="1" si="80"/>
        <v/>
      </c>
      <c r="U358" s="24">
        <f t="shared" ca="1" si="84"/>
        <v>0</v>
      </c>
      <c r="V358" s="22">
        <f t="shared" ca="1" si="81"/>
        <v>0.31785495026196758</v>
      </c>
    </row>
    <row r="359" spans="7:22" x14ac:dyDescent="0.25">
      <c r="G359" s="22">
        <v>350</v>
      </c>
      <c r="H359" s="22">
        <f>HLOOKUP($O359,$B$8:$E$27,H$5,FALSE)</f>
        <v>1</v>
      </c>
      <c r="I359" s="22">
        <f>HLOOKUP($O359,$B$8:$E$27,I$5,FALSE)</f>
        <v>0.3</v>
      </c>
      <c r="J359" s="22">
        <f>HLOOKUP($O359,$B$8:$E$27,J$5,FALSE)</f>
        <v>0.95</v>
      </c>
      <c r="K359" s="22">
        <f>HLOOKUP($O359,$B$8:$E$27,K$5,FALSE)</f>
        <v>0</v>
      </c>
      <c r="L359" s="22">
        <f>HLOOKUP($O359,$B$8:$E$27,L$5,FALSE)</f>
        <v>0</v>
      </c>
      <c r="M359" s="22">
        <f t="shared" si="85"/>
        <v>0.3</v>
      </c>
      <c r="N359" s="22">
        <f t="shared" si="86"/>
        <v>0.95</v>
      </c>
      <c r="O359" s="22" t="s">
        <v>38</v>
      </c>
      <c r="P359" s="24">
        <f t="shared" ca="1" si="82"/>
        <v>9.9532620622810153E-2</v>
      </c>
      <c r="Q359" s="24">
        <f t="shared" ca="1" si="83"/>
        <v>0.57259591408068489</v>
      </c>
      <c r="R359" s="24">
        <f t="shared" ca="1" si="78"/>
        <v>0.6721285347034951</v>
      </c>
      <c r="S359" s="22" t="str">
        <f t="shared" ca="1" si="79"/>
        <v/>
      </c>
      <c r="T359" s="24" t="str">
        <f t="shared" ca="1" si="80"/>
        <v/>
      </c>
      <c r="U359" s="24">
        <f t="shared" ca="1" si="84"/>
        <v>0</v>
      </c>
      <c r="V359" s="22">
        <f t="shared" ca="1" si="81"/>
        <v>0.28629795704034244</v>
      </c>
    </row>
    <row r="360" spans="7:22" x14ac:dyDescent="0.25">
      <c r="G360" s="22">
        <v>351</v>
      </c>
      <c r="H360" s="22">
        <f>HLOOKUP($O360,$B$8:$E$27,H$5,FALSE)</f>
        <v>1</v>
      </c>
      <c r="I360" s="22">
        <f>HLOOKUP($O360,$B$8:$E$27,I$5,FALSE)</f>
        <v>0.3</v>
      </c>
      <c r="J360" s="22">
        <f>HLOOKUP($O360,$B$8:$E$27,J$5,FALSE)</f>
        <v>0.95</v>
      </c>
      <c r="K360" s="22">
        <f>HLOOKUP($O360,$B$8:$E$27,K$5,FALSE)</f>
        <v>0</v>
      </c>
      <c r="L360" s="22">
        <f>HLOOKUP($O360,$B$8:$E$27,L$5,FALSE)</f>
        <v>0</v>
      </c>
      <c r="M360" s="22">
        <f t="shared" si="85"/>
        <v>0.3</v>
      </c>
      <c r="N360" s="22">
        <f t="shared" si="86"/>
        <v>0.95</v>
      </c>
      <c r="O360" s="22" t="s">
        <v>38</v>
      </c>
      <c r="P360" s="24">
        <f t="shared" ca="1" si="82"/>
        <v>0.28785169362881541</v>
      </c>
      <c r="Q360" s="24">
        <f t="shared" ca="1" si="83"/>
        <v>0.65334963972388627</v>
      </c>
      <c r="R360" s="24">
        <f t="shared" ca="1" si="78"/>
        <v>0.94120133335270162</v>
      </c>
      <c r="S360" s="22" t="str">
        <f t="shared" ca="1" si="79"/>
        <v/>
      </c>
      <c r="T360" s="24" t="str">
        <f t="shared" ca="1" si="80"/>
        <v/>
      </c>
      <c r="U360" s="24">
        <f t="shared" ca="1" si="84"/>
        <v>0</v>
      </c>
      <c r="V360" s="22">
        <f t="shared" ca="1" si="81"/>
        <v>0.32667481986194313</v>
      </c>
    </row>
    <row r="361" spans="7:22" x14ac:dyDescent="0.25">
      <c r="G361" s="22">
        <v>352</v>
      </c>
      <c r="H361" s="22">
        <f>HLOOKUP($O361,$B$8:$E$27,H$5,FALSE)</f>
        <v>5</v>
      </c>
      <c r="I361" s="22">
        <f>HLOOKUP($O361,$B$8:$E$27,I$5,FALSE)</f>
        <v>0.18</v>
      </c>
      <c r="J361" s="22">
        <f>HLOOKUP($O361,$B$8:$E$27,J$5,FALSE)</f>
        <v>1.37</v>
      </c>
      <c r="K361" s="22">
        <f>HLOOKUP($O361,$B$8:$E$27,K$5,FALSE)</f>
        <v>0</v>
      </c>
      <c r="L361" s="22">
        <f>HLOOKUP($O361,$B$8:$E$27,L$5,FALSE)</f>
        <v>0</v>
      </c>
      <c r="M361" s="22">
        <f t="shared" si="85"/>
        <v>0.89999999999999991</v>
      </c>
      <c r="N361" s="22">
        <f t="shared" si="86"/>
        <v>6.8500000000000005</v>
      </c>
      <c r="O361" s="22" t="s">
        <v>40</v>
      </c>
      <c r="P361" s="24">
        <f t="shared" ca="1" si="82"/>
        <v>0.70991277382157125</v>
      </c>
      <c r="Q361" s="24">
        <f t="shared" ca="1" si="83"/>
        <v>3.4904923485239019</v>
      </c>
      <c r="R361" s="24">
        <f t="shared" ca="1" si="78"/>
        <v>4.2004051223454733</v>
      </c>
      <c r="S361" s="22" t="str">
        <f t="shared" ca="1" si="79"/>
        <v/>
      </c>
      <c r="T361" s="24" t="str">
        <f t="shared" ca="1" si="80"/>
        <v/>
      </c>
      <c r="U361" s="24">
        <f t="shared" ca="1" si="84"/>
        <v>0</v>
      </c>
      <c r="V361" s="22">
        <f t="shared" ca="1" si="81"/>
        <v>1.7452461742619509</v>
      </c>
    </row>
    <row r="362" spans="7:22" x14ac:dyDescent="0.25">
      <c r="G362" s="22">
        <v>353</v>
      </c>
      <c r="H362" s="22">
        <f>HLOOKUP($O362,$B$8:$E$27,H$5,FALSE)</f>
        <v>3</v>
      </c>
      <c r="I362" s="22">
        <f>HLOOKUP($O362,$B$8:$E$27,I$5,FALSE)</f>
        <v>0.2</v>
      </c>
      <c r="J362" s="22">
        <f>HLOOKUP($O362,$B$8:$E$27,J$5,FALSE)</f>
        <v>1.26</v>
      </c>
      <c r="K362" s="22">
        <f>HLOOKUP($O362,$B$8:$E$27,K$5,FALSE)</f>
        <v>0</v>
      </c>
      <c r="L362" s="22">
        <f>HLOOKUP($O362,$B$8:$E$27,L$5,FALSE)</f>
        <v>0</v>
      </c>
      <c r="M362" s="22">
        <f t="shared" si="85"/>
        <v>0.60000000000000009</v>
      </c>
      <c r="N362" s="22">
        <f t="shared" si="86"/>
        <v>3.7800000000000002</v>
      </c>
      <c r="O362" s="22" t="s">
        <v>39</v>
      </c>
      <c r="P362" s="24">
        <f t="shared" ca="1" si="82"/>
        <v>3.5724880284938906E-2</v>
      </c>
      <c r="Q362" s="24">
        <f t="shared" ca="1" si="83"/>
        <v>1.7302396861680625</v>
      </c>
      <c r="R362" s="24">
        <f t="shared" ca="1" si="78"/>
        <v>1.7659645664530013</v>
      </c>
      <c r="S362" s="22" t="str">
        <f t="shared" ca="1" si="79"/>
        <v/>
      </c>
      <c r="T362" s="24" t="str">
        <f t="shared" ca="1" si="80"/>
        <v/>
      </c>
      <c r="U362" s="24">
        <f t="shared" ca="1" si="84"/>
        <v>0</v>
      </c>
      <c r="V362" s="22">
        <f t="shared" ca="1" si="81"/>
        <v>0.32587533467838109</v>
      </c>
    </row>
    <row r="363" spans="7:22" x14ac:dyDescent="0.25">
      <c r="G363" s="22">
        <v>354</v>
      </c>
      <c r="H363" s="22">
        <f>HLOOKUP($O363,$B$8:$E$27,H$5,FALSE)</f>
        <v>3</v>
      </c>
      <c r="I363" s="22">
        <f>HLOOKUP($O363,$B$8:$E$27,I$5,FALSE)</f>
        <v>0.2</v>
      </c>
      <c r="J363" s="22">
        <f>HLOOKUP($O363,$B$8:$E$27,J$5,FALSE)</f>
        <v>1.26</v>
      </c>
      <c r="K363" s="22">
        <f>HLOOKUP($O363,$B$8:$E$27,K$5,FALSE)</f>
        <v>0</v>
      </c>
      <c r="L363" s="22">
        <f>HLOOKUP($O363,$B$8:$E$27,L$5,FALSE)</f>
        <v>0</v>
      </c>
      <c r="M363" s="22">
        <f t="shared" si="85"/>
        <v>0.60000000000000009</v>
      </c>
      <c r="N363" s="22">
        <f t="shared" si="86"/>
        <v>3.7800000000000002</v>
      </c>
      <c r="O363" s="22" t="s">
        <v>39</v>
      </c>
      <c r="P363" s="24">
        <f t="shared" ca="1" si="82"/>
        <v>0.2920144616708002</v>
      </c>
      <c r="Q363" s="24">
        <f t="shared" ca="1" si="83"/>
        <v>2.1552945669175849</v>
      </c>
      <c r="R363" s="24">
        <f t="shared" ca="1" si="78"/>
        <v>2.4473090285883852</v>
      </c>
      <c r="S363" s="22" t="str">
        <f t="shared" ca="1" si="79"/>
        <v/>
      </c>
      <c r="T363" s="24" t="str">
        <f t="shared" ca="1" si="80"/>
        <v/>
      </c>
      <c r="U363" s="24">
        <f t="shared" ca="1" si="84"/>
        <v>0</v>
      </c>
      <c r="V363" s="22">
        <f t="shared" ca="1" si="81"/>
        <v>0.81541215210061679</v>
      </c>
    </row>
    <row r="364" spans="7:22" x14ac:dyDescent="0.25">
      <c r="G364" s="22">
        <v>355</v>
      </c>
      <c r="H364" s="22">
        <f>HLOOKUP($O364,$B$8:$E$27,H$5,FALSE)</f>
        <v>10</v>
      </c>
      <c r="I364" s="22">
        <f>HLOOKUP($O364,$B$8:$E$27,I$5,FALSE)</f>
        <v>0.2</v>
      </c>
      <c r="J364" s="22">
        <f>HLOOKUP($O364,$B$8:$E$27,J$5,FALSE)</f>
        <v>1.4</v>
      </c>
      <c r="K364" s="22">
        <f>HLOOKUP($O364,$B$8:$E$27,K$5,FALSE)</f>
        <v>0</v>
      </c>
      <c r="L364" s="22">
        <f>HLOOKUP($O364,$B$8:$E$27,L$5,FALSE)</f>
        <v>0</v>
      </c>
      <c r="M364" s="22">
        <f t="shared" si="85"/>
        <v>2</v>
      </c>
      <c r="N364" s="22">
        <f t="shared" si="86"/>
        <v>14</v>
      </c>
      <c r="O364" s="22" t="s">
        <v>41</v>
      </c>
      <c r="P364" s="24">
        <f t="shared" ca="1" si="82"/>
        <v>1.8703267983174157</v>
      </c>
      <c r="Q364" s="24">
        <f t="shared" ca="1" si="83"/>
        <v>7.8108105493873099</v>
      </c>
      <c r="R364" s="24">
        <f t="shared" ca="1" si="78"/>
        <v>9.6811373477047251</v>
      </c>
      <c r="S364" s="22" t="str">
        <f t="shared" ca="1" si="79"/>
        <v/>
      </c>
      <c r="T364" s="24" t="str">
        <f t="shared" ca="1" si="80"/>
        <v/>
      </c>
      <c r="U364" s="24">
        <f t="shared" ca="1" si="84"/>
        <v>0</v>
      </c>
      <c r="V364" s="22">
        <f t="shared" ca="1" si="81"/>
        <v>3.3349397614023895</v>
      </c>
    </row>
    <row r="365" spans="7:22" x14ac:dyDescent="0.25">
      <c r="G365" s="22">
        <v>356</v>
      </c>
      <c r="H365" s="22">
        <f>HLOOKUP($O365,$B$8:$E$27,H$5,FALSE)</f>
        <v>3</v>
      </c>
      <c r="I365" s="22">
        <f>HLOOKUP($O365,$B$8:$E$27,I$5,FALSE)</f>
        <v>0.2</v>
      </c>
      <c r="J365" s="22">
        <f>HLOOKUP($O365,$B$8:$E$27,J$5,FALSE)</f>
        <v>1.26</v>
      </c>
      <c r="K365" s="22">
        <f>HLOOKUP($O365,$B$8:$E$27,K$5,FALSE)</f>
        <v>0</v>
      </c>
      <c r="L365" s="22">
        <f>HLOOKUP($O365,$B$8:$E$27,L$5,FALSE)</f>
        <v>0</v>
      </c>
      <c r="M365" s="22">
        <f t="shared" si="85"/>
        <v>0.60000000000000009</v>
      </c>
      <c r="N365" s="22">
        <f t="shared" si="86"/>
        <v>3.7800000000000002</v>
      </c>
      <c r="O365" s="22" t="s">
        <v>39</v>
      </c>
      <c r="P365" s="24">
        <f t="shared" ca="1" si="82"/>
        <v>0.12845062604941657</v>
      </c>
      <c r="Q365" s="24">
        <f t="shared" ca="1" si="83"/>
        <v>2.1167661264793072</v>
      </c>
      <c r="R365" s="24">
        <f t="shared" ca="1" si="78"/>
        <v>2.2452167525287239</v>
      </c>
      <c r="S365" s="22" t="str">
        <f t="shared" ca="1" si="79"/>
        <v/>
      </c>
      <c r="T365" s="24" t="str">
        <f t="shared" ca="1" si="80"/>
        <v/>
      </c>
      <c r="U365" s="24">
        <f t="shared" ca="1" si="84"/>
        <v>0</v>
      </c>
      <c r="V365" s="22">
        <f t="shared" ca="1" si="81"/>
        <v>0.23248654102197461</v>
      </c>
    </row>
    <row r="366" spans="7:22" x14ac:dyDescent="0.25">
      <c r="G366" s="22">
        <v>357</v>
      </c>
      <c r="H366" s="22">
        <f>HLOOKUP($O366,$B$8:$E$27,H$5,FALSE)</f>
        <v>3</v>
      </c>
      <c r="I366" s="22">
        <f>HLOOKUP($O366,$B$8:$E$27,I$5,FALSE)</f>
        <v>0.2</v>
      </c>
      <c r="J366" s="22">
        <f>HLOOKUP($O366,$B$8:$E$27,J$5,FALSE)</f>
        <v>1.26</v>
      </c>
      <c r="K366" s="22">
        <f>HLOOKUP($O366,$B$8:$E$27,K$5,FALSE)</f>
        <v>0</v>
      </c>
      <c r="L366" s="22">
        <f>HLOOKUP($O366,$B$8:$E$27,L$5,FALSE)</f>
        <v>0</v>
      </c>
      <c r="M366" s="22">
        <f t="shared" si="85"/>
        <v>0.60000000000000009</v>
      </c>
      <c r="N366" s="22">
        <f t="shared" si="86"/>
        <v>3.7800000000000002</v>
      </c>
      <c r="O366" s="22" t="s">
        <v>39</v>
      </c>
      <c r="P366" s="24">
        <f t="shared" ca="1" si="82"/>
        <v>0.54832379731647429</v>
      </c>
      <c r="Q366" s="24">
        <f t="shared" ca="1" si="83"/>
        <v>2.2057161298383208</v>
      </c>
      <c r="R366" s="24">
        <f t="shared" ref="R366:R429" ca="1" si="87">SUM(P366:Q366)</f>
        <v>2.7540399271547953</v>
      </c>
      <c r="S366" s="22" t="str">
        <f t="shared" ref="S366:S429" ca="1" si="88">IF(H366&lt;R366,O366,"")</f>
        <v/>
      </c>
      <c r="T366" s="24" t="str">
        <f t="shared" ref="T366:T429" ca="1" si="89">IF(S366=O366,R366-H366,"")</f>
        <v/>
      </c>
      <c r="U366" s="24">
        <f t="shared" ca="1" si="84"/>
        <v>0</v>
      </c>
      <c r="V366" s="22">
        <f t="shared" ca="1" si="81"/>
        <v>0.18075012061855453</v>
      </c>
    </row>
    <row r="367" spans="7:22" x14ac:dyDescent="0.25">
      <c r="G367" s="22">
        <v>358</v>
      </c>
      <c r="H367" s="22">
        <f>HLOOKUP($O367,$B$8:$E$27,H$5,FALSE)</f>
        <v>5</v>
      </c>
      <c r="I367" s="22">
        <f>HLOOKUP($O367,$B$8:$E$27,I$5,FALSE)</f>
        <v>0.18</v>
      </c>
      <c r="J367" s="22">
        <f>HLOOKUP($O367,$B$8:$E$27,J$5,FALSE)</f>
        <v>1.37</v>
      </c>
      <c r="K367" s="22">
        <f>HLOOKUP($O367,$B$8:$E$27,K$5,FALSE)</f>
        <v>0</v>
      </c>
      <c r="L367" s="22">
        <f>HLOOKUP($O367,$B$8:$E$27,L$5,FALSE)</f>
        <v>0</v>
      </c>
      <c r="M367" s="22">
        <f t="shared" si="85"/>
        <v>0.89999999999999991</v>
      </c>
      <c r="N367" s="22">
        <f t="shared" si="86"/>
        <v>6.8500000000000005</v>
      </c>
      <c r="O367" s="22" t="s">
        <v>40</v>
      </c>
      <c r="P367" s="24">
        <f t="shared" ca="1" si="82"/>
        <v>0.7260485045677022</v>
      </c>
      <c r="Q367" s="24">
        <f t="shared" ca="1" si="83"/>
        <v>4.3602903245821238</v>
      </c>
      <c r="R367" s="24">
        <f t="shared" ca="1" si="87"/>
        <v>5.0863388291498257</v>
      </c>
      <c r="S367" s="22" t="str">
        <f t="shared" ca="1" si="88"/>
        <v>C</v>
      </c>
      <c r="T367" s="24">
        <f t="shared" ca="1" si="89"/>
        <v>8.6338829149825713E-2</v>
      </c>
      <c r="U367" s="24">
        <f t="shared" ca="1" si="84"/>
        <v>0</v>
      </c>
      <c r="V367" s="22">
        <f t="shared" ca="1" si="81"/>
        <v>0.54014803074769802</v>
      </c>
    </row>
    <row r="368" spans="7:22" x14ac:dyDescent="0.25">
      <c r="G368" s="22">
        <v>359</v>
      </c>
      <c r="H368" s="22">
        <f>HLOOKUP($O368,$B$8:$E$27,H$5,FALSE)</f>
        <v>1</v>
      </c>
      <c r="I368" s="22">
        <f>HLOOKUP($O368,$B$8:$E$27,I$5,FALSE)</f>
        <v>0.3</v>
      </c>
      <c r="J368" s="22">
        <f>HLOOKUP($O368,$B$8:$E$27,J$5,FALSE)</f>
        <v>0.95</v>
      </c>
      <c r="K368" s="22">
        <f>HLOOKUP($O368,$B$8:$E$27,K$5,FALSE)</f>
        <v>0</v>
      </c>
      <c r="L368" s="22">
        <f>HLOOKUP($O368,$B$8:$E$27,L$5,FALSE)</f>
        <v>0</v>
      </c>
      <c r="M368" s="22">
        <f t="shared" si="85"/>
        <v>0.3</v>
      </c>
      <c r="N368" s="22">
        <f t="shared" si="86"/>
        <v>0.95</v>
      </c>
      <c r="O368" s="22" t="s">
        <v>38</v>
      </c>
      <c r="P368" s="24">
        <f t="shared" ca="1" si="82"/>
        <v>0.17253082894153426</v>
      </c>
      <c r="Q368" s="24">
        <f t="shared" ca="1" si="83"/>
        <v>0.60656161291375643</v>
      </c>
      <c r="R368" s="24">
        <f t="shared" ca="1" si="87"/>
        <v>0.7790924418552907</v>
      </c>
      <c r="S368" s="22" t="str">
        <f t="shared" ca="1" si="88"/>
        <v/>
      </c>
      <c r="T368" s="24" t="str">
        <f t="shared" ca="1" si="89"/>
        <v/>
      </c>
      <c r="U368" s="24">
        <f t="shared" ca="1" si="84"/>
        <v>0</v>
      </c>
      <c r="V368" s="22">
        <f t="shared" ca="1" si="81"/>
        <v>0.30328080645687822</v>
      </c>
    </row>
    <row r="369" spans="7:22" x14ac:dyDescent="0.25">
      <c r="G369" s="22">
        <v>360</v>
      </c>
      <c r="H369" s="22">
        <f>HLOOKUP($O369,$B$8:$E$27,H$5,FALSE)</f>
        <v>1</v>
      </c>
      <c r="I369" s="22">
        <f>HLOOKUP($O369,$B$8:$E$27,I$5,FALSE)</f>
        <v>0.3</v>
      </c>
      <c r="J369" s="22">
        <f>HLOOKUP($O369,$B$8:$E$27,J$5,FALSE)</f>
        <v>0.95</v>
      </c>
      <c r="K369" s="22">
        <f>HLOOKUP($O369,$B$8:$E$27,K$5,FALSE)</f>
        <v>0</v>
      </c>
      <c r="L369" s="22">
        <f>HLOOKUP($O369,$B$8:$E$27,L$5,FALSE)</f>
        <v>0</v>
      </c>
      <c r="M369" s="22">
        <f t="shared" si="85"/>
        <v>0.3</v>
      </c>
      <c r="N369" s="22">
        <f t="shared" si="86"/>
        <v>0.95</v>
      </c>
      <c r="O369" s="22" t="s">
        <v>38</v>
      </c>
      <c r="P369" s="24">
        <f t="shared" ca="1" si="82"/>
        <v>0.21302372234687819</v>
      </c>
      <c r="Q369" s="24">
        <f t="shared" ca="1" si="83"/>
        <v>0.6207479980904228</v>
      </c>
      <c r="R369" s="24">
        <f t="shared" ca="1" si="87"/>
        <v>0.83377172043730097</v>
      </c>
      <c r="S369" s="22" t="str">
        <f t="shared" ca="1" si="88"/>
        <v/>
      </c>
      <c r="T369" s="24" t="str">
        <f t="shared" ca="1" si="89"/>
        <v/>
      </c>
      <c r="U369" s="24">
        <f t="shared" ca="1" si="84"/>
        <v>0</v>
      </c>
      <c r="V369" s="22">
        <f t="shared" ca="1" si="81"/>
        <v>0.3103739990452114</v>
      </c>
    </row>
    <row r="370" spans="7:22" x14ac:dyDescent="0.25">
      <c r="G370" s="22">
        <v>361</v>
      </c>
      <c r="H370" s="22">
        <f>HLOOKUP($O370,$B$8:$E$27,H$5,FALSE)</f>
        <v>1</v>
      </c>
      <c r="I370" s="22">
        <f>HLOOKUP($O370,$B$8:$E$27,I$5,FALSE)</f>
        <v>0.3</v>
      </c>
      <c r="J370" s="22">
        <f>HLOOKUP($O370,$B$8:$E$27,J$5,FALSE)</f>
        <v>0.95</v>
      </c>
      <c r="K370" s="22">
        <f>HLOOKUP($O370,$B$8:$E$27,K$5,FALSE)</f>
        <v>0</v>
      </c>
      <c r="L370" s="22">
        <f>HLOOKUP($O370,$B$8:$E$27,L$5,FALSE)</f>
        <v>0</v>
      </c>
      <c r="M370" s="22">
        <f t="shared" si="85"/>
        <v>0.3</v>
      </c>
      <c r="N370" s="22">
        <f t="shared" si="86"/>
        <v>0.95</v>
      </c>
      <c r="O370" s="22" t="s">
        <v>38</v>
      </c>
      <c r="P370" s="24">
        <f t="shared" ca="1" si="82"/>
        <v>0.20830628976664969</v>
      </c>
      <c r="Q370" s="24">
        <f t="shared" ca="1" si="83"/>
        <v>0.65928365885597351</v>
      </c>
      <c r="R370" s="24">
        <f t="shared" ca="1" si="87"/>
        <v>0.86758994862262317</v>
      </c>
      <c r="S370" s="22" t="str">
        <f t="shared" ca="1" si="88"/>
        <v/>
      </c>
      <c r="T370" s="24" t="str">
        <f t="shared" ca="1" si="89"/>
        <v/>
      </c>
      <c r="U370" s="24">
        <f t="shared" ca="1" si="84"/>
        <v>0</v>
      </c>
      <c r="V370" s="22">
        <f t="shared" ca="1" si="81"/>
        <v>0.3078317005030648</v>
      </c>
    </row>
    <row r="371" spans="7:22" x14ac:dyDescent="0.25">
      <c r="G371" s="22">
        <v>362</v>
      </c>
      <c r="H371" s="22">
        <f>HLOOKUP($O371,$B$8:$E$27,H$5,FALSE)</f>
        <v>3</v>
      </c>
      <c r="I371" s="22">
        <f>HLOOKUP($O371,$B$8:$E$27,I$5,FALSE)</f>
        <v>0.2</v>
      </c>
      <c r="J371" s="22">
        <f>HLOOKUP($O371,$B$8:$E$27,J$5,FALSE)</f>
        <v>1.26</v>
      </c>
      <c r="K371" s="22">
        <f>HLOOKUP($O371,$B$8:$E$27,K$5,FALSE)</f>
        <v>0</v>
      </c>
      <c r="L371" s="22">
        <f>HLOOKUP($O371,$B$8:$E$27,L$5,FALSE)</f>
        <v>0</v>
      </c>
      <c r="M371" s="22">
        <f t="shared" si="85"/>
        <v>0.60000000000000009</v>
      </c>
      <c r="N371" s="22">
        <f t="shared" si="86"/>
        <v>3.7800000000000002</v>
      </c>
      <c r="O371" s="22" t="s">
        <v>39</v>
      </c>
      <c r="P371" s="24">
        <f t="shared" ca="1" si="82"/>
        <v>0.46907899151048638</v>
      </c>
      <c r="Q371" s="24">
        <f t="shared" ca="1" si="83"/>
        <v>2.2119188756429118</v>
      </c>
      <c r="R371" s="24">
        <f t="shared" ca="1" si="87"/>
        <v>2.6809978671533981</v>
      </c>
      <c r="S371" s="22" t="str">
        <f t="shared" ca="1" si="88"/>
        <v/>
      </c>
      <c r="T371" s="24" t="str">
        <f t="shared" ca="1" si="89"/>
        <v/>
      </c>
      <c r="U371" s="24">
        <f t="shared" ca="1" si="84"/>
        <v>0</v>
      </c>
      <c r="V371" s="22">
        <f t="shared" ca="1" si="81"/>
        <v>0.77450479494121727</v>
      </c>
    </row>
    <row r="372" spans="7:22" x14ac:dyDescent="0.25">
      <c r="G372" s="22">
        <v>363</v>
      </c>
      <c r="H372" s="22">
        <f>HLOOKUP($O372,$B$8:$E$27,H$5,FALSE)</f>
        <v>5</v>
      </c>
      <c r="I372" s="22">
        <f>HLOOKUP($O372,$B$8:$E$27,I$5,FALSE)</f>
        <v>0.18</v>
      </c>
      <c r="J372" s="22">
        <f>HLOOKUP($O372,$B$8:$E$27,J$5,FALSE)</f>
        <v>1.37</v>
      </c>
      <c r="K372" s="22">
        <f>HLOOKUP($O372,$B$8:$E$27,K$5,FALSE)</f>
        <v>0</v>
      </c>
      <c r="L372" s="22">
        <f>HLOOKUP($O372,$B$8:$E$27,L$5,FALSE)</f>
        <v>0</v>
      </c>
      <c r="M372" s="22">
        <f t="shared" si="85"/>
        <v>0.89999999999999991</v>
      </c>
      <c r="N372" s="22">
        <f t="shared" si="86"/>
        <v>6.8500000000000005</v>
      </c>
      <c r="O372" s="22" t="s">
        <v>40</v>
      </c>
      <c r="P372" s="24">
        <f t="shared" ca="1" si="82"/>
        <v>0.24547639342679986</v>
      </c>
      <c r="Q372" s="24">
        <f t="shared" ca="1" si="83"/>
        <v>4.3884260956412913</v>
      </c>
      <c r="R372" s="24">
        <f t="shared" ca="1" si="87"/>
        <v>4.6339024890680909</v>
      </c>
      <c r="S372" s="22" t="str">
        <f t="shared" ca="1" si="88"/>
        <v/>
      </c>
      <c r="T372" s="24" t="str">
        <f t="shared" ca="1" si="89"/>
        <v/>
      </c>
      <c r="U372" s="24">
        <f t="shared" ca="1" si="84"/>
        <v>0</v>
      </c>
      <c r="V372" s="22">
        <f t="shared" ca="1" si="81"/>
        <v>2.1942130478206456</v>
      </c>
    </row>
    <row r="373" spans="7:22" x14ac:dyDescent="0.25">
      <c r="G373" s="22">
        <v>364</v>
      </c>
      <c r="H373" s="22">
        <f>HLOOKUP($O373,$B$8:$E$27,H$5,FALSE)</f>
        <v>10</v>
      </c>
      <c r="I373" s="22">
        <f>HLOOKUP($O373,$B$8:$E$27,I$5,FALSE)</f>
        <v>0.2</v>
      </c>
      <c r="J373" s="22">
        <f>HLOOKUP($O373,$B$8:$E$27,J$5,FALSE)</f>
        <v>1.4</v>
      </c>
      <c r="K373" s="22">
        <f>HLOOKUP($O373,$B$8:$E$27,K$5,FALSE)</f>
        <v>0</v>
      </c>
      <c r="L373" s="22">
        <f>HLOOKUP($O373,$B$8:$E$27,L$5,FALSE)</f>
        <v>0</v>
      </c>
      <c r="M373" s="22">
        <f t="shared" si="85"/>
        <v>2</v>
      </c>
      <c r="N373" s="22">
        <f t="shared" si="86"/>
        <v>14</v>
      </c>
      <c r="O373" s="22" t="s">
        <v>41</v>
      </c>
      <c r="P373" s="24">
        <f t="shared" ca="1" si="82"/>
        <v>0.55755188035613368</v>
      </c>
      <c r="Q373" s="24">
        <f t="shared" ca="1" si="83"/>
        <v>8.7628955116911147</v>
      </c>
      <c r="R373" s="24">
        <f t="shared" ca="1" si="87"/>
        <v>9.3204473920472477</v>
      </c>
      <c r="S373" s="22" t="str">
        <f t="shared" ca="1" si="88"/>
        <v/>
      </c>
      <c r="T373" s="24" t="str">
        <f t="shared" ca="1" si="89"/>
        <v/>
      </c>
      <c r="U373" s="24">
        <f t="shared" ca="1" si="84"/>
        <v>0</v>
      </c>
      <c r="V373" s="22">
        <f t="shared" ca="1" si="81"/>
        <v>1.5251957387284703</v>
      </c>
    </row>
    <row r="374" spans="7:22" x14ac:dyDescent="0.25">
      <c r="G374" s="22">
        <v>365</v>
      </c>
      <c r="H374" s="22">
        <f>HLOOKUP($O374,$B$8:$E$27,H$5,FALSE)</f>
        <v>1</v>
      </c>
      <c r="I374" s="22">
        <f>HLOOKUP($O374,$B$8:$E$27,I$5,FALSE)</f>
        <v>0.3</v>
      </c>
      <c r="J374" s="22">
        <f>HLOOKUP($O374,$B$8:$E$27,J$5,FALSE)</f>
        <v>0.95</v>
      </c>
      <c r="K374" s="22">
        <f>HLOOKUP($O374,$B$8:$E$27,K$5,FALSE)</f>
        <v>0</v>
      </c>
      <c r="L374" s="22">
        <f>HLOOKUP($O374,$B$8:$E$27,L$5,FALSE)</f>
        <v>0</v>
      </c>
      <c r="M374" s="22">
        <f t="shared" si="85"/>
        <v>0.3</v>
      </c>
      <c r="N374" s="22">
        <f t="shared" si="86"/>
        <v>0.95</v>
      </c>
      <c r="O374" s="22" t="s">
        <v>38</v>
      </c>
      <c r="P374" s="24">
        <f t="shared" ca="1" si="82"/>
        <v>0.10817848323597219</v>
      </c>
      <c r="Q374" s="24">
        <f t="shared" ca="1" si="83"/>
        <v>0.59590971036686347</v>
      </c>
      <c r="R374" s="24">
        <f t="shared" ca="1" si="87"/>
        <v>0.7040881936028357</v>
      </c>
      <c r="S374" s="22" t="str">
        <f t="shared" ca="1" si="88"/>
        <v/>
      </c>
      <c r="T374" s="24" t="str">
        <f t="shared" ca="1" si="89"/>
        <v/>
      </c>
      <c r="U374" s="24">
        <f t="shared" ca="1" si="84"/>
        <v>0</v>
      </c>
      <c r="V374" s="22">
        <f t="shared" ca="1" si="81"/>
        <v>0.15105419083524999</v>
      </c>
    </row>
    <row r="375" spans="7:22" x14ac:dyDescent="0.25">
      <c r="G375" s="22">
        <v>366</v>
      </c>
      <c r="H375" s="22">
        <f>HLOOKUP($O375,$B$8:$E$27,H$5,FALSE)</f>
        <v>1</v>
      </c>
      <c r="I375" s="22">
        <f>HLOOKUP($O375,$B$8:$E$27,I$5,FALSE)</f>
        <v>0.3</v>
      </c>
      <c r="J375" s="22">
        <f>HLOOKUP($O375,$B$8:$E$27,J$5,FALSE)</f>
        <v>0.95</v>
      </c>
      <c r="K375" s="22">
        <f>HLOOKUP($O375,$B$8:$E$27,K$5,FALSE)</f>
        <v>0</v>
      </c>
      <c r="L375" s="22">
        <f>HLOOKUP($O375,$B$8:$E$27,L$5,FALSE)</f>
        <v>0</v>
      </c>
      <c r="M375" s="22">
        <f t="shared" si="85"/>
        <v>0.3</v>
      </c>
      <c r="N375" s="22">
        <f t="shared" si="86"/>
        <v>0.95</v>
      </c>
      <c r="O375" s="22" t="s">
        <v>38</v>
      </c>
      <c r="P375" s="24">
        <f t="shared" ca="1" si="82"/>
        <v>0.20659756813252506</v>
      </c>
      <c r="Q375" s="24">
        <f t="shared" ca="1" si="83"/>
        <v>0.67614476895104181</v>
      </c>
      <c r="R375" s="24">
        <f t="shared" ca="1" si="87"/>
        <v>0.88274233708356686</v>
      </c>
      <c r="S375" s="22" t="str">
        <f t="shared" ca="1" si="88"/>
        <v/>
      </c>
      <c r="T375" s="24" t="str">
        <f t="shared" ca="1" si="89"/>
        <v/>
      </c>
      <c r="U375" s="24">
        <f t="shared" ca="1" si="84"/>
        <v>0</v>
      </c>
      <c r="V375" s="22">
        <f t="shared" ca="1" si="81"/>
        <v>0.3380723844755209</v>
      </c>
    </row>
    <row r="376" spans="7:22" x14ac:dyDescent="0.25">
      <c r="G376" s="22">
        <v>367</v>
      </c>
      <c r="H376" s="22">
        <f>HLOOKUP($O376,$B$8:$E$27,H$5,FALSE)</f>
        <v>3</v>
      </c>
      <c r="I376" s="22">
        <f>HLOOKUP($O376,$B$8:$E$27,I$5,FALSE)</f>
        <v>0.2</v>
      </c>
      <c r="J376" s="22">
        <f>HLOOKUP($O376,$B$8:$E$27,J$5,FALSE)</f>
        <v>1.26</v>
      </c>
      <c r="K376" s="22">
        <f>HLOOKUP($O376,$B$8:$E$27,K$5,FALSE)</f>
        <v>0</v>
      </c>
      <c r="L376" s="22">
        <f>HLOOKUP($O376,$B$8:$E$27,L$5,FALSE)</f>
        <v>0</v>
      </c>
      <c r="M376" s="22">
        <f t="shared" si="85"/>
        <v>0.60000000000000009</v>
      </c>
      <c r="N376" s="22">
        <f t="shared" si="86"/>
        <v>3.7800000000000002</v>
      </c>
      <c r="O376" s="22" t="s">
        <v>39</v>
      </c>
      <c r="P376" s="24">
        <f t="shared" ca="1" si="82"/>
        <v>1.5006270533970481E-2</v>
      </c>
      <c r="Q376" s="24">
        <f t="shared" ca="1" si="83"/>
        <v>2.2820694919717819</v>
      </c>
      <c r="R376" s="24">
        <f t="shared" ca="1" si="87"/>
        <v>2.2970757625057523</v>
      </c>
      <c r="S376" s="22" t="str">
        <f t="shared" ca="1" si="88"/>
        <v/>
      </c>
      <c r="T376" s="24" t="str">
        <f t="shared" ca="1" si="89"/>
        <v/>
      </c>
      <c r="U376" s="24">
        <f t="shared" ca="1" si="84"/>
        <v>0</v>
      </c>
      <c r="V376" s="22">
        <f t="shared" ca="1" si="81"/>
        <v>1.1410347459858909</v>
      </c>
    </row>
    <row r="377" spans="7:22" x14ac:dyDescent="0.25">
      <c r="G377" s="22">
        <v>368</v>
      </c>
      <c r="H377" s="22">
        <f>HLOOKUP($O377,$B$8:$E$27,H$5,FALSE)</f>
        <v>3</v>
      </c>
      <c r="I377" s="22">
        <f>HLOOKUP($O377,$B$8:$E$27,I$5,FALSE)</f>
        <v>0.2</v>
      </c>
      <c r="J377" s="22">
        <f>HLOOKUP($O377,$B$8:$E$27,J$5,FALSE)</f>
        <v>1.26</v>
      </c>
      <c r="K377" s="22">
        <f>HLOOKUP($O377,$B$8:$E$27,K$5,FALSE)</f>
        <v>0</v>
      </c>
      <c r="L377" s="22">
        <f>HLOOKUP($O377,$B$8:$E$27,L$5,FALSE)</f>
        <v>0</v>
      </c>
      <c r="M377" s="22">
        <f t="shared" si="85"/>
        <v>0.60000000000000009</v>
      </c>
      <c r="N377" s="22">
        <f t="shared" si="86"/>
        <v>3.7800000000000002</v>
      </c>
      <c r="O377" s="22" t="s">
        <v>39</v>
      </c>
      <c r="P377" s="24">
        <f t="shared" ca="1" si="82"/>
        <v>0.48357898039527863</v>
      </c>
      <c r="Q377" s="24">
        <f t="shared" ca="1" si="83"/>
        <v>1.9280545029604568</v>
      </c>
      <c r="R377" s="24">
        <f t="shared" ca="1" si="87"/>
        <v>2.4116334833557356</v>
      </c>
      <c r="S377" s="22" t="str">
        <f t="shared" ca="1" si="88"/>
        <v/>
      </c>
      <c r="T377" s="24" t="str">
        <f t="shared" ca="1" si="89"/>
        <v/>
      </c>
      <c r="U377" s="24">
        <f t="shared" ca="1" si="84"/>
        <v>0</v>
      </c>
      <c r="V377" s="22">
        <f t="shared" ca="1" si="81"/>
        <v>0.25505636790709074</v>
      </c>
    </row>
    <row r="378" spans="7:22" x14ac:dyDescent="0.25">
      <c r="G378" s="22">
        <v>369</v>
      </c>
      <c r="H378" s="22">
        <f>HLOOKUP($O378,$B$8:$E$27,H$5,FALSE)</f>
        <v>5</v>
      </c>
      <c r="I378" s="22">
        <f>HLOOKUP($O378,$B$8:$E$27,I$5,FALSE)</f>
        <v>0.18</v>
      </c>
      <c r="J378" s="22">
        <f>HLOOKUP($O378,$B$8:$E$27,J$5,FALSE)</f>
        <v>1.37</v>
      </c>
      <c r="K378" s="22">
        <f>HLOOKUP($O378,$B$8:$E$27,K$5,FALSE)</f>
        <v>0</v>
      </c>
      <c r="L378" s="22">
        <f>HLOOKUP($O378,$B$8:$E$27,L$5,FALSE)</f>
        <v>0</v>
      </c>
      <c r="M378" s="22">
        <f t="shared" si="85"/>
        <v>0.89999999999999991</v>
      </c>
      <c r="N378" s="22">
        <f t="shared" si="86"/>
        <v>6.8500000000000005</v>
      </c>
      <c r="O378" s="22" t="s">
        <v>40</v>
      </c>
      <c r="P378" s="24">
        <f t="shared" ca="1" si="82"/>
        <v>0.1440389540213253</v>
      </c>
      <c r="Q378" s="24">
        <f t="shared" ca="1" si="83"/>
        <v>4.3253415022466779</v>
      </c>
      <c r="R378" s="24">
        <f t="shared" ca="1" si="87"/>
        <v>4.4693804562680031</v>
      </c>
      <c r="S378" s="22" t="str">
        <f t="shared" ca="1" si="88"/>
        <v/>
      </c>
      <c r="T378" s="24" t="str">
        <f t="shared" ca="1" si="89"/>
        <v/>
      </c>
      <c r="U378" s="24">
        <f t="shared" ca="1" si="84"/>
        <v>0</v>
      </c>
      <c r="V378" s="22">
        <f t="shared" ca="1" si="81"/>
        <v>0.2162670751123339</v>
      </c>
    </row>
    <row r="379" spans="7:22" x14ac:dyDescent="0.25">
      <c r="G379" s="22">
        <v>370</v>
      </c>
      <c r="H379" s="22">
        <f>HLOOKUP($O379,$B$8:$E$27,H$5,FALSE)</f>
        <v>5</v>
      </c>
      <c r="I379" s="22">
        <f>HLOOKUP($O379,$B$8:$E$27,I$5,FALSE)</f>
        <v>0.18</v>
      </c>
      <c r="J379" s="22">
        <f>HLOOKUP($O379,$B$8:$E$27,J$5,FALSE)</f>
        <v>1.37</v>
      </c>
      <c r="K379" s="22">
        <f>HLOOKUP($O379,$B$8:$E$27,K$5,FALSE)</f>
        <v>0</v>
      </c>
      <c r="L379" s="22">
        <f>HLOOKUP($O379,$B$8:$E$27,L$5,FALSE)</f>
        <v>0</v>
      </c>
      <c r="M379" s="22">
        <f t="shared" si="85"/>
        <v>0.89999999999999991</v>
      </c>
      <c r="N379" s="22">
        <f t="shared" si="86"/>
        <v>6.8500000000000005</v>
      </c>
      <c r="O379" s="22" t="s">
        <v>40</v>
      </c>
      <c r="P379" s="24">
        <f t="shared" ca="1" si="82"/>
        <v>0.79596212570868652</v>
      </c>
      <c r="Q379" s="24">
        <f t="shared" ca="1" si="83"/>
        <v>3.9612102455275435</v>
      </c>
      <c r="R379" s="24">
        <f t="shared" ca="1" si="87"/>
        <v>4.7571723712362299</v>
      </c>
      <c r="S379" s="22" t="str">
        <f t="shared" ca="1" si="88"/>
        <v/>
      </c>
      <c r="T379" s="24" t="str">
        <f t="shared" ca="1" si="89"/>
        <v/>
      </c>
      <c r="U379" s="24">
        <f t="shared" ca="1" si="84"/>
        <v>0</v>
      </c>
      <c r="V379" s="22">
        <f t="shared" ca="1" si="81"/>
        <v>1.9806051227637718</v>
      </c>
    </row>
    <row r="380" spans="7:22" x14ac:dyDescent="0.25">
      <c r="G380" s="22">
        <v>371</v>
      </c>
      <c r="H380" s="22">
        <f>HLOOKUP($O380,$B$8:$E$27,H$5,FALSE)</f>
        <v>5</v>
      </c>
      <c r="I380" s="22">
        <f>HLOOKUP($O380,$B$8:$E$27,I$5,FALSE)</f>
        <v>0.18</v>
      </c>
      <c r="J380" s="22">
        <f>HLOOKUP($O380,$B$8:$E$27,J$5,FALSE)</f>
        <v>1.37</v>
      </c>
      <c r="K380" s="22">
        <f>HLOOKUP($O380,$B$8:$E$27,K$5,FALSE)</f>
        <v>0</v>
      </c>
      <c r="L380" s="22">
        <f>HLOOKUP($O380,$B$8:$E$27,L$5,FALSE)</f>
        <v>0</v>
      </c>
      <c r="M380" s="22">
        <f t="shared" si="85"/>
        <v>0.89999999999999991</v>
      </c>
      <c r="N380" s="22">
        <f t="shared" si="86"/>
        <v>6.8500000000000005</v>
      </c>
      <c r="O380" s="22" t="s">
        <v>40</v>
      </c>
      <c r="P380" s="24">
        <f t="shared" ca="1" si="82"/>
        <v>0.28845283105521802</v>
      </c>
      <c r="Q380" s="24">
        <f t="shared" ca="1" si="83"/>
        <v>3.630118061929092</v>
      </c>
      <c r="R380" s="24">
        <f t="shared" ca="1" si="87"/>
        <v>3.9185708929843099</v>
      </c>
      <c r="S380" s="22" t="str">
        <f t="shared" ca="1" si="88"/>
        <v/>
      </c>
      <c r="T380" s="24" t="str">
        <f t="shared" ca="1" si="89"/>
        <v/>
      </c>
      <c r="U380" s="24">
        <f t="shared" ca="1" si="84"/>
        <v>0</v>
      </c>
      <c r="V380" s="22">
        <f t="shared" ca="1" si="81"/>
        <v>0.40583878407595281</v>
      </c>
    </row>
    <row r="381" spans="7:22" x14ac:dyDescent="0.25">
      <c r="G381" s="22">
        <v>372</v>
      </c>
      <c r="H381" s="22">
        <f>HLOOKUP($O381,$B$8:$E$27,H$5,FALSE)</f>
        <v>3</v>
      </c>
      <c r="I381" s="22">
        <f>HLOOKUP($O381,$B$8:$E$27,I$5,FALSE)</f>
        <v>0.2</v>
      </c>
      <c r="J381" s="22">
        <f>HLOOKUP($O381,$B$8:$E$27,J$5,FALSE)</f>
        <v>1.26</v>
      </c>
      <c r="K381" s="22">
        <f>HLOOKUP($O381,$B$8:$E$27,K$5,FALSE)</f>
        <v>0</v>
      </c>
      <c r="L381" s="22">
        <f>HLOOKUP($O381,$B$8:$E$27,L$5,FALSE)</f>
        <v>0</v>
      </c>
      <c r="M381" s="22">
        <f t="shared" si="85"/>
        <v>0.60000000000000009</v>
      </c>
      <c r="N381" s="22">
        <f t="shared" si="86"/>
        <v>3.7800000000000002</v>
      </c>
      <c r="O381" s="22" t="s">
        <v>39</v>
      </c>
      <c r="P381" s="24">
        <f t="shared" ca="1" si="82"/>
        <v>0.4458421746675752</v>
      </c>
      <c r="Q381" s="24">
        <f t="shared" ca="1" si="83"/>
        <v>2.2655466235160633</v>
      </c>
      <c r="R381" s="24">
        <f t="shared" ca="1" si="87"/>
        <v>2.7113887981836386</v>
      </c>
      <c r="S381" s="22" t="str">
        <f t="shared" ca="1" si="88"/>
        <v/>
      </c>
      <c r="T381" s="24" t="str">
        <f t="shared" ca="1" si="89"/>
        <v/>
      </c>
      <c r="U381" s="24">
        <f t="shared" ca="1" si="84"/>
        <v>0</v>
      </c>
      <c r="V381" s="22">
        <f t="shared" ca="1" si="81"/>
        <v>1.1327733117580316</v>
      </c>
    </row>
    <row r="382" spans="7:22" x14ac:dyDescent="0.25">
      <c r="G382" s="22">
        <v>373</v>
      </c>
      <c r="H382" s="22">
        <f>HLOOKUP($O382,$B$8:$E$27,H$5,FALSE)</f>
        <v>3</v>
      </c>
      <c r="I382" s="22">
        <f>HLOOKUP($O382,$B$8:$E$27,I$5,FALSE)</f>
        <v>0.2</v>
      </c>
      <c r="J382" s="22">
        <f>HLOOKUP($O382,$B$8:$E$27,J$5,FALSE)</f>
        <v>1.26</v>
      </c>
      <c r="K382" s="22">
        <f>HLOOKUP($O382,$B$8:$E$27,K$5,FALSE)</f>
        <v>0</v>
      </c>
      <c r="L382" s="22">
        <f>HLOOKUP($O382,$B$8:$E$27,L$5,FALSE)</f>
        <v>0</v>
      </c>
      <c r="M382" s="22">
        <f t="shared" si="85"/>
        <v>0.60000000000000009</v>
      </c>
      <c r="N382" s="22">
        <f t="shared" si="86"/>
        <v>3.7800000000000002</v>
      </c>
      <c r="O382" s="22" t="s">
        <v>39</v>
      </c>
      <c r="P382" s="24">
        <f t="shared" ca="1" si="82"/>
        <v>0.25174025214397577</v>
      </c>
      <c r="Q382" s="24">
        <f t="shared" ca="1" si="83"/>
        <v>1.7643535673622139</v>
      </c>
      <c r="R382" s="24">
        <f t="shared" ca="1" si="87"/>
        <v>2.0160938195061897</v>
      </c>
      <c r="S382" s="22" t="str">
        <f t="shared" ca="1" si="88"/>
        <v/>
      </c>
      <c r="T382" s="24" t="str">
        <f t="shared" ca="1" si="89"/>
        <v/>
      </c>
      <c r="U382" s="24">
        <f t="shared" ca="1" si="84"/>
        <v>0</v>
      </c>
      <c r="V382" s="22">
        <f t="shared" ca="1" si="81"/>
        <v>0.6113599700647675</v>
      </c>
    </row>
    <row r="383" spans="7:22" x14ac:dyDescent="0.25">
      <c r="G383" s="22">
        <v>374</v>
      </c>
      <c r="H383" s="22">
        <f>HLOOKUP($O383,$B$8:$E$27,H$5,FALSE)</f>
        <v>10</v>
      </c>
      <c r="I383" s="22">
        <f>HLOOKUP($O383,$B$8:$E$27,I$5,FALSE)</f>
        <v>0.2</v>
      </c>
      <c r="J383" s="22">
        <f>HLOOKUP($O383,$B$8:$E$27,J$5,FALSE)</f>
        <v>1.4</v>
      </c>
      <c r="K383" s="22">
        <f>HLOOKUP($O383,$B$8:$E$27,K$5,FALSE)</f>
        <v>0</v>
      </c>
      <c r="L383" s="22">
        <f>HLOOKUP($O383,$B$8:$E$27,L$5,FALSE)</f>
        <v>0</v>
      </c>
      <c r="M383" s="22">
        <f t="shared" si="85"/>
        <v>2</v>
      </c>
      <c r="N383" s="22">
        <f t="shared" si="86"/>
        <v>14</v>
      </c>
      <c r="O383" s="22" t="s">
        <v>41</v>
      </c>
      <c r="P383" s="24">
        <f t="shared" ca="1" si="82"/>
        <v>1.9654248434261843</v>
      </c>
      <c r="Q383" s="24">
        <f t="shared" ca="1" si="83"/>
        <v>8.1282720610710051</v>
      </c>
      <c r="R383" s="24">
        <f t="shared" ca="1" si="87"/>
        <v>10.09369690449719</v>
      </c>
      <c r="S383" s="22" t="str">
        <f t="shared" ca="1" si="88"/>
        <v>D</v>
      </c>
      <c r="T383" s="24">
        <f t="shared" ca="1" si="89"/>
        <v>9.3696904497189593E-2</v>
      </c>
      <c r="U383" s="24">
        <f t="shared" ca="1" si="84"/>
        <v>0</v>
      </c>
      <c r="V383" s="22">
        <f t="shared" ca="1" si="81"/>
        <v>4.0641360305355025</v>
      </c>
    </row>
    <row r="384" spans="7:22" x14ac:dyDescent="0.25">
      <c r="G384" s="22">
        <v>375</v>
      </c>
      <c r="H384" s="22">
        <f>HLOOKUP($O384,$B$8:$E$27,H$5,FALSE)</f>
        <v>1</v>
      </c>
      <c r="I384" s="22">
        <f>HLOOKUP($O384,$B$8:$E$27,I$5,FALSE)</f>
        <v>0.3</v>
      </c>
      <c r="J384" s="22">
        <f>HLOOKUP($O384,$B$8:$E$27,J$5,FALSE)</f>
        <v>0.95</v>
      </c>
      <c r="K384" s="22">
        <f>HLOOKUP($O384,$B$8:$E$27,K$5,FALSE)</f>
        <v>0</v>
      </c>
      <c r="L384" s="22">
        <f>HLOOKUP($O384,$B$8:$E$27,L$5,FALSE)</f>
        <v>0</v>
      </c>
      <c r="M384" s="22">
        <f t="shared" si="85"/>
        <v>0.3</v>
      </c>
      <c r="N384" s="22">
        <f t="shared" si="86"/>
        <v>0.95</v>
      </c>
      <c r="O384" s="22" t="s">
        <v>38</v>
      </c>
      <c r="P384" s="24">
        <f t="shared" ca="1" si="82"/>
        <v>0.23694340467086106</v>
      </c>
      <c r="Q384" s="24">
        <f t="shared" ca="1" si="83"/>
        <v>0.62252902725255954</v>
      </c>
      <c r="R384" s="24">
        <f t="shared" ca="1" si="87"/>
        <v>0.8594724319234206</v>
      </c>
      <c r="S384" s="22" t="str">
        <f t="shared" ca="1" si="88"/>
        <v/>
      </c>
      <c r="T384" s="24" t="str">
        <f t="shared" ca="1" si="89"/>
        <v/>
      </c>
      <c r="U384" s="24">
        <f t="shared" ca="1" si="84"/>
        <v>0</v>
      </c>
      <c r="V384" s="22">
        <f t="shared" ca="1" si="81"/>
        <v>0.31126451362627977</v>
      </c>
    </row>
    <row r="385" spans="7:22" x14ac:dyDescent="0.25">
      <c r="G385" s="22">
        <v>376</v>
      </c>
      <c r="H385" s="22">
        <f>HLOOKUP($O385,$B$8:$E$27,H$5,FALSE)</f>
        <v>5</v>
      </c>
      <c r="I385" s="22">
        <f>HLOOKUP($O385,$B$8:$E$27,I$5,FALSE)</f>
        <v>0.18</v>
      </c>
      <c r="J385" s="22">
        <f>HLOOKUP($O385,$B$8:$E$27,J$5,FALSE)</f>
        <v>1.37</v>
      </c>
      <c r="K385" s="22">
        <f>HLOOKUP($O385,$B$8:$E$27,K$5,FALSE)</f>
        <v>0</v>
      </c>
      <c r="L385" s="22">
        <f>HLOOKUP($O385,$B$8:$E$27,L$5,FALSE)</f>
        <v>0</v>
      </c>
      <c r="M385" s="22">
        <f t="shared" si="85"/>
        <v>0.89999999999999991</v>
      </c>
      <c r="N385" s="22">
        <f t="shared" si="86"/>
        <v>6.8500000000000005</v>
      </c>
      <c r="O385" s="22" t="s">
        <v>40</v>
      </c>
      <c r="P385" s="24">
        <f t="shared" ca="1" si="82"/>
        <v>0.78642914707011036</v>
      </c>
      <c r="Q385" s="24">
        <f t="shared" ca="1" si="83"/>
        <v>3.5661380117656689</v>
      </c>
      <c r="R385" s="24">
        <f t="shared" ca="1" si="87"/>
        <v>4.3525671588357788</v>
      </c>
      <c r="S385" s="22" t="str">
        <f t="shared" ca="1" si="88"/>
        <v/>
      </c>
      <c r="T385" s="24" t="str">
        <f t="shared" ca="1" si="89"/>
        <v/>
      </c>
      <c r="U385" s="24">
        <f t="shared" ca="1" si="84"/>
        <v>0</v>
      </c>
      <c r="V385" s="22">
        <f t="shared" ca="1" si="81"/>
        <v>1.7830690058828345</v>
      </c>
    </row>
    <row r="386" spans="7:22" x14ac:dyDescent="0.25">
      <c r="G386" s="22">
        <v>377</v>
      </c>
      <c r="H386" s="22">
        <f>HLOOKUP($O386,$B$8:$E$27,H$5,FALSE)</f>
        <v>5</v>
      </c>
      <c r="I386" s="22">
        <f>HLOOKUP($O386,$B$8:$E$27,I$5,FALSE)</f>
        <v>0.18</v>
      </c>
      <c r="J386" s="22">
        <f>HLOOKUP($O386,$B$8:$E$27,J$5,FALSE)</f>
        <v>1.37</v>
      </c>
      <c r="K386" s="22">
        <f>HLOOKUP($O386,$B$8:$E$27,K$5,FALSE)</f>
        <v>0</v>
      </c>
      <c r="L386" s="22">
        <f>HLOOKUP($O386,$B$8:$E$27,L$5,FALSE)</f>
        <v>0</v>
      </c>
      <c r="M386" s="22">
        <f t="shared" si="85"/>
        <v>0.89999999999999991</v>
      </c>
      <c r="N386" s="22">
        <f t="shared" si="86"/>
        <v>6.8500000000000005</v>
      </c>
      <c r="O386" s="22" t="s">
        <v>40</v>
      </c>
      <c r="P386" s="24">
        <f t="shared" ca="1" si="82"/>
        <v>0.78934919044525476</v>
      </c>
      <c r="Q386" s="24">
        <f t="shared" ca="1" si="83"/>
        <v>4.5016225345356471</v>
      </c>
      <c r="R386" s="24">
        <f t="shared" ca="1" si="87"/>
        <v>5.2909717249809018</v>
      </c>
      <c r="S386" s="22" t="str">
        <f t="shared" ca="1" si="88"/>
        <v>C</v>
      </c>
      <c r="T386" s="24">
        <f t="shared" ca="1" si="89"/>
        <v>0.29097172498090185</v>
      </c>
      <c r="U386" s="24">
        <f t="shared" ca="1" si="84"/>
        <v>0</v>
      </c>
      <c r="V386" s="22">
        <f t="shared" ca="1" si="81"/>
        <v>0.74823723598556602</v>
      </c>
    </row>
    <row r="387" spans="7:22" x14ac:dyDescent="0.25">
      <c r="G387" s="22">
        <v>378</v>
      </c>
      <c r="H387" s="22">
        <f>HLOOKUP($O387,$B$8:$E$27,H$5,FALSE)</f>
        <v>5</v>
      </c>
      <c r="I387" s="22">
        <f>HLOOKUP($O387,$B$8:$E$27,I$5,FALSE)</f>
        <v>0.18</v>
      </c>
      <c r="J387" s="22">
        <f>HLOOKUP($O387,$B$8:$E$27,J$5,FALSE)</f>
        <v>1.37</v>
      </c>
      <c r="K387" s="22">
        <f>HLOOKUP($O387,$B$8:$E$27,K$5,FALSE)</f>
        <v>0</v>
      </c>
      <c r="L387" s="22">
        <f>HLOOKUP($O387,$B$8:$E$27,L$5,FALSE)</f>
        <v>0</v>
      </c>
      <c r="M387" s="22">
        <f t="shared" si="85"/>
        <v>0.89999999999999991</v>
      </c>
      <c r="N387" s="22">
        <f t="shared" si="86"/>
        <v>6.8500000000000005</v>
      </c>
      <c r="O387" s="22" t="s">
        <v>40</v>
      </c>
      <c r="P387" s="24">
        <f t="shared" ca="1" si="82"/>
        <v>0.67147685584699734</v>
      </c>
      <c r="Q387" s="24">
        <f t="shared" ca="1" si="83"/>
        <v>4.0288397177241562</v>
      </c>
      <c r="R387" s="24">
        <f t="shared" ca="1" si="87"/>
        <v>4.7003165735711532</v>
      </c>
      <c r="S387" s="22" t="str">
        <f t="shared" ca="1" si="88"/>
        <v/>
      </c>
      <c r="T387" s="24" t="str">
        <f t="shared" ca="1" si="89"/>
        <v/>
      </c>
      <c r="U387" s="24">
        <f t="shared" ca="1" si="84"/>
        <v>0</v>
      </c>
      <c r="V387" s="22">
        <f t="shared" ca="1" si="81"/>
        <v>1.5037174522525703</v>
      </c>
    </row>
    <row r="388" spans="7:22" x14ac:dyDescent="0.25">
      <c r="G388" s="22">
        <v>379</v>
      </c>
      <c r="H388" s="22">
        <f>HLOOKUP($O388,$B$8:$E$27,H$5,FALSE)</f>
        <v>1</v>
      </c>
      <c r="I388" s="22">
        <f>HLOOKUP($O388,$B$8:$E$27,I$5,FALSE)</f>
        <v>0.3</v>
      </c>
      <c r="J388" s="22">
        <f>HLOOKUP($O388,$B$8:$E$27,J$5,FALSE)</f>
        <v>0.95</v>
      </c>
      <c r="K388" s="22">
        <f>HLOOKUP($O388,$B$8:$E$27,K$5,FALSE)</f>
        <v>0</v>
      </c>
      <c r="L388" s="22">
        <f>HLOOKUP($O388,$B$8:$E$27,L$5,FALSE)</f>
        <v>0</v>
      </c>
      <c r="M388" s="22">
        <f t="shared" si="85"/>
        <v>0.3</v>
      </c>
      <c r="N388" s="22">
        <f t="shared" si="86"/>
        <v>0.95</v>
      </c>
      <c r="O388" s="22" t="s">
        <v>38</v>
      </c>
      <c r="P388" s="24">
        <f t="shared" ca="1" si="82"/>
        <v>7.6083653774488114E-2</v>
      </c>
      <c r="Q388" s="24">
        <f t="shared" ca="1" si="83"/>
        <v>0.64149203837825852</v>
      </c>
      <c r="R388" s="24">
        <f t="shared" ca="1" si="87"/>
        <v>0.71757569215274664</v>
      </c>
      <c r="S388" s="22" t="str">
        <f t="shared" ca="1" si="88"/>
        <v/>
      </c>
      <c r="T388" s="24" t="str">
        <f t="shared" ca="1" si="89"/>
        <v/>
      </c>
      <c r="U388" s="24">
        <f t="shared" ca="1" si="84"/>
        <v>0</v>
      </c>
      <c r="V388" s="22">
        <f t="shared" ca="1" si="81"/>
        <v>0.32074601918912926</v>
      </c>
    </row>
    <row r="389" spans="7:22" x14ac:dyDescent="0.25">
      <c r="G389" s="22">
        <v>380</v>
      </c>
      <c r="H389" s="22">
        <f>HLOOKUP($O389,$B$8:$E$27,H$5,FALSE)</f>
        <v>1</v>
      </c>
      <c r="I389" s="22">
        <f>HLOOKUP($O389,$B$8:$E$27,I$5,FALSE)</f>
        <v>0.3</v>
      </c>
      <c r="J389" s="22">
        <f>HLOOKUP($O389,$B$8:$E$27,J$5,FALSE)</f>
        <v>0.95</v>
      </c>
      <c r="K389" s="22">
        <f>HLOOKUP($O389,$B$8:$E$27,K$5,FALSE)</f>
        <v>0</v>
      </c>
      <c r="L389" s="22">
        <f>HLOOKUP($O389,$B$8:$E$27,L$5,FALSE)</f>
        <v>0</v>
      </c>
      <c r="M389" s="22">
        <f t="shared" si="85"/>
        <v>0.3</v>
      </c>
      <c r="N389" s="22">
        <f t="shared" si="86"/>
        <v>0.95</v>
      </c>
      <c r="O389" s="22" t="s">
        <v>38</v>
      </c>
      <c r="P389" s="24">
        <f t="shared" ca="1" si="82"/>
        <v>0.12834557118628717</v>
      </c>
      <c r="Q389" s="24">
        <f t="shared" ca="1" si="83"/>
        <v>0.65725386962133525</v>
      </c>
      <c r="R389" s="24">
        <f t="shared" ca="1" si="87"/>
        <v>0.78559944080762245</v>
      </c>
      <c r="S389" s="22" t="str">
        <f t="shared" ca="1" si="88"/>
        <v/>
      </c>
      <c r="T389" s="24" t="str">
        <f t="shared" ca="1" si="89"/>
        <v/>
      </c>
      <c r="U389" s="24">
        <f t="shared" ca="1" si="84"/>
        <v>0</v>
      </c>
      <c r="V389" s="22">
        <f t="shared" ca="1" si="81"/>
        <v>0.32862693481066763</v>
      </c>
    </row>
    <row r="390" spans="7:22" x14ac:dyDescent="0.25">
      <c r="G390" s="22">
        <v>381</v>
      </c>
      <c r="H390" s="22">
        <f>HLOOKUP($O390,$B$8:$E$27,H$5,FALSE)</f>
        <v>1</v>
      </c>
      <c r="I390" s="22">
        <f>HLOOKUP($O390,$B$8:$E$27,I$5,FALSE)</f>
        <v>0.3</v>
      </c>
      <c r="J390" s="22">
        <f>HLOOKUP($O390,$B$8:$E$27,J$5,FALSE)</f>
        <v>0.95</v>
      </c>
      <c r="K390" s="22">
        <f>HLOOKUP($O390,$B$8:$E$27,K$5,FALSE)</f>
        <v>0</v>
      </c>
      <c r="L390" s="22">
        <f>HLOOKUP($O390,$B$8:$E$27,L$5,FALSE)</f>
        <v>0</v>
      </c>
      <c r="M390" s="22">
        <f t="shared" si="85"/>
        <v>0.3</v>
      </c>
      <c r="N390" s="22">
        <f t="shared" si="86"/>
        <v>0.95</v>
      </c>
      <c r="O390" s="22" t="s">
        <v>38</v>
      </c>
      <c r="P390" s="24">
        <f t="shared" ca="1" si="82"/>
        <v>4.0192299047667177E-2</v>
      </c>
      <c r="Q390" s="24">
        <f t="shared" ca="1" si="83"/>
        <v>0.61813326949689651</v>
      </c>
      <c r="R390" s="24">
        <f t="shared" ca="1" si="87"/>
        <v>0.6583255685445637</v>
      </c>
      <c r="S390" s="22" t="str">
        <f t="shared" ca="1" si="88"/>
        <v/>
      </c>
      <c r="T390" s="24" t="str">
        <f t="shared" ca="1" si="89"/>
        <v/>
      </c>
      <c r="U390" s="24">
        <f t="shared" ca="1" si="84"/>
        <v>0</v>
      </c>
      <c r="V390" s="22">
        <f t="shared" ca="1" si="81"/>
        <v>0.25896888013613839</v>
      </c>
    </row>
    <row r="391" spans="7:22" x14ac:dyDescent="0.25">
      <c r="G391" s="22">
        <v>382</v>
      </c>
      <c r="H391" s="22">
        <f>HLOOKUP($O391,$B$8:$E$27,H$5,FALSE)</f>
        <v>5</v>
      </c>
      <c r="I391" s="22">
        <f>HLOOKUP($O391,$B$8:$E$27,I$5,FALSE)</f>
        <v>0.18</v>
      </c>
      <c r="J391" s="22">
        <f>HLOOKUP($O391,$B$8:$E$27,J$5,FALSE)</f>
        <v>1.37</v>
      </c>
      <c r="K391" s="22">
        <f>HLOOKUP($O391,$B$8:$E$27,K$5,FALSE)</f>
        <v>0</v>
      </c>
      <c r="L391" s="22">
        <f>HLOOKUP($O391,$B$8:$E$27,L$5,FALSE)</f>
        <v>0</v>
      </c>
      <c r="M391" s="22">
        <f t="shared" si="85"/>
        <v>0.89999999999999991</v>
      </c>
      <c r="N391" s="22">
        <f t="shared" si="86"/>
        <v>6.8500000000000005</v>
      </c>
      <c r="O391" s="22" t="s">
        <v>40</v>
      </c>
      <c r="P391" s="24">
        <f t="shared" ca="1" si="82"/>
        <v>0.56935398760791567</v>
      </c>
      <c r="Q391" s="24">
        <f t="shared" ca="1" si="83"/>
        <v>3.5743782372692401</v>
      </c>
      <c r="R391" s="24">
        <f t="shared" ca="1" si="87"/>
        <v>4.143732224877156</v>
      </c>
      <c r="S391" s="22" t="str">
        <f t="shared" ca="1" si="88"/>
        <v/>
      </c>
      <c r="T391" s="24" t="str">
        <f t="shared" ca="1" si="89"/>
        <v/>
      </c>
      <c r="U391" s="24">
        <f t="shared" ca="1" si="84"/>
        <v>0</v>
      </c>
      <c r="V391" s="22">
        <f t="shared" ca="1" si="81"/>
        <v>0.63037299098782329</v>
      </c>
    </row>
    <row r="392" spans="7:22" x14ac:dyDescent="0.25">
      <c r="G392" s="22">
        <v>383</v>
      </c>
      <c r="H392" s="22">
        <f>HLOOKUP($O392,$B$8:$E$27,H$5,FALSE)</f>
        <v>3</v>
      </c>
      <c r="I392" s="22">
        <f>HLOOKUP($O392,$B$8:$E$27,I$5,FALSE)</f>
        <v>0.2</v>
      </c>
      <c r="J392" s="22">
        <f>HLOOKUP($O392,$B$8:$E$27,J$5,FALSE)</f>
        <v>1.26</v>
      </c>
      <c r="K392" s="22">
        <f>HLOOKUP($O392,$B$8:$E$27,K$5,FALSE)</f>
        <v>0</v>
      </c>
      <c r="L392" s="22">
        <f>HLOOKUP($O392,$B$8:$E$27,L$5,FALSE)</f>
        <v>0</v>
      </c>
      <c r="M392" s="22">
        <f t="shared" si="85"/>
        <v>0.60000000000000009</v>
      </c>
      <c r="N392" s="22">
        <f t="shared" si="86"/>
        <v>3.7800000000000002</v>
      </c>
      <c r="O392" s="22" t="s">
        <v>39</v>
      </c>
      <c r="P392" s="24">
        <f t="shared" ca="1" si="82"/>
        <v>0.47613206510765327</v>
      </c>
      <c r="Q392" s="24">
        <f t="shared" ca="1" si="83"/>
        <v>1.903851826028748</v>
      </c>
      <c r="R392" s="24">
        <f t="shared" ca="1" si="87"/>
        <v>2.3799838911364013</v>
      </c>
      <c r="S392" s="22" t="str">
        <f t="shared" ca="1" si="88"/>
        <v/>
      </c>
      <c r="T392" s="24" t="str">
        <f t="shared" ca="1" si="89"/>
        <v/>
      </c>
      <c r="U392" s="24">
        <f t="shared" ca="1" si="84"/>
        <v>0</v>
      </c>
      <c r="V392" s="22">
        <f t="shared" ref="V392:V455" ca="1" si="90">Q392*MIN(0.5,MAX(0.05,RAND()))</f>
        <v>0.55385775379229674</v>
      </c>
    </row>
    <row r="393" spans="7:22" x14ac:dyDescent="0.25">
      <c r="G393" s="22">
        <v>384</v>
      </c>
      <c r="H393" s="22">
        <f>HLOOKUP($O393,$B$8:$E$27,H$5,FALSE)</f>
        <v>3</v>
      </c>
      <c r="I393" s="22">
        <f>HLOOKUP($O393,$B$8:$E$27,I$5,FALSE)</f>
        <v>0.2</v>
      </c>
      <c r="J393" s="22">
        <f>HLOOKUP($O393,$B$8:$E$27,J$5,FALSE)</f>
        <v>1.26</v>
      </c>
      <c r="K393" s="22">
        <f>HLOOKUP($O393,$B$8:$E$27,K$5,FALSE)</f>
        <v>0</v>
      </c>
      <c r="L393" s="22">
        <f>HLOOKUP($O393,$B$8:$E$27,L$5,FALSE)</f>
        <v>0</v>
      </c>
      <c r="M393" s="22">
        <f t="shared" si="85"/>
        <v>0.60000000000000009</v>
      </c>
      <c r="N393" s="22">
        <f t="shared" si="86"/>
        <v>3.7800000000000002</v>
      </c>
      <c r="O393" s="22" t="s">
        <v>39</v>
      </c>
      <c r="P393" s="24">
        <f t="shared" ca="1" si="82"/>
        <v>7.1210596578612072E-3</v>
      </c>
      <c r="Q393" s="24">
        <f t="shared" ca="1" si="83"/>
        <v>2.0675349317841567</v>
      </c>
      <c r="R393" s="24">
        <f t="shared" ca="1" si="87"/>
        <v>2.0746559914420177</v>
      </c>
      <c r="S393" s="22" t="str">
        <f t="shared" ca="1" si="88"/>
        <v/>
      </c>
      <c r="T393" s="24" t="str">
        <f t="shared" ca="1" si="89"/>
        <v/>
      </c>
      <c r="U393" s="24">
        <f t="shared" ca="1" si="84"/>
        <v>0</v>
      </c>
      <c r="V393" s="22">
        <f t="shared" ca="1" si="90"/>
        <v>1.0337674658920784</v>
      </c>
    </row>
    <row r="394" spans="7:22" x14ac:dyDescent="0.25">
      <c r="G394" s="22">
        <v>385</v>
      </c>
      <c r="H394" s="22">
        <f>HLOOKUP($O394,$B$8:$E$27,H$5,FALSE)</f>
        <v>1</v>
      </c>
      <c r="I394" s="22">
        <f>HLOOKUP($O394,$B$8:$E$27,I$5,FALSE)</f>
        <v>0.3</v>
      </c>
      <c r="J394" s="22">
        <f>HLOOKUP($O394,$B$8:$E$27,J$5,FALSE)</f>
        <v>0.95</v>
      </c>
      <c r="K394" s="22">
        <f>HLOOKUP($O394,$B$8:$E$27,K$5,FALSE)</f>
        <v>0</v>
      </c>
      <c r="L394" s="22">
        <f>HLOOKUP($O394,$B$8:$E$27,L$5,FALSE)</f>
        <v>0</v>
      </c>
      <c r="M394" s="22">
        <f t="shared" si="85"/>
        <v>0.3</v>
      </c>
      <c r="N394" s="22">
        <f t="shared" si="86"/>
        <v>0.95</v>
      </c>
      <c r="O394" s="22" t="s">
        <v>38</v>
      </c>
      <c r="P394" s="24">
        <f t="shared" ca="1" si="82"/>
        <v>0.12048579063747737</v>
      </c>
      <c r="Q394" s="24">
        <f t="shared" ca="1" si="83"/>
        <v>0.62063809291202887</v>
      </c>
      <c r="R394" s="24">
        <f t="shared" ca="1" si="87"/>
        <v>0.7411238835495062</v>
      </c>
      <c r="S394" s="22" t="str">
        <f t="shared" ca="1" si="88"/>
        <v/>
      </c>
      <c r="T394" s="24" t="str">
        <f t="shared" ca="1" si="89"/>
        <v/>
      </c>
      <c r="U394" s="24">
        <f t="shared" ca="1" si="84"/>
        <v>0</v>
      </c>
      <c r="V394" s="22">
        <f t="shared" ca="1" si="90"/>
        <v>0.31031904645601444</v>
      </c>
    </row>
    <row r="395" spans="7:22" x14ac:dyDescent="0.25">
      <c r="G395" s="22">
        <v>386</v>
      </c>
      <c r="H395" s="22">
        <f>HLOOKUP($O395,$B$8:$E$27,H$5,FALSE)</f>
        <v>10</v>
      </c>
      <c r="I395" s="22">
        <f>HLOOKUP($O395,$B$8:$E$27,I$5,FALSE)</f>
        <v>0.2</v>
      </c>
      <c r="J395" s="22">
        <f>HLOOKUP($O395,$B$8:$E$27,J$5,FALSE)</f>
        <v>1.4</v>
      </c>
      <c r="K395" s="22">
        <f>HLOOKUP($O395,$B$8:$E$27,K$5,FALSE)</f>
        <v>0</v>
      </c>
      <c r="L395" s="22">
        <f>HLOOKUP($O395,$B$8:$E$27,L$5,FALSE)</f>
        <v>0</v>
      </c>
      <c r="M395" s="22">
        <f t="shared" si="85"/>
        <v>2</v>
      </c>
      <c r="N395" s="22">
        <f t="shared" si="86"/>
        <v>14</v>
      </c>
      <c r="O395" s="22" t="s">
        <v>41</v>
      </c>
      <c r="P395" s="24">
        <f t="shared" ref="P395:P458" ca="1" si="91">RAND()*$M395</f>
        <v>0.1155308666382846</v>
      </c>
      <c r="Q395" s="24">
        <f t="shared" ref="Q395:Q458" ca="1" si="92">MIN(N395*20,MAX(M395,NORMINV(RAND(),N395-(N395-M395)/2,(N395-M395)/16)))</f>
        <v>8.2243825608550534</v>
      </c>
      <c r="R395" s="24">
        <f t="shared" ca="1" si="87"/>
        <v>8.3399134274933377</v>
      </c>
      <c r="S395" s="22" t="str">
        <f t="shared" ca="1" si="88"/>
        <v/>
      </c>
      <c r="T395" s="24" t="str">
        <f t="shared" ca="1" si="89"/>
        <v/>
      </c>
      <c r="U395" s="24">
        <f t="shared" ref="U395:U458" ca="1" si="93">Q395*K395*L395</f>
        <v>0</v>
      </c>
      <c r="V395" s="22">
        <f t="shared" ca="1" si="90"/>
        <v>0.45583262905228489</v>
      </c>
    </row>
    <row r="396" spans="7:22" x14ac:dyDescent="0.25">
      <c r="G396" s="22">
        <v>387</v>
      </c>
      <c r="H396" s="22">
        <f>HLOOKUP($O396,$B$8:$E$27,H$5,FALSE)</f>
        <v>3</v>
      </c>
      <c r="I396" s="22">
        <f>HLOOKUP($O396,$B$8:$E$27,I$5,FALSE)</f>
        <v>0.2</v>
      </c>
      <c r="J396" s="22">
        <f>HLOOKUP($O396,$B$8:$E$27,J$5,FALSE)</f>
        <v>1.26</v>
      </c>
      <c r="K396" s="22">
        <f>HLOOKUP($O396,$B$8:$E$27,K$5,FALSE)</f>
        <v>0</v>
      </c>
      <c r="L396" s="22">
        <f>HLOOKUP($O396,$B$8:$E$27,L$5,FALSE)</f>
        <v>0</v>
      </c>
      <c r="M396" s="22">
        <f t="shared" si="85"/>
        <v>0.60000000000000009</v>
      </c>
      <c r="N396" s="22">
        <f t="shared" si="86"/>
        <v>3.7800000000000002</v>
      </c>
      <c r="O396" s="22" t="s">
        <v>39</v>
      </c>
      <c r="P396" s="24">
        <f t="shared" ca="1" si="91"/>
        <v>9.6772017113273032E-2</v>
      </c>
      <c r="Q396" s="24">
        <f t="shared" ca="1" si="92"/>
        <v>2.2278057643665918</v>
      </c>
      <c r="R396" s="24">
        <f t="shared" ca="1" si="87"/>
        <v>2.3245777814798649</v>
      </c>
      <c r="S396" s="22" t="str">
        <f t="shared" ca="1" si="88"/>
        <v/>
      </c>
      <c r="T396" s="24" t="str">
        <f t="shared" ca="1" si="89"/>
        <v/>
      </c>
      <c r="U396" s="24">
        <f t="shared" ca="1" si="93"/>
        <v>0</v>
      </c>
      <c r="V396" s="22">
        <f t="shared" ca="1" si="90"/>
        <v>1.1139028821832959</v>
      </c>
    </row>
    <row r="397" spans="7:22" x14ac:dyDescent="0.25">
      <c r="G397" s="22">
        <v>388</v>
      </c>
      <c r="H397" s="22">
        <f>HLOOKUP($O397,$B$8:$E$27,H$5,FALSE)</f>
        <v>5</v>
      </c>
      <c r="I397" s="22">
        <f>HLOOKUP($O397,$B$8:$E$27,I$5,FALSE)</f>
        <v>0.18</v>
      </c>
      <c r="J397" s="22">
        <f>HLOOKUP($O397,$B$8:$E$27,J$5,FALSE)</f>
        <v>1.37</v>
      </c>
      <c r="K397" s="22">
        <f>HLOOKUP($O397,$B$8:$E$27,K$5,FALSE)</f>
        <v>0</v>
      </c>
      <c r="L397" s="22">
        <f>HLOOKUP($O397,$B$8:$E$27,L$5,FALSE)</f>
        <v>0</v>
      </c>
      <c r="M397" s="22">
        <f t="shared" si="85"/>
        <v>0.89999999999999991</v>
      </c>
      <c r="N397" s="22">
        <f t="shared" si="86"/>
        <v>6.8500000000000005</v>
      </c>
      <c r="O397" s="22" t="s">
        <v>40</v>
      </c>
      <c r="P397" s="24">
        <f t="shared" ca="1" si="91"/>
        <v>0.76472753527257797</v>
      </c>
      <c r="Q397" s="24">
        <f t="shared" ca="1" si="92"/>
        <v>3.8654052180128757</v>
      </c>
      <c r="R397" s="24">
        <f t="shared" ca="1" si="87"/>
        <v>4.6301327532854533</v>
      </c>
      <c r="S397" s="22" t="str">
        <f t="shared" ca="1" si="88"/>
        <v/>
      </c>
      <c r="T397" s="24" t="str">
        <f t="shared" ca="1" si="89"/>
        <v/>
      </c>
      <c r="U397" s="24">
        <f t="shared" ca="1" si="93"/>
        <v>0</v>
      </c>
      <c r="V397" s="22">
        <f t="shared" ca="1" si="90"/>
        <v>1.9327026090064379</v>
      </c>
    </row>
    <row r="398" spans="7:22" x14ac:dyDescent="0.25">
      <c r="G398" s="22">
        <v>389</v>
      </c>
      <c r="H398" s="22">
        <f>HLOOKUP($O398,$B$8:$E$27,H$5,FALSE)</f>
        <v>1</v>
      </c>
      <c r="I398" s="22">
        <f>HLOOKUP($O398,$B$8:$E$27,I$5,FALSE)</f>
        <v>0.3</v>
      </c>
      <c r="J398" s="22">
        <f>HLOOKUP($O398,$B$8:$E$27,J$5,FALSE)</f>
        <v>0.95</v>
      </c>
      <c r="K398" s="22">
        <f>HLOOKUP($O398,$B$8:$E$27,K$5,FALSE)</f>
        <v>0</v>
      </c>
      <c r="L398" s="22">
        <f>HLOOKUP($O398,$B$8:$E$27,L$5,FALSE)</f>
        <v>0</v>
      </c>
      <c r="M398" s="22">
        <f t="shared" si="85"/>
        <v>0.3</v>
      </c>
      <c r="N398" s="22">
        <f t="shared" si="86"/>
        <v>0.95</v>
      </c>
      <c r="O398" s="22" t="s">
        <v>38</v>
      </c>
      <c r="P398" s="24">
        <f t="shared" ca="1" si="91"/>
        <v>0.2930174529459722</v>
      </c>
      <c r="Q398" s="24">
        <f t="shared" ca="1" si="92"/>
        <v>0.61295474486394397</v>
      </c>
      <c r="R398" s="24">
        <f t="shared" ca="1" si="87"/>
        <v>0.90597219780991622</v>
      </c>
      <c r="S398" s="22" t="str">
        <f t="shared" ca="1" si="88"/>
        <v/>
      </c>
      <c r="T398" s="24" t="str">
        <f t="shared" ca="1" si="89"/>
        <v/>
      </c>
      <c r="U398" s="24">
        <f t="shared" ca="1" si="93"/>
        <v>0</v>
      </c>
      <c r="V398" s="22">
        <f t="shared" ca="1" si="90"/>
        <v>0.30647737243197198</v>
      </c>
    </row>
    <row r="399" spans="7:22" x14ac:dyDescent="0.25">
      <c r="G399" s="22">
        <v>390</v>
      </c>
      <c r="H399" s="22">
        <f>HLOOKUP($O399,$B$8:$E$27,H$5,FALSE)</f>
        <v>1</v>
      </c>
      <c r="I399" s="22">
        <f>HLOOKUP($O399,$B$8:$E$27,I$5,FALSE)</f>
        <v>0.3</v>
      </c>
      <c r="J399" s="22">
        <f>HLOOKUP($O399,$B$8:$E$27,J$5,FALSE)</f>
        <v>0.95</v>
      </c>
      <c r="K399" s="22">
        <f>HLOOKUP($O399,$B$8:$E$27,K$5,FALSE)</f>
        <v>0</v>
      </c>
      <c r="L399" s="22">
        <f>HLOOKUP($O399,$B$8:$E$27,L$5,FALSE)</f>
        <v>0</v>
      </c>
      <c r="M399" s="22">
        <f t="shared" si="85"/>
        <v>0.3</v>
      </c>
      <c r="N399" s="22">
        <f t="shared" si="86"/>
        <v>0.95</v>
      </c>
      <c r="O399" s="22" t="s">
        <v>38</v>
      </c>
      <c r="P399" s="24">
        <f t="shared" ca="1" si="91"/>
        <v>0.19584928058140164</v>
      </c>
      <c r="Q399" s="24">
        <f t="shared" ca="1" si="92"/>
        <v>0.58065196619319415</v>
      </c>
      <c r="R399" s="24">
        <f t="shared" ca="1" si="87"/>
        <v>0.77650124677459575</v>
      </c>
      <c r="S399" s="22" t="str">
        <f t="shared" ca="1" si="88"/>
        <v/>
      </c>
      <c r="T399" s="24" t="str">
        <f t="shared" ca="1" si="89"/>
        <v/>
      </c>
      <c r="U399" s="24">
        <f t="shared" ca="1" si="93"/>
        <v>0</v>
      </c>
      <c r="V399" s="22">
        <f t="shared" ca="1" si="90"/>
        <v>9.2479506487363514E-2</v>
      </c>
    </row>
    <row r="400" spans="7:22" x14ac:dyDescent="0.25">
      <c r="G400" s="22">
        <v>391</v>
      </c>
      <c r="H400" s="22">
        <f>HLOOKUP($O400,$B$8:$E$27,H$5,FALSE)</f>
        <v>1</v>
      </c>
      <c r="I400" s="22">
        <f>HLOOKUP($O400,$B$8:$E$27,I$5,FALSE)</f>
        <v>0.3</v>
      </c>
      <c r="J400" s="22">
        <f>HLOOKUP($O400,$B$8:$E$27,J$5,FALSE)</f>
        <v>0.95</v>
      </c>
      <c r="K400" s="22">
        <f>HLOOKUP($O400,$B$8:$E$27,K$5,FALSE)</f>
        <v>0</v>
      </c>
      <c r="L400" s="22">
        <f>HLOOKUP($O400,$B$8:$E$27,L$5,FALSE)</f>
        <v>0</v>
      </c>
      <c r="M400" s="22">
        <f t="shared" si="85"/>
        <v>0.3</v>
      </c>
      <c r="N400" s="22">
        <f t="shared" si="86"/>
        <v>0.95</v>
      </c>
      <c r="O400" s="22" t="s">
        <v>38</v>
      </c>
      <c r="P400" s="24">
        <f t="shared" ca="1" si="91"/>
        <v>0.12785892387991785</v>
      </c>
      <c r="Q400" s="24">
        <f t="shared" ca="1" si="92"/>
        <v>0.60719117730602523</v>
      </c>
      <c r="R400" s="24">
        <f t="shared" ca="1" si="87"/>
        <v>0.73505010118594305</v>
      </c>
      <c r="S400" s="22" t="str">
        <f t="shared" ca="1" si="88"/>
        <v/>
      </c>
      <c r="T400" s="24" t="str">
        <f t="shared" ca="1" si="89"/>
        <v/>
      </c>
      <c r="U400" s="24">
        <f t="shared" ca="1" si="93"/>
        <v>0</v>
      </c>
      <c r="V400" s="22">
        <f t="shared" ca="1" si="90"/>
        <v>0.30359558865301262</v>
      </c>
    </row>
    <row r="401" spans="7:22" x14ac:dyDescent="0.25">
      <c r="G401" s="22">
        <v>392</v>
      </c>
      <c r="H401" s="22">
        <f>HLOOKUP($O401,$B$8:$E$27,H$5,FALSE)</f>
        <v>3</v>
      </c>
      <c r="I401" s="22">
        <f>HLOOKUP($O401,$B$8:$E$27,I$5,FALSE)</f>
        <v>0.2</v>
      </c>
      <c r="J401" s="22">
        <f>HLOOKUP($O401,$B$8:$E$27,J$5,FALSE)</f>
        <v>1.26</v>
      </c>
      <c r="K401" s="22">
        <f>HLOOKUP($O401,$B$8:$E$27,K$5,FALSE)</f>
        <v>0</v>
      </c>
      <c r="L401" s="22">
        <f>HLOOKUP($O401,$B$8:$E$27,L$5,FALSE)</f>
        <v>0</v>
      </c>
      <c r="M401" s="22">
        <f t="shared" ref="M401:M464" si="94">I401*$H401</f>
        <v>0.60000000000000009</v>
      </c>
      <c r="N401" s="22">
        <f t="shared" ref="N401:N464" si="95">J401*$H401</f>
        <v>3.7800000000000002</v>
      </c>
      <c r="O401" s="22" t="s">
        <v>39</v>
      </c>
      <c r="P401" s="24">
        <f t="shared" ca="1" si="91"/>
        <v>0.37198638603646217</v>
      </c>
      <c r="Q401" s="24">
        <f t="shared" ca="1" si="92"/>
        <v>2.0417845451778707</v>
      </c>
      <c r="R401" s="24">
        <f t="shared" ca="1" si="87"/>
        <v>2.4137709312143327</v>
      </c>
      <c r="S401" s="22" t="str">
        <f t="shared" ca="1" si="88"/>
        <v/>
      </c>
      <c r="T401" s="24" t="str">
        <f t="shared" ca="1" si="89"/>
        <v/>
      </c>
      <c r="U401" s="24">
        <f t="shared" ca="1" si="93"/>
        <v>0</v>
      </c>
      <c r="V401" s="22">
        <f t="shared" ca="1" si="90"/>
        <v>0.88535606709273196</v>
      </c>
    </row>
    <row r="402" spans="7:22" x14ac:dyDescent="0.25">
      <c r="G402" s="22">
        <v>393</v>
      </c>
      <c r="H402" s="22">
        <f>HLOOKUP($O402,$B$8:$E$27,H$5,FALSE)</f>
        <v>5</v>
      </c>
      <c r="I402" s="22">
        <f>HLOOKUP($O402,$B$8:$E$27,I$5,FALSE)</f>
        <v>0.18</v>
      </c>
      <c r="J402" s="22">
        <f>HLOOKUP($O402,$B$8:$E$27,J$5,FALSE)</f>
        <v>1.37</v>
      </c>
      <c r="K402" s="22">
        <f>HLOOKUP($O402,$B$8:$E$27,K$5,FALSE)</f>
        <v>0</v>
      </c>
      <c r="L402" s="22">
        <f>HLOOKUP($O402,$B$8:$E$27,L$5,FALSE)</f>
        <v>0</v>
      </c>
      <c r="M402" s="22">
        <f t="shared" si="94"/>
        <v>0.89999999999999991</v>
      </c>
      <c r="N402" s="22">
        <f t="shared" si="95"/>
        <v>6.8500000000000005</v>
      </c>
      <c r="O402" s="22" t="s">
        <v>40</v>
      </c>
      <c r="P402" s="24">
        <f t="shared" ca="1" si="91"/>
        <v>0.37394194195963687</v>
      </c>
      <c r="Q402" s="24">
        <f t="shared" ca="1" si="92"/>
        <v>3.6665007306574102</v>
      </c>
      <c r="R402" s="24">
        <f t="shared" ca="1" si="87"/>
        <v>4.040442672617047</v>
      </c>
      <c r="S402" s="22" t="str">
        <f t="shared" ca="1" si="88"/>
        <v/>
      </c>
      <c r="T402" s="24" t="str">
        <f t="shared" ca="1" si="89"/>
        <v/>
      </c>
      <c r="U402" s="24">
        <f t="shared" ca="1" si="93"/>
        <v>0</v>
      </c>
      <c r="V402" s="22">
        <f t="shared" ca="1" si="90"/>
        <v>0.98245667773066592</v>
      </c>
    </row>
    <row r="403" spans="7:22" x14ac:dyDescent="0.25">
      <c r="G403" s="22">
        <v>394</v>
      </c>
      <c r="H403" s="22">
        <f>HLOOKUP($O403,$B$8:$E$27,H$5,FALSE)</f>
        <v>10</v>
      </c>
      <c r="I403" s="22">
        <f>HLOOKUP($O403,$B$8:$E$27,I$5,FALSE)</f>
        <v>0.2</v>
      </c>
      <c r="J403" s="22">
        <f>HLOOKUP($O403,$B$8:$E$27,J$5,FALSE)</f>
        <v>1.4</v>
      </c>
      <c r="K403" s="22">
        <f>HLOOKUP($O403,$B$8:$E$27,K$5,FALSE)</f>
        <v>0</v>
      </c>
      <c r="L403" s="22">
        <f>HLOOKUP($O403,$B$8:$E$27,L$5,FALSE)</f>
        <v>0</v>
      </c>
      <c r="M403" s="22">
        <f t="shared" si="94"/>
        <v>2</v>
      </c>
      <c r="N403" s="22">
        <f t="shared" si="95"/>
        <v>14</v>
      </c>
      <c r="O403" s="22" t="s">
        <v>41</v>
      </c>
      <c r="P403" s="24">
        <f t="shared" ca="1" si="91"/>
        <v>0.56268702236470314</v>
      </c>
      <c r="Q403" s="24">
        <f t="shared" ca="1" si="92"/>
        <v>8.34166441832099</v>
      </c>
      <c r="R403" s="24">
        <f t="shared" ca="1" si="87"/>
        <v>8.9043514406856925</v>
      </c>
      <c r="S403" s="22" t="str">
        <f t="shared" ca="1" si="88"/>
        <v/>
      </c>
      <c r="T403" s="24" t="str">
        <f t="shared" ca="1" si="89"/>
        <v/>
      </c>
      <c r="U403" s="24">
        <f t="shared" ca="1" si="93"/>
        <v>0</v>
      </c>
      <c r="V403" s="22">
        <f t="shared" ca="1" si="90"/>
        <v>4.170832209160495</v>
      </c>
    </row>
    <row r="404" spans="7:22" x14ac:dyDescent="0.25">
      <c r="G404" s="22">
        <v>395</v>
      </c>
      <c r="H404" s="22">
        <f>HLOOKUP($O404,$B$8:$E$27,H$5,FALSE)</f>
        <v>1</v>
      </c>
      <c r="I404" s="22">
        <f>HLOOKUP($O404,$B$8:$E$27,I$5,FALSE)</f>
        <v>0.3</v>
      </c>
      <c r="J404" s="22">
        <f>HLOOKUP($O404,$B$8:$E$27,J$5,FALSE)</f>
        <v>0.95</v>
      </c>
      <c r="K404" s="22">
        <f>HLOOKUP($O404,$B$8:$E$27,K$5,FALSE)</f>
        <v>0</v>
      </c>
      <c r="L404" s="22">
        <f>HLOOKUP($O404,$B$8:$E$27,L$5,FALSE)</f>
        <v>0</v>
      </c>
      <c r="M404" s="22">
        <f t="shared" si="94"/>
        <v>0.3</v>
      </c>
      <c r="N404" s="22">
        <f t="shared" si="95"/>
        <v>0.95</v>
      </c>
      <c r="O404" s="22" t="s">
        <v>38</v>
      </c>
      <c r="P404" s="24">
        <f t="shared" ca="1" si="91"/>
        <v>0.13376417142973504</v>
      </c>
      <c r="Q404" s="24">
        <f t="shared" ca="1" si="92"/>
        <v>0.6682407321582543</v>
      </c>
      <c r="R404" s="24">
        <f t="shared" ca="1" si="87"/>
        <v>0.80200490358798937</v>
      </c>
      <c r="S404" s="22" t="str">
        <f t="shared" ca="1" si="88"/>
        <v/>
      </c>
      <c r="T404" s="24" t="str">
        <f t="shared" ca="1" si="89"/>
        <v/>
      </c>
      <c r="U404" s="24">
        <f t="shared" ca="1" si="93"/>
        <v>0</v>
      </c>
      <c r="V404" s="22">
        <f t="shared" ca="1" si="90"/>
        <v>0.23189954554105005</v>
      </c>
    </row>
    <row r="405" spans="7:22" x14ac:dyDescent="0.25">
      <c r="G405" s="22">
        <v>396</v>
      </c>
      <c r="H405" s="22">
        <f>HLOOKUP($O405,$B$8:$E$27,H$5,FALSE)</f>
        <v>1</v>
      </c>
      <c r="I405" s="22">
        <f>HLOOKUP($O405,$B$8:$E$27,I$5,FALSE)</f>
        <v>0.3</v>
      </c>
      <c r="J405" s="22">
        <f>HLOOKUP($O405,$B$8:$E$27,J$5,FALSE)</f>
        <v>0.95</v>
      </c>
      <c r="K405" s="22">
        <f>HLOOKUP($O405,$B$8:$E$27,K$5,FALSE)</f>
        <v>0</v>
      </c>
      <c r="L405" s="22">
        <f>HLOOKUP($O405,$B$8:$E$27,L$5,FALSE)</f>
        <v>0</v>
      </c>
      <c r="M405" s="22">
        <f t="shared" si="94"/>
        <v>0.3</v>
      </c>
      <c r="N405" s="22">
        <f t="shared" si="95"/>
        <v>0.95</v>
      </c>
      <c r="O405" s="22" t="s">
        <v>38</v>
      </c>
      <c r="P405" s="24">
        <f t="shared" ca="1" si="91"/>
        <v>0.17526199102952492</v>
      </c>
      <c r="Q405" s="24">
        <f t="shared" ca="1" si="92"/>
        <v>0.65656391503245004</v>
      </c>
      <c r="R405" s="24">
        <f t="shared" ca="1" si="87"/>
        <v>0.83182590606197493</v>
      </c>
      <c r="S405" s="22" t="str">
        <f t="shared" ca="1" si="88"/>
        <v/>
      </c>
      <c r="T405" s="24" t="str">
        <f t="shared" ca="1" si="89"/>
        <v/>
      </c>
      <c r="U405" s="24">
        <f t="shared" ca="1" si="93"/>
        <v>0</v>
      </c>
      <c r="V405" s="22">
        <f t="shared" ca="1" si="90"/>
        <v>0.21072583205004708</v>
      </c>
    </row>
    <row r="406" spans="7:22" x14ac:dyDescent="0.25">
      <c r="G406" s="22">
        <v>397</v>
      </c>
      <c r="H406" s="22">
        <f>HLOOKUP($O406,$B$8:$E$27,H$5,FALSE)</f>
        <v>10</v>
      </c>
      <c r="I406" s="22">
        <f>HLOOKUP($O406,$B$8:$E$27,I$5,FALSE)</f>
        <v>0.2</v>
      </c>
      <c r="J406" s="22">
        <f>HLOOKUP($O406,$B$8:$E$27,J$5,FALSE)</f>
        <v>1.4</v>
      </c>
      <c r="K406" s="22">
        <f>HLOOKUP($O406,$B$8:$E$27,K$5,FALSE)</f>
        <v>0</v>
      </c>
      <c r="L406" s="22">
        <f>HLOOKUP($O406,$B$8:$E$27,L$5,FALSE)</f>
        <v>0</v>
      </c>
      <c r="M406" s="22">
        <f t="shared" si="94"/>
        <v>2</v>
      </c>
      <c r="N406" s="22">
        <f t="shared" si="95"/>
        <v>14</v>
      </c>
      <c r="O406" s="22" t="s">
        <v>41</v>
      </c>
      <c r="P406" s="24">
        <f t="shared" ca="1" si="91"/>
        <v>0.4468704168749833</v>
      </c>
      <c r="Q406" s="24">
        <f t="shared" ca="1" si="92"/>
        <v>8.7125370774294701</v>
      </c>
      <c r="R406" s="24">
        <f t="shared" ca="1" si="87"/>
        <v>9.1594074943044532</v>
      </c>
      <c r="S406" s="22" t="str">
        <f t="shared" ca="1" si="88"/>
        <v/>
      </c>
      <c r="T406" s="24" t="str">
        <f t="shared" ca="1" si="89"/>
        <v/>
      </c>
      <c r="U406" s="24">
        <f t="shared" ca="1" si="93"/>
        <v>0</v>
      </c>
      <c r="V406" s="22">
        <f t="shared" ca="1" si="90"/>
        <v>2.9844924739989231</v>
      </c>
    </row>
    <row r="407" spans="7:22" x14ac:dyDescent="0.25">
      <c r="G407" s="22">
        <v>398</v>
      </c>
      <c r="H407" s="22">
        <f>HLOOKUP($O407,$B$8:$E$27,H$5,FALSE)</f>
        <v>3</v>
      </c>
      <c r="I407" s="22">
        <f>HLOOKUP($O407,$B$8:$E$27,I$5,FALSE)</f>
        <v>0.2</v>
      </c>
      <c r="J407" s="22">
        <f>HLOOKUP($O407,$B$8:$E$27,J$5,FALSE)</f>
        <v>1.26</v>
      </c>
      <c r="K407" s="22">
        <f>HLOOKUP($O407,$B$8:$E$27,K$5,FALSE)</f>
        <v>0</v>
      </c>
      <c r="L407" s="22">
        <f>HLOOKUP($O407,$B$8:$E$27,L$5,FALSE)</f>
        <v>0</v>
      </c>
      <c r="M407" s="22">
        <f t="shared" si="94"/>
        <v>0.60000000000000009</v>
      </c>
      <c r="N407" s="22">
        <f t="shared" si="95"/>
        <v>3.7800000000000002</v>
      </c>
      <c r="O407" s="22" t="s">
        <v>39</v>
      </c>
      <c r="P407" s="24">
        <f t="shared" ca="1" si="91"/>
        <v>0.42666793369708639</v>
      </c>
      <c r="Q407" s="24">
        <f t="shared" ca="1" si="92"/>
        <v>2.2496805856606081</v>
      </c>
      <c r="R407" s="24">
        <f t="shared" ca="1" si="87"/>
        <v>2.6763485193576946</v>
      </c>
      <c r="S407" s="22" t="str">
        <f t="shared" ca="1" si="88"/>
        <v/>
      </c>
      <c r="T407" s="24" t="str">
        <f t="shared" ca="1" si="89"/>
        <v/>
      </c>
      <c r="U407" s="24">
        <f t="shared" ca="1" si="93"/>
        <v>0</v>
      </c>
      <c r="V407" s="22">
        <f t="shared" ca="1" si="90"/>
        <v>1.1248402928303041</v>
      </c>
    </row>
    <row r="408" spans="7:22" x14ac:dyDescent="0.25">
      <c r="G408" s="22">
        <v>399</v>
      </c>
      <c r="H408" s="22">
        <f>HLOOKUP($O408,$B$8:$E$27,H$5,FALSE)</f>
        <v>5</v>
      </c>
      <c r="I408" s="22">
        <f>HLOOKUP($O408,$B$8:$E$27,I$5,FALSE)</f>
        <v>0.18</v>
      </c>
      <c r="J408" s="22">
        <f>HLOOKUP($O408,$B$8:$E$27,J$5,FALSE)</f>
        <v>1.37</v>
      </c>
      <c r="K408" s="22">
        <f>HLOOKUP($O408,$B$8:$E$27,K$5,FALSE)</f>
        <v>0</v>
      </c>
      <c r="L408" s="22">
        <f>HLOOKUP($O408,$B$8:$E$27,L$5,FALSE)</f>
        <v>0</v>
      </c>
      <c r="M408" s="22">
        <f t="shared" si="94"/>
        <v>0.89999999999999991</v>
      </c>
      <c r="N408" s="22">
        <f t="shared" si="95"/>
        <v>6.8500000000000005</v>
      </c>
      <c r="O408" s="22" t="s">
        <v>40</v>
      </c>
      <c r="P408" s="24">
        <f t="shared" ca="1" si="91"/>
        <v>0.50658220657669328</v>
      </c>
      <c r="Q408" s="24">
        <f t="shared" ca="1" si="92"/>
        <v>3.9069169697813373</v>
      </c>
      <c r="R408" s="24">
        <f t="shared" ca="1" si="87"/>
        <v>4.4134991763580302</v>
      </c>
      <c r="S408" s="22" t="str">
        <f t="shared" ca="1" si="88"/>
        <v/>
      </c>
      <c r="T408" s="24" t="str">
        <f t="shared" ca="1" si="89"/>
        <v/>
      </c>
      <c r="U408" s="24">
        <f t="shared" ca="1" si="93"/>
        <v>0</v>
      </c>
      <c r="V408" s="22">
        <f t="shared" ca="1" si="90"/>
        <v>1.9534584848906686</v>
      </c>
    </row>
    <row r="409" spans="7:22" x14ac:dyDescent="0.25">
      <c r="G409" s="22">
        <v>400</v>
      </c>
      <c r="H409" s="22">
        <f>HLOOKUP($O409,$B$8:$E$27,H$5,FALSE)</f>
        <v>5</v>
      </c>
      <c r="I409" s="22">
        <f>HLOOKUP($O409,$B$8:$E$27,I$5,FALSE)</f>
        <v>0.18</v>
      </c>
      <c r="J409" s="22">
        <f>HLOOKUP($O409,$B$8:$E$27,J$5,FALSE)</f>
        <v>1.37</v>
      </c>
      <c r="K409" s="22">
        <f>HLOOKUP($O409,$B$8:$E$27,K$5,FALSE)</f>
        <v>0</v>
      </c>
      <c r="L409" s="22">
        <f>HLOOKUP($O409,$B$8:$E$27,L$5,FALSE)</f>
        <v>0</v>
      </c>
      <c r="M409" s="22">
        <f t="shared" si="94"/>
        <v>0.89999999999999991</v>
      </c>
      <c r="N409" s="22">
        <f t="shared" si="95"/>
        <v>6.8500000000000005</v>
      </c>
      <c r="O409" s="22" t="s">
        <v>40</v>
      </c>
      <c r="P409" s="24">
        <f t="shared" ca="1" si="91"/>
        <v>0.79973619554126363</v>
      </c>
      <c r="Q409" s="24">
        <f t="shared" ca="1" si="92"/>
        <v>4.1843914025763835</v>
      </c>
      <c r="R409" s="24">
        <f t="shared" ca="1" si="87"/>
        <v>4.9841275981176469</v>
      </c>
      <c r="S409" s="22" t="str">
        <f t="shared" ca="1" si="88"/>
        <v/>
      </c>
      <c r="T409" s="24" t="str">
        <f t="shared" ca="1" si="89"/>
        <v/>
      </c>
      <c r="U409" s="24">
        <f t="shared" ca="1" si="93"/>
        <v>0</v>
      </c>
      <c r="V409" s="22">
        <f t="shared" ca="1" si="90"/>
        <v>1.2731777021638031</v>
      </c>
    </row>
    <row r="410" spans="7:22" x14ac:dyDescent="0.25">
      <c r="G410" s="22">
        <v>401</v>
      </c>
      <c r="H410" s="22">
        <f>HLOOKUP($O410,$B$8:$E$27,H$5,FALSE)</f>
        <v>1</v>
      </c>
      <c r="I410" s="22">
        <f>HLOOKUP($O410,$B$8:$E$27,I$5,FALSE)</f>
        <v>0.3</v>
      </c>
      <c r="J410" s="22">
        <f>HLOOKUP($O410,$B$8:$E$27,J$5,FALSE)</f>
        <v>0.95</v>
      </c>
      <c r="K410" s="22">
        <f>HLOOKUP($O410,$B$8:$E$27,K$5,FALSE)</f>
        <v>0</v>
      </c>
      <c r="L410" s="22">
        <f>HLOOKUP($O410,$B$8:$E$27,L$5,FALSE)</f>
        <v>0</v>
      </c>
      <c r="M410" s="22">
        <f t="shared" si="94"/>
        <v>0.3</v>
      </c>
      <c r="N410" s="22">
        <f t="shared" si="95"/>
        <v>0.95</v>
      </c>
      <c r="O410" s="22" t="s">
        <v>38</v>
      </c>
      <c r="P410" s="24">
        <f t="shared" ca="1" si="91"/>
        <v>0.12189731027916946</v>
      </c>
      <c r="Q410" s="24">
        <f t="shared" ca="1" si="92"/>
        <v>0.63612063950901154</v>
      </c>
      <c r="R410" s="24">
        <f t="shared" ca="1" si="87"/>
        <v>0.75801794978818104</v>
      </c>
      <c r="S410" s="22" t="str">
        <f t="shared" ca="1" si="88"/>
        <v/>
      </c>
      <c r="T410" s="24" t="str">
        <f t="shared" ca="1" si="89"/>
        <v/>
      </c>
      <c r="U410" s="24">
        <f t="shared" ca="1" si="93"/>
        <v>0</v>
      </c>
      <c r="V410" s="22">
        <f t="shared" ca="1" si="90"/>
        <v>0.12556522067927742</v>
      </c>
    </row>
    <row r="411" spans="7:22" x14ac:dyDescent="0.25">
      <c r="G411" s="22">
        <v>402</v>
      </c>
      <c r="H411" s="22">
        <f>HLOOKUP($O411,$B$8:$E$27,H$5,FALSE)</f>
        <v>3</v>
      </c>
      <c r="I411" s="22">
        <f>HLOOKUP($O411,$B$8:$E$27,I$5,FALSE)</f>
        <v>0.2</v>
      </c>
      <c r="J411" s="22">
        <f>HLOOKUP($O411,$B$8:$E$27,J$5,FALSE)</f>
        <v>1.26</v>
      </c>
      <c r="K411" s="22">
        <f>HLOOKUP($O411,$B$8:$E$27,K$5,FALSE)</f>
        <v>0</v>
      </c>
      <c r="L411" s="22">
        <f>HLOOKUP($O411,$B$8:$E$27,L$5,FALSE)</f>
        <v>0</v>
      </c>
      <c r="M411" s="22">
        <f t="shared" si="94"/>
        <v>0.60000000000000009</v>
      </c>
      <c r="N411" s="22">
        <f t="shared" si="95"/>
        <v>3.7800000000000002</v>
      </c>
      <c r="O411" s="22" t="s">
        <v>39</v>
      </c>
      <c r="P411" s="24">
        <f t="shared" ca="1" si="91"/>
        <v>4.4215841846028586E-2</v>
      </c>
      <c r="Q411" s="24">
        <f t="shared" ca="1" si="92"/>
        <v>2.0902390007829506</v>
      </c>
      <c r="R411" s="24">
        <f t="shared" ca="1" si="87"/>
        <v>2.1344548426289793</v>
      </c>
      <c r="S411" s="22" t="str">
        <f t="shared" ca="1" si="88"/>
        <v/>
      </c>
      <c r="T411" s="24" t="str">
        <f t="shared" ca="1" si="89"/>
        <v/>
      </c>
      <c r="U411" s="24">
        <f t="shared" ca="1" si="93"/>
        <v>0</v>
      </c>
      <c r="V411" s="22">
        <f t="shared" ca="1" si="90"/>
        <v>1.0451195003914753</v>
      </c>
    </row>
    <row r="412" spans="7:22" x14ac:dyDescent="0.25">
      <c r="G412" s="22">
        <v>403</v>
      </c>
      <c r="H412" s="22">
        <f>HLOOKUP($O412,$B$8:$E$27,H$5,FALSE)</f>
        <v>5</v>
      </c>
      <c r="I412" s="22">
        <f>HLOOKUP($O412,$B$8:$E$27,I$5,FALSE)</f>
        <v>0.18</v>
      </c>
      <c r="J412" s="22">
        <f>HLOOKUP($O412,$B$8:$E$27,J$5,FALSE)</f>
        <v>1.37</v>
      </c>
      <c r="K412" s="22">
        <f>HLOOKUP($O412,$B$8:$E$27,K$5,FALSE)</f>
        <v>0</v>
      </c>
      <c r="L412" s="22">
        <f>HLOOKUP($O412,$B$8:$E$27,L$5,FALSE)</f>
        <v>0</v>
      </c>
      <c r="M412" s="22">
        <f t="shared" si="94"/>
        <v>0.89999999999999991</v>
      </c>
      <c r="N412" s="22">
        <f t="shared" si="95"/>
        <v>6.8500000000000005</v>
      </c>
      <c r="O412" s="22" t="s">
        <v>40</v>
      </c>
      <c r="P412" s="24">
        <f t="shared" ca="1" si="91"/>
        <v>0.87676537579386038</v>
      </c>
      <c r="Q412" s="24">
        <f t="shared" ca="1" si="92"/>
        <v>4.4799388319483082</v>
      </c>
      <c r="R412" s="24">
        <f t="shared" ca="1" si="87"/>
        <v>5.3567042077421689</v>
      </c>
      <c r="S412" s="22" t="str">
        <f t="shared" ca="1" si="88"/>
        <v>C</v>
      </c>
      <c r="T412" s="24">
        <f t="shared" ca="1" si="89"/>
        <v>0.35670420774216893</v>
      </c>
      <c r="U412" s="24">
        <f t="shared" ca="1" si="93"/>
        <v>0</v>
      </c>
      <c r="V412" s="22">
        <f t="shared" ca="1" si="90"/>
        <v>2.2399694159741541</v>
      </c>
    </row>
    <row r="413" spans="7:22" x14ac:dyDescent="0.25">
      <c r="G413" s="22">
        <v>404</v>
      </c>
      <c r="H413" s="22">
        <f>HLOOKUP($O413,$B$8:$E$27,H$5,FALSE)</f>
        <v>10</v>
      </c>
      <c r="I413" s="22">
        <f>HLOOKUP($O413,$B$8:$E$27,I$5,FALSE)</f>
        <v>0.2</v>
      </c>
      <c r="J413" s="22">
        <f>HLOOKUP($O413,$B$8:$E$27,J$5,FALSE)</f>
        <v>1.4</v>
      </c>
      <c r="K413" s="22">
        <f>HLOOKUP($O413,$B$8:$E$27,K$5,FALSE)</f>
        <v>0</v>
      </c>
      <c r="L413" s="22">
        <f>HLOOKUP($O413,$B$8:$E$27,L$5,FALSE)</f>
        <v>0</v>
      </c>
      <c r="M413" s="22">
        <f t="shared" si="94"/>
        <v>2</v>
      </c>
      <c r="N413" s="22">
        <f t="shared" si="95"/>
        <v>14</v>
      </c>
      <c r="O413" s="22" t="s">
        <v>41</v>
      </c>
      <c r="P413" s="24">
        <f t="shared" ca="1" si="91"/>
        <v>0.81356766373058753</v>
      </c>
      <c r="Q413" s="24">
        <f t="shared" ca="1" si="92"/>
        <v>7.7196919266467816</v>
      </c>
      <c r="R413" s="24">
        <f t="shared" ca="1" si="87"/>
        <v>8.5332595903773694</v>
      </c>
      <c r="S413" s="22" t="str">
        <f t="shared" ca="1" si="88"/>
        <v/>
      </c>
      <c r="T413" s="24" t="str">
        <f t="shared" ca="1" si="89"/>
        <v/>
      </c>
      <c r="U413" s="24">
        <f t="shared" ca="1" si="93"/>
        <v>0</v>
      </c>
      <c r="V413" s="22">
        <f t="shared" ca="1" si="90"/>
        <v>3.8598459633233908</v>
      </c>
    </row>
    <row r="414" spans="7:22" x14ac:dyDescent="0.25">
      <c r="G414" s="22">
        <v>405</v>
      </c>
      <c r="H414" s="22">
        <f>HLOOKUP($O414,$B$8:$E$27,H$5,FALSE)</f>
        <v>10</v>
      </c>
      <c r="I414" s="22">
        <f>HLOOKUP($O414,$B$8:$E$27,I$5,FALSE)</f>
        <v>0.2</v>
      </c>
      <c r="J414" s="22">
        <f>HLOOKUP($O414,$B$8:$E$27,J$5,FALSE)</f>
        <v>1.4</v>
      </c>
      <c r="K414" s="22">
        <f>HLOOKUP($O414,$B$8:$E$27,K$5,FALSE)</f>
        <v>0</v>
      </c>
      <c r="L414" s="22">
        <f>HLOOKUP($O414,$B$8:$E$27,L$5,FALSE)</f>
        <v>0</v>
      </c>
      <c r="M414" s="22">
        <f t="shared" si="94"/>
        <v>2</v>
      </c>
      <c r="N414" s="22">
        <f t="shared" si="95"/>
        <v>14</v>
      </c>
      <c r="O414" s="22" t="s">
        <v>41</v>
      </c>
      <c r="P414" s="24">
        <f t="shared" ca="1" si="91"/>
        <v>1.6606595254697514</v>
      </c>
      <c r="Q414" s="24">
        <f t="shared" ca="1" si="92"/>
        <v>7.7295028768121732</v>
      </c>
      <c r="R414" s="24">
        <f t="shared" ca="1" si="87"/>
        <v>9.3901624022819252</v>
      </c>
      <c r="S414" s="22" t="str">
        <f t="shared" ca="1" si="88"/>
        <v/>
      </c>
      <c r="T414" s="24" t="str">
        <f t="shared" ca="1" si="89"/>
        <v/>
      </c>
      <c r="U414" s="24">
        <f t="shared" ca="1" si="93"/>
        <v>0</v>
      </c>
      <c r="V414" s="22">
        <f t="shared" ca="1" si="90"/>
        <v>3.8647514384060866</v>
      </c>
    </row>
    <row r="415" spans="7:22" x14ac:dyDescent="0.25">
      <c r="G415" s="22">
        <v>406</v>
      </c>
      <c r="H415" s="22">
        <f>HLOOKUP($O415,$B$8:$E$27,H$5,FALSE)</f>
        <v>1</v>
      </c>
      <c r="I415" s="22">
        <f>HLOOKUP($O415,$B$8:$E$27,I$5,FALSE)</f>
        <v>0.3</v>
      </c>
      <c r="J415" s="22">
        <f>HLOOKUP($O415,$B$8:$E$27,J$5,FALSE)</f>
        <v>0.95</v>
      </c>
      <c r="K415" s="22">
        <f>HLOOKUP($O415,$B$8:$E$27,K$5,FALSE)</f>
        <v>0</v>
      </c>
      <c r="L415" s="22">
        <f>HLOOKUP($O415,$B$8:$E$27,L$5,FALSE)</f>
        <v>0</v>
      </c>
      <c r="M415" s="22">
        <f t="shared" si="94"/>
        <v>0.3</v>
      </c>
      <c r="N415" s="22">
        <f t="shared" si="95"/>
        <v>0.95</v>
      </c>
      <c r="O415" s="22" t="s">
        <v>38</v>
      </c>
      <c r="P415" s="24">
        <f t="shared" ca="1" si="91"/>
        <v>0.10216896829373885</v>
      </c>
      <c r="Q415" s="24">
        <f t="shared" ca="1" si="92"/>
        <v>0.71133906159433391</v>
      </c>
      <c r="R415" s="24">
        <f t="shared" ca="1" si="87"/>
        <v>0.8135080298880728</v>
      </c>
      <c r="S415" s="22" t="str">
        <f t="shared" ca="1" si="88"/>
        <v/>
      </c>
      <c r="T415" s="24" t="str">
        <f t="shared" ca="1" si="89"/>
        <v/>
      </c>
      <c r="U415" s="24">
        <f t="shared" ca="1" si="93"/>
        <v>0</v>
      </c>
      <c r="V415" s="22">
        <f t="shared" ca="1" si="90"/>
        <v>0.35566953079716696</v>
      </c>
    </row>
    <row r="416" spans="7:22" x14ac:dyDescent="0.25">
      <c r="G416" s="22">
        <v>407</v>
      </c>
      <c r="H416" s="22">
        <f>HLOOKUP($O416,$B$8:$E$27,H$5,FALSE)</f>
        <v>3</v>
      </c>
      <c r="I416" s="22">
        <f>HLOOKUP($O416,$B$8:$E$27,I$5,FALSE)</f>
        <v>0.2</v>
      </c>
      <c r="J416" s="22">
        <f>HLOOKUP($O416,$B$8:$E$27,J$5,FALSE)</f>
        <v>1.26</v>
      </c>
      <c r="K416" s="22">
        <f>HLOOKUP($O416,$B$8:$E$27,K$5,FALSE)</f>
        <v>0</v>
      </c>
      <c r="L416" s="22">
        <f>HLOOKUP($O416,$B$8:$E$27,L$5,FALSE)</f>
        <v>0</v>
      </c>
      <c r="M416" s="22">
        <f t="shared" si="94"/>
        <v>0.60000000000000009</v>
      </c>
      <c r="N416" s="22">
        <f t="shared" si="95"/>
        <v>3.7800000000000002</v>
      </c>
      <c r="O416" s="22" t="s">
        <v>39</v>
      </c>
      <c r="P416" s="24">
        <f t="shared" ca="1" si="91"/>
        <v>0.10820472951668331</v>
      </c>
      <c r="Q416" s="24">
        <f t="shared" ca="1" si="92"/>
        <v>2.577129752064975</v>
      </c>
      <c r="R416" s="24">
        <f t="shared" ca="1" si="87"/>
        <v>2.6853344815816582</v>
      </c>
      <c r="S416" s="22" t="str">
        <f t="shared" ca="1" si="88"/>
        <v/>
      </c>
      <c r="T416" s="24" t="str">
        <f t="shared" ca="1" si="89"/>
        <v/>
      </c>
      <c r="U416" s="24">
        <f t="shared" ca="1" si="93"/>
        <v>0</v>
      </c>
      <c r="V416" s="22">
        <f t="shared" ca="1" si="90"/>
        <v>1.2885648760324875</v>
      </c>
    </row>
    <row r="417" spans="7:22" x14ac:dyDescent="0.25">
      <c r="G417" s="22">
        <v>408</v>
      </c>
      <c r="H417" s="22">
        <f>HLOOKUP($O417,$B$8:$E$27,H$5,FALSE)</f>
        <v>3</v>
      </c>
      <c r="I417" s="22">
        <f>HLOOKUP($O417,$B$8:$E$27,I$5,FALSE)</f>
        <v>0.2</v>
      </c>
      <c r="J417" s="22">
        <f>HLOOKUP($O417,$B$8:$E$27,J$5,FALSE)</f>
        <v>1.26</v>
      </c>
      <c r="K417" s="22">
        <f>HLOOKUP($O417,$B$8:$E$27,K$5,FALSE)</f>
        <v>0</v>
      </c>
      <c r="L417" s="22">
        <f>HLOOKUP($O417,$B$8:$E$27,L$5,FALSE)</f>
        <v>0</v>
      </c>
      <c r="M417" s="22">
        <f t="shared" si="94"/>
        <v>0.60000000000000009</v>
      </c>
      <c r="N417" s="22">
        <f t="shared" si="95"/>
        <v>3.7800000000000002</v>
      </c>
      <c r="O417" s="22" t="s">
        <v>39</v>
      </c>
      <c r="P417" s="24">
        <f t="shared" ca="1" si="91"/>
        <v>0.40334279784170129</v>
      </c>
      <c r="Q417" s="24">
        <f t="shared" ca="1" si="92"/>
        <v>2.5012427969812339</v>
      </c>
      <c r="R417" s="24">
        <f t="shared" ca="1" si="87"/>
        <v>2.9045855948229353</v>
      </c>
      <c r="S417" s="22" t="str">
        <f t="shared" ca="1" si="88"/>
        <v/>
      </c>
      <c r="T417" s="24" t="str">
        <f t="shared" ca="1" si="89"/>
        <v/>
      </c>
      <c r="U417" s="24">
        <f t="shared" ca="1" si="93"/>
        <v>0</v>
      </c>
      <c r="V417" s="22">
        <f t="shared" ca="1" si="90"/>
        <v>1.2506213984906169</v>
      </c>
    </row>
    <row r="418" spans="7:22" x14ac:dyDescent="0.25">
      <c r="G418" s="22">
        <v>409</v>
      </c>
      <c r="H418" s="22">
        <f>HLOOKUP($O418,$B$8:$E$27,H$5,FALSE)</f>
        <v>5</v>
      </c>
      <c r="I418" s="22">
        <f>HLOOKUP($O418,$B$8:$E$27,I$5,FALSE)</f>
        <v>0.18</v>
      </c>
      <c r="J418" s="22">
        <f>HLOOKUP($O418,$B$8:$E$27,J$5,FALSE)</f>
        <v>1.37</v>
      </c>
      <c r="K418" s="22">
        <f>HLOOKUP($O418,$B$8:$E$27,K$5,FALSE)</f>
        <v>0</v>
      </c>
      <c r="L418" s="22">
        <f>HLOOKUP($O418,$B$8:$E$27,L$5,FALSE)</f>
        <v>0</v>
      </c>
      <c r="M418" s="22">
        <f t="shared" si="94"/>
        <v>0.89999999999999991</v>
      </c>
      <c r="N418" s="22">
        <f t="shared" si="95"/>
        <v>6.8500000000000005</v>
      </c>
      <c r="O418" s="22" t="s">
        <v>40</v>
      </c>
      <c r="P418" s="24">
        <f t="shared" ca="1" si="91"/>
        <v>0.5358333519209143</v>
      </c>
      <c r="Q418" s="24">
        <f t="shared" ca="1" si="92"/>
        <v>4.0036095201104436</v>
      </c>
      <c r="R418" s="24">
        <f t="shared" ca="1" si="87"/>
        <v>4.5394428720313575</v>
      </c>
      <c r="S418" s="22" t="str">
        <f t="shared" ca="1" si="88"/>
        <v/>
      </c>
      <c r="T418" s="24" t="str">
        <f t="shared" ca="1" si="89"/>
        <v/>
      </c>
      <c r="U418" s="24">
        <f t="shared" ca="1" si="93"/>
        <v>0</v>
      </c>
      <c r="V418" s="22">
        <f t="shared" ca="1" si="90"/>
        <v>0.3600681445319599</v>
      </c>
    </row>
    <row r="419" spans="7:22" x14ac:dyDescent="0.25">
      <c r="G419" s="22">
        <v>410</v>
      </c>
      <c r="H419" s="22">
        <f>HLOOKUP($O419,$B$8:$E$27,H$5,FALSE)</f>
        <v>5</v>
      </c>
      <c r="I419" s="22">
        <f>HLOOKUP($O419,$B$8:$E$27,I$5,FALSE)</f>
        <v>0.18</v>
      </c>
      <c r="J419" s="22">
        <f>HLOOKUP($O419,$B$8:$E$27,J$5,FALSE)</f>
        <v>1.37</v>
      </c>
      <c r="K419" s="22">
        <f>HLOOKUP($O419,$B$8:$E$27,K$5,FALSE)</f>
        <v>0</v>
      </c>
      <c r="L419" s="22">
        <f>HLOOKUP($O419,$B$8:$E$27,L$5,FALSE)</f>
        <v>0</v>
      </c>
      <c r="M419" s="22">
        <f t="shared" si="94"/>
        <v>0.89999999999999991</v>
      </c>
      <c r="N419" s="22">
        <f t="shared" si="95"/>
        <v>6.8500000000000005</v>
      </c>
      <c r="O419" s="22" t="s">
        <v>40</v>
      </c>
      <c r="P419" s="24">
        <f t="shared" ca="1" si="91"/>
        <v>0.83401937504206158</v>
      </c>
      <c r="Q419" s="24">
        <f t="shared" ca="1" si="92"/>
        <v>3.9356780161735223</v>
      </c>
      <c r="R419" s="24">
        <f t="shared" ca="1" si="87"/>
        <v>4.7696973912155842</v>
      </c>
      <c r="S419" s="22" t="str">
        <f t="shared" ca="1" si="88"/>
        <v/>
      </c>
      <c r="T419" s="24" t="str">
        <f t="shared" ca="1" si="89"/>
        <v/>
      </c>
      <c r="U419" s="24">
        <f t="shared" ca="1" si="93"/>
        <v>0</v>
      </c>
      <c r="V419" s="22">
        <f t="shared" ca="1" si="90"/>
        <v>0.5719793779971819</v>
      </c>
    </row>
    <row r="420" spans="7:22" x14ac:dyDescent="0.25">
      <c r="G420" s="22">
        <v>411</v>
      </c>
      <c r="H420" s="22">
        <f>HLOOKUP($O420,$B$8:$E$27,H$5,FALSE)</f>
        <v>5</v>
      </c>
      <c r="I420" s="22">
        <f>HLOOKUP($O420,$B$8:$E$27,I$5,FALSE)</f>
        <v>0.18</v>
      </c>
      <c r="J420" s="22">
        <f>HLOOKUP($O420,$B$8:$E$27,J$5,FALSE)</f>
        <v>1.37</v>
      </c>
      <c r="K420" s="22">
        <f>HLOOKUP($O420,$B$8:$E$27,K$5,FALSE)</f>
        <v>0</v>
      </c>
      <c r="L420" s="22">
        <f>HLOOKUP($O420,$B$8:$E$27,L$5,FALSE)</f>
        <v>0</v>
      </c>
      <c r="M420" s="22">
        <f t="shared" si="94"/>
        <v>0.89999999999999991</v>
      </c>
      <c r="N420" s="22">
        <f t="shared" si="95"/>
        <v>6.8500000000000005</v>
      </c>
      <c r="O420" s="22" t="s">
        <v>40</v>
      </c>
      <c r="P420" s="24">
        <f t="shared" ca="1" si="91"/>
        <v>0.52805839710109992</v>
      </c>
      <c r="Q420" s="24">
        <f t="shared" ca="1" si="92"/>
        <v>4.0216340208569665</v>
      </c>
      <c r="R420" s="24">
        <f t="shared" ca="1" si="87"/>
        <v>4.5496924179580667</v>
      </c>
      <c r="S420" s="22" t="str">
        <f t="shared" ca="1" si="88"/>
        <v/>
      </c>
      <c r="T420" s="24" t="str">
        <f t="shared" ca="1" si="89"/>
        <v/>
      </c>
      <c r="U420" s="24">
        <f t="shared" ca="1" si="93"/>
        <v>0</v>
      </c>
      <c r="V420" s="22">
        <f t="shared" ca="1" si="90"/>
        <v>2.0108170104284833</v>
      </c>
    </row>
    <row r="421" spans="7:22" x14ac:dyDescent="0.25">
      <c r="G421" s="22">
        <v>412</v>
      </c>
      <c r="H421" s="22">
        <f>HLOOKUP($O421,$B$8:$E$27,H$5,FALSE)</f>
        <v>3</v>
      </c>
      <c r="I421" s="22">
        <f>HLOOKUP($O421,$B$8:$E$27,I$5,FALSE)</f>
        <v>0.2</v>
      </c>
      <c r="J421" s="22">
        <f>HLOOKUP($O421,$B$8:$E$27,J$5,FALSE)</f>
        <v>1.26</v>
      </c>
      <c r="K421" s="22">
        <f>HLOOKUP($O421,$B$8:$E$27,K$5,FALSE)</f>
        <v>0</v>
      </c>
      <c r="L421" s="22">
        <f>HLOOKUP($O421,$B$8:$E$27,L$5,FALSE)</f>
        <v>0</v>
      </c>
      <c r="M421" s="22">
        <f t="shared" si="94"/>
        <v>0.60000000000000009</v>
      </c>
      <c r="N421" s="22">
        <f t="shared" si="95"/>
        <v>3.7800000000000002</v>
      </c>
      <c r="O421" s="22" t="s">
        <v>39</v>
      </c>
      <c r="P421" s="24">
        <f t="shared" ca="1" si="91"/>
        <v>1.5450492852273425E-2</v>
      </c>
      <c r="Q421" s="24">
        <f t="shared" ca="1" si="92"/>
        <v>1.7750758887230738</v>
      </c>
      <c r="R421" s="24">
        <f t="shared" ca="1" si="87"/>
        <v>1.7905263815753472</v>
      </c>
      <c r="S421" s="22" t="str">
        <f t="shared" ca="1" si="88"/>
        <v/>
      </c>
      <c r="T421" s="24" t="str">
        <f t="shared" ca="1" si="89"/>
        <v/>
      </c>
      <c r="U421" s="24">
        <f t="shared" ca="1" si="93"/>
        <v>0</v>
      </c>
      <c r="V421" s="22">
        <f t="shared" ca="1" si="90"/>
        <v>8.8753794436153693E-2</v>
      </c>
    </row>
    <row r="422" spans="7:22" x14ac:dyDescent="0.25">
      <c r="G422" s="22">
        <v>413</v>
      </c>
      <c r="H422" s="22">
        <f>HLOOKUP($O422,$B$8:$E$27,H$5,FALSE)</f>
        <v>3</v>
      </c>
      <c r="I422" s="22">
        <f>HLOOKUP($O422,$B$8:$E$27,I$5,FALSE)</f>
        <v>0.2</v>
      </c>
      <c r="J422" s="22">
        <f>HLOOKUP($O422,$B$8:$E$27,J$5,FALSE)</f>
        <v>1.26</v>
      </c>
      <c r="K422" s="22">
        <f>HLOOKUP($O422,$B$8:$E$27,K$5,FALSE)</f>
        <v>0</v>
      </c>
      <c r="L422" s="22">
        <f>HLOOKUP($O422,$B$8:$E$27,L$5,FALSE)</f>
        <v>0</v>
      </c>
      <c r="M422" s="22">
        <f t="shared" si="94"/>
        <v>0.60000000000000009</v>
      </c>
      <c r="N422" s="22">
        <f t="shared" si="95"/>
        <v>3.7800000000000002</v>
      </c>
      <c r="O422" s="22" t="s">
        <v>39</v>
      </c>
      <c r="P422" s="24">
        <f t="shared" ca="1" si="91"/>
        <v>0.20990464147166898</v>
      </c>
      <c r="Q422" s="24">
        <f t="shared" ca="1" si="92"/>
        <v>2.0626545564714314</v>
      </c>
      <c r="R422" s="24">
        <f t="shared" ca="1" si="87"/>
        <v>2.2725591979431004</v>
      </c>
      <c r="S422" s="22" t="str">
        <f t="shared" ca="1" si="88"/>
        <v/>
      </c>
      <c r="T422" s="24" t="str">
        <f t="shared" ca="1" si="89"/>
        <v/>
      </c>
      <c r="U422" s="24">
        <f t="shared" ca="1" si="93"/>
        <v>0</v>
      </c>
      <c r="V422" s="22">
        <f t="shared" ca="1" si="90"/>
        <v>0.86974157640871186</v>
      </c>
    </row>
    <row r="423" spans="7:22" x14ac:dyDescent="0.25">
      <c r="G423" s="22">
        <v>414</v>
      </c>
      <c r="H423" s="22">
        <f>HLOOKUP($O423,$B$8:$E$27,H$5,FALSE)</f>
        <v>1</v>
      </c>
      <c r="I423" s="22">
        <f>HLOOKUP($O423,$B$8:$E$27,I$5,FALSE)</f>
        <v>0.3</v>
      </c>
      <c r="J423" s="22">
        <f>HLOOKUP($O423,$B$8:$E$27,J$5,FALSE)</f>
        <v>0.95</v>
      </c>
      <c r="K423" s="22">
        <f>HLOOKUP($O423,$B$8:$E$27,K$5,FALSE)</f>
        <v>0</v>
      </c>
      <c r="L423" s="22">
        <f>HLOOKUP($O423,$B$8:$E$27,L$5,FALSE)</f>
        <v>0</v>
      </c>
      <c r="M423" s="22">
        <f t="shared" si="94"/>
        <v>0.3</v>
      </c>
      <c r="N423" s="22">
        <f t="shared" si="95"/>
        <v>0.95</v>
      </c>
      <c r="O423" s="22" t="s">
        <v>38</v>
      </c>
      <c r="P423" s="24">
        <f t="shared" ca="1" si="91"/>
        <v>5.7624102212166371E-2</v>
      </c>
      <c r="Q423" s="24">
        <f t="shared" ca="1" si="92"/>
        <v>0.59301501232268339</v>
      </c>
      <c r="R423" s="24">
        <f t="shared" ca="1" si="87"/>
        <v>0.65063911453484979</v>
      </c>
      <c r="S423" s="22" t="str">
        <f t="shared" ca="1" si="88"/>
        <v/>
      </c>
      <c r="T423" s="24" t="str">
        <f t="shared" ca="1" si="89"/>
        <v/>
      </c>
      <c r="U423" s="24">
        <f t="shared" ca="1" si="93"/>
        <v>0</v>
      </c>
      <c r="V423" s="22">
        <f t="shared" ca="1" si="90"/>
        <v>0.2669535226310929</v>
      </c>
    </row>
    <row r="424" spans="7:22" x14ac:dyDescent="0.25">
      <c r="G424" s="22">
        <v>415</v>
      </c>
      <c r="H424" s="22">
        <f>HLOOKUP($O424,$B$8:$E$27,H$5,FALSE)</f>
        <v>1</v>
      </c>
      <c r="I424" s="22">
        <f>HLOOKUP($O424,$B$8:$E$27,I$5,FALSE)</f>
        <v>0.3</v>
      </c>
      <c r="J424" s="22">
        <f>HLOOKUP($O424,$B$8:$E$27,J$5,FALSE)</f>
        <v>0.95</v>
      </c>
      <c r="K424" s="22">
        <f>HLOOKUP($O424,$B$8:$E$27,K$5,FALSE)</f>
        <v>0</v>
      </c>
      <c r="L424" s="22">
        <f>HLOOKUP($O424,$B$8:$E$27,L$5,FALSE)</f>
        <v>0</v>
      </c>
      <c r="M424" s="22">
        <f t="shared" si="94"/>
        <v>0.3</v>
      </c>
      <c r="N424" s="22">
        <f t="shared" si="95"/>
        <v>0.95</v>
      </c>
      <c r="O424" s="22" t="s">
        <v>38</v>
      </c>
      <c r="P424" s="24">
        <f t="shared" ca="1" si="91"/>
        <v>0.20687930623303485</v>
      </c>
      <c r="Q424" s="24">
        <f t="shared" ca="1" si="92"/>
        <v>0.54188153825005325</v>
      </c>
      <c r="R424" s="24">
        <f t="shared" ca="1" si="87"/>
        <v>0.74876084448308811</v>
      </c>
      <c r="S424" s="22" t="str">
        <f t="shared" ca="1" si="88"/>
        <v/>
      </c>
      <c r="T424" s="24" t="str">
        <f t="shared" ca="1" si="89"/>
        <v/>
      </c>
      <c r="U424" s="24">
        <f t="shared" ca="1" si="93"/>
        <v>0</v>
      </c>
      <c r="V424" s="22">
        <f t="shared" ca="1" si="90"/>
        <v>0.10572968288254379</v>
      </c>
    </row>
    <row r="425" spans="7:22" x14ac:dyDescent="0.25">
      <c r="G425" s="22">
        <v>416</v>
      </c>
      <c r="H425" s="22">
        <f>HLOOKUP($O425,$B$8:$E$27,H$5,FALSE)</f>
        <v>5</v>
      </c>
      <c r="I425" s="22">
        <f>HLOOKUP($O425,$B$8:$E$27,I$5,FALSE)</f>
        <v>0.18</v>
      </c>
      <c r="J425" s="22">
        <f>HLOOKUP($O425,$B$8:$E$27,J$5,FALSE)</f>
        <v>1.37</v>
      </c>
      <c r="K425" s="22">
        <f>HLOOKUP($O425,$B$8:$E$27,K$5,FALSE)</f>
        <v>0</v>
      </c>
      <c r="L425" s="22">
        <f>HLOOKUP($O425,$B$8:$E$27,L$5,FALSE)</f>
        <v>0</v>
      </c>
      <c r="M425" s="22">
        <f t="shared" si="94"/>
        <v>0.89999999999999991</v>
      </c>
      <c r="N425" s="22">
        <f t="shared" si="95"/>
        <v>6.8500000000000005</v>
      </c>
      <c r="O425" s="22" t="s">
        <v>40</v>
      </c>
      <c r="P425" s="24">
        <f t="shared" ca="1" si="91"/>
        <v>0.85726901757343221</v>
      </c>
      <c r="Q425" s="24">
        <f t="shared" ca="1" si="92"/>
        <v>4.0224768048187904</v>
      </c>
      <c r="R425" s="24">
        <f t="shared" ca="1" si="87"/>
        <v>4.8797458223922225</v>
      </c>
      <c r="S425" s="22" t="str">
        <f t="shared" ca="1" si="88"/>
        <v/>
      </c>
      <c r="T425" s="24" t="str">
        <f t="shared" ca="1" si="89"/>
        <v/>
      </c>
      <c r="U425" s="24">
        <f t="shared" ca="1" si="93"/>
        <v>0</v>
      </c>
      <c r="V425" s="22">
        <f t="shared" ca="1" si="90"/>
        <v>2.0112384024093952</v>
      </c>
    </row>
    <row r="426" spans="7:22" x14ac:dyDescent="0.25">
      <c r="G426" s="22">
        <v>417</v>
      </c>
      <c r="H426" s="22">
        <f>HLOOKUP($O426,$B$8:$E$27,H$5,FALSE)</f>
        <v>5</v>
      </c>
      <c r="I426" s="22">
        <f>HLOOKUP($O426,$B$8:$E$27,I$5,FALSE)</f>
        <v>0.18</v>
      </c>
      <c r="J426" s="22">
        <f>HLOOKUP($O426,$B$8:$E$27,J$5,FALSE)</f>
        <v>1.37</v>
      </c>
      <c r="K426" s="22">
        <f>HLOOKUP($O426,$B$8:$E$27,K$5,FALSE)</f>
        <v>0</v>
      </c>
      <c r="L426" s="22">
        <f>HLOOKUP($O426,$B$8:$E$27,L$5,FALSE)</f>
        <v>0</v>
      </c>
      <c r="M426" s="22">
        <f t="shared" si="94"/>
        <v>0.89999999999999991</v>
      </c>
      <c r="N426" s="22">
        <f t="shared" si="95"/>
        <v>6.8500000000000005</v>
      </c>
      <c r="O426" s="22" t="s">
        <v>40</v>
      </c>
      <c r="P426" s="24">
        <f t="shared" ca="1" si="91"/>
        <v>0.27796403905912787</v>
      </c>
      <c r="Q426" s="24">
        <f t="shared" ca="1" si="92"/>
        <v>3.7752575547015836</v>
      </c>
      <c r="R426" s="24">
        <f t="shared" ca="1" si="87"/>
        <v>4.0532215937607114</v>
      </c>
      <c r="S426" s="22" t="str">
        <f t="shared" ca="1" si="88"/>
        <v/>
      </c>
      <c r="T426" s="24" t="str">
        <f t="shared" ca="1" si="89"/>
        <v/>
      </c>
      <c r="U426" s="24">
        <f t="shared" ca="1" si="93"/>
        <v>0</v>
      </c>
      <c r="V426" s="22">
        <f t="shared" ca="1" si="90"/>
        <v>1.8876287773507918</v>
      </c>
    </row>
    <row r="427" spans="7:22" x14ac:dyDescent="0.25">
      <c r="G427" s="22">
        <v>418</v>
      </c>
      <c r="H427" s="22">
        <f>HLOOKUP($O427,$B$8:$E$27,H$5,FALSE)</f>
        <v>5</v>
      </c>
      <c r="I427" s="22">
        <f>HLOOKUP($O427,$B$8:$E$27,I$5,FALSE)</f>
        <v>0.18</v>
      </c>
      <c r="J427" s="22">
        <f>HLOOKUP($O427,$B$8:$E$27,J$5,FALSE)</f>
        <v>1.37</v>
      </c>
      <c r="K427" s="22">
        <f>HLOOKUP($O427,$B$8:$E$27,K$5,FALSE)</f>
        <v>0</v>
      </c>
      <c r="L427" s="22">
        <f>HLOOKUP($O427,$B$8:$E$27,L$5,FALSE)</f>
        <v>0</v>
      </c>
      <c r="M427" s="22">
        <f t="shared" si="94"/>
        <v>0.89999999999999991</v>
      </c>
      <c r="N427" s="22">
        <f t="shared" si="95"/>
        <v>6.8500000000000005</v>
      </c>
      <c r="O427" s="22" t="s">
        <v>40</v>
      </c>
      <c r="P427" s="24">
        <f t="shared" ca="1" si="91"/>
        <v>0.77392675818474832</v>
      </c>
      <c r="Q427" s="24">
        <f t="shared" ca="1" si="92"/>
        <v>3.8360219532004485</v>
      </c>
      <c r="R427" s="24">
        <f t="shared" ca="1" si="87"/>
        <v>4.6099487113851971</v>
      </c>
      <c r="S427" s="22" t="str">
        <f t="shared" ca="1" si="88"/>
        <v/>
      </c>
      <c r="T427" s="24" t="str">
        <f t="shared" ca="1" si="89"/>
        <v/>
      </c>
      <c r="U427" s="24">
        <f t="shared" ca="1" si="93"/>
        <v>0</v>
      </c>
      <c r="V427" s="22">
        <f t="shared" ca="1" si="90"/>
        <v>1.7402638668479335</v>
      </c>
    </row>
    <row r="428" spans="7:22" x14ac:dyDescent="0.25">
      <c r="G428" s="22">
        <v>419</v>
      </c>
      <c r="H428" s="22">
        <f>HLOOKUP($O428,$B$8:$E$27,H$5,FALSE)</f>
        <v>1</v>
      </c>
      <c r="I428" s="22">
        <f>HLOOKUP($O428,$B$8:$E$27,I$5,FALSE)</f>
        <v>0.3</v>
      </c>
      <c r="J428" s="22">
        <f>HLOOKUP($O428,$B$8:$E$27,J$5,FALSE)</f>
        <v>0.95</v>
      </c>
      <c r="K428" s="22">
        <f>HLOOKUP($O428,$B$8:$E$27,K$5,FALSE)</f>
        <v>0</v>
      </c>
      <c r="L428" s="22">
        <f>HLOOKUP($O428,$B$8:$E$27,L$5,FALSE)</f>
        <v>0</v>
      </c>
      <c r="M428" s="22">
        <f t="shared" si="94"/>
        <v>0.3</v>
      </c>
      <c r="N428" s="22">
        <f t="shared" si="95"/>
        <v>0.95</v>
      </c>
      <c r="O428" s="22" t="s">
        <v>38</v>
      </c>
      <c r="P428" s="24">
        <f t="shared" ca="1" si="91"/>
        <v>9.5189411369574137E-2</v>
      </c>
      <c r="Q428" s="24">
        <f t="shared" ca="1" si="92"/>
        <v>0.64178588861839059</v>
      </c>
      <c r="R428" s="24">
        <f t="shared" ca="1" si="87"/>
        <v>0.73697529998796474</v>
      </c>
      <c r="S428" s="22" t="str">
        <f t="shared" ca="1" si="88"/>
        <v/>
      </c>
      <c r="T428" s="24" t="str">
        <f t="shared" ca="1" si="89"/>
        <v/>
      </c>
      <c r="U428" s="24">
        <f t="shared" ca="1" si="93"/>
        <v>0</v>
      </c>
      <c r="V428" s="22">
        <f t="shared" ca="1" si="90"/>
        <v>0.32089294430919529</v>
      </c>
    </row>
    <row r="429" spans="7:22" x14ac:dyDescent="0.25">
      <c r="G429" s="22">
        <v>420</v>
      </c>
      <c r="H429" s="22">
        <f>HLOOKUP($O429,$B$8:$E$27,H$5,FALSE)</f>
        <v>10</v>
      </c>
      <c r="I429" s="22">
        <f>HLOOKUP($O429,$B$8:$E$27,I$5,FALSE)</f>
        <v>0.2</v>
      </c>
      <c r="J429" s="22">
        <f>HLOOKUP($O429,$B$8:$E$27,J$5,FALSE)</f>
        <v>1.4</v>
      </c>
      <c r="K429" s="22">
        <f>HLOOKUP($O429,$B$8:$E$27,K$5,FALSE)</f>
        <v>0</v>
      </c>
      <c r="L429" s="22">
        <f>HLOOKUP($O429,$B$8:$E$27,L$5,FALSE)</f>
        <v>0</v>
      </c>
      <c r="M429" s="22">
        <f t="shared" si="94"/>
        <v>2</v>
      </c>
      <c r="N429" s="22">
        <f t="shared" si="95"/>
        <v>14</v>
      </c>
      <c r="O429" s="22" t="s">
        <v>41</v>
      </c>
      <c r="P429" s="24">
        <f t="shared" ca="1" si="91"/>
        <v>1.6836255095509713</v>
      </c>
      <c r="Q429" s="24">
        <f t="shared" ca="1" si="92"/>
        <v>7.1706528156886256</v>
      </c>
      <c r="R429" s="24">
        <f t="shared" ca="1" si="87"/>
        <v>8.8542783252395978</v>
      </c>
      <c r="S429" s="22" t="str">
        <f t="shared" ca="1" si="88"/>
        <v/>
      </c>
      <c r="T429" s="24" t="str">
        <f t="shared" ca="1" si="89"/>
        <v/>
      </c>
      <c r="U429" s="24">
        <f t="shared" ca="1" si="93"/>
        <v>0</v>
      </c>
      <c r="V429" s="22">
        <f t="shared" ca="1" si="90"/>
        <v>3.5853264078443128</v>
      </c>
    </row>
    <row r="430" spans="7:22" x14ac:dyDescent="0.25">
      <c r="G430" s="22">
        <v>421</v>
      </c>
      <c r="H430" s="22">
        <f>HLOOKUP($O430,$B$8:$E$27,H$5,FALSE)</f>
        <v>1</v>
      </c>
      <c r="I430" s="22">
        <f>HLOOKUP($O430,$B$8:$E$27,I$5,FALSE)</f>
        <v>0.3</v>
      </c>
      <c r="J430" s="22">
        <f>HLOOKUP($O430,$B$8:$E$27,J$5,FALSE)</f>
        <v>0.95</v>
      </c>
      <c r="K430" s="22">
        <f>HLOOKUP($O430,$B$8:$E$27,K$5,FALSE)</f>
        <v>0</v>
      </c>
      <c r="L430" s="22">
        <f>HLOOKUP($O430,$B$8:$E$27,L$5,FALSE)</f>
        <v>0</v>
      </c>
      <c r="M430" s="22">
        <f t="shared" si="94"/>
        <v>0.3</v>
      </c>
      <c r="N430" s="22">
        <f t="shared" si="95"/>
        <v>0.95</v>
      </c>
      <c r="O430" s="22" t="s">
        <v>38</v>
      </c>
      <c r="P430" s="24">
        <f t="shared" ca="1" si="91"/>
        <v>0.22883489541120214</v>
      </c>
      <c r="Q430" s="24">
        <f t="shared" ca="1" si="92"/>
        <v>0.58216280212874483</v>
      </c>
      <c r="R430" s="24">
        <f t="shared" ref="R430:R493" ca="1" si="96">SUM(P430:Q430)</f>
        <v>0.81099769753994699</v>
      </c>
      <c r="S430" s="22" t="str">
        <f t="shared" ref="S430:S493" ca="1" si="97">IF(H430&lt;R430,O430,"")</f>
        <v/>
      </c>
      <c r="T430" s="24" t="str">
        <f t="shared" ref="T430:T493" ca="1" si="98">IF(S430=O430,R430-H430,"")</f>
        <v/>
      </c>
      <c r="U430" s="24">
        <f t="shared" ca="1" si="93"/>
        <v>0</v>
      </c>
      <c r="V430" s="22">
        <f t="shared" ca="1" si="90"/>
        <v>0.13765043598180143</v>
      </c>
    </row>
    <row r="431" spans="7:22" x14ac:dyDescent="0.25">
      <c r="G431" s="22">
        <v>422</v>
      </c>
      <c r="H431" s="22">
        <f>HLOOKUP($O431,$B$8:$E$27,H$5,FALSE)</f>
        <v>5</v>
      </c>
      <c r="I431" s="22">
        <f>HLOOKUP($O431,$B$8:$E$27,I$5,FALSE)</f>
        <v>0.18</v>
      </c>
      <c r="J431" s="22">
        <f>HLOOKUP($O431,$B$8:$E$27,J$5,FALSE)</f>
        <v>1.37</v>
      </c>
      <c r="K431" s="22">
        <f>HLOOKUP($O431,$B$8:$E$27,K$5,FALSE)</f>
        <v>0</v>
      </c>
      <c r="L431" s="22">
        <f>HLOOKUP($O431,$B$8:$E$27,L$5,FALSE)</f>
        <v>0</v>
      </c>
      <c r="M431" s="22">
        <f t="shared" si="94"/>
        <v>0.89999999999999991</v>
      </c>
      <c r="N431" s="22">
        <f t="shared" si="95"/>
        <v>6.8500000000000005</v>
      </c>
      <c r="O431" s="22" t="s">
        <v>40</v>
      </c>
      <c r="P431" s="24">
        <f t="shared" ca="1" si="91"/>
        <v>0.68351183003269256</v>
      </c>
      <c r="Q431" s="24">
        <f t="shared" ca="1" si="92"/>
        <v>3.9527503896276763</v>
      </c>
      <c r="R431" s="24">
        <f t="shared" ca="1" si="96"/>
        <v>4.6362622196603684</v>
      </c>
      <c r="S431" s="22" t="str">
        <f t="shared" ca="1" si="97"/>
        <v/>
      </c>
      <c r="T431" s="24" t="str">
        <f t="shared" ca="1" si="98"/>
        <v/>
      </c>
      <c r="U431" s="24">
        <f t="shared" ca="1" si="93"/>
        <v>0</v>
      </c>
      <c r="V431" s="22">
        <f t="shared" ca="1" si="90"/>
        <v>0.65132389190542062</v>
      </c>
    </row>
    <row r="432" spans="7:22" x14ac:dyDescent="0.25">
      <c r="G432" s="22">
        <v>423</v>
      </c>
      <c r="H432" s="22">
        <f>HLOOKUP($O432,$B$8:$E$27,H$5,FALSE)</f>
        <v>3</v>
      </c>
      <c r="I432" s="22">
        <f>HLOOKUP($O432,$B$8:$E$27,I$5,FALSE)</f>
        <v>0.2</v>
      </c>
      <c r="J432" s="22">
        <f>HLOOKUP($O432,$B$8:$E$27,J$5,FALSE)</f>
        <v>1.26</v>
      </c>
      <c r="K432" s="22">
        <f>HLOOKUP($O432,$B$8:$E$27,K$5,FALSE)</f>
        <v>0</v>
      </c>
      <c r="L432" s="22">
        <f>HLOOKUP($O432,$B$8:$E$27,L$5,FALSE)</f>
        <v>0</v>
      </c>
      <c r="M432" s="22">
        <f t="shared" si="94"/>
        <v>0.60000000000000009</v>
      </c>
      <c r="N432" s="22">
        <f t="shared" si="95"/>
        <v>3.7800000000000002</v>
      </c>
      <c r="O432" s="22" t="s">
        <v>39</v>
      </c>
      <c r="P432" s="24">
        <f t="shared" ca="1" si="91"/>
        <v>0.22392313118762566</v>
      </c>
      <c r="Q432" s="24">
        <f t="shared" ca="1" si="92"/>
        <v>1.8900527713962587</v>
      </c>
      <c r="R432" s="24">
        <f t="shared" ca="1" si="96"/>
        <v>2.1139759025838845</v>
      </c>
      <c r="S432" s="22" t="str">
        <f t="shared" ca="1" si="97"/>
        <v/>
      </c>
      <c r="T432" s="24" t="str">
        <f t="shared" ca="1" si="98"/>
        <v/>
      </c>
      <c r="U432" s="24">
        <f t="shared" ca="1" si="93"/>
        <v>0</v>
      </c>
      <c r="V432" s="22">
        <f t="shared" ca="1" si="90"/>
        <v>0.94502638569812936</v>
      </c>
    </row>
    <row r="433" spans="7:22" x14ac:dyDescent="0.25">
      <c r="G433" s="22">
        <v>424</v>
      </c>
      <c r="H433" s="22">
        <f>HLOOKUP($O433,$B$8:$E$27,H$5,FALSE)</f>
        <v>3</v>
      </c>
      <c r="I433" s="22">
        <f>HLOOKUP($O433,$B$8:$E$27,I$5,FALSE)</f>
        <v>0.2</v>
      </c>
      <c r="J433" s="22">
        <f>HLOOKUP($O433,$B$8:$E$27,J$5,FALSE)</f>
        <v>1.26</v>
      </c>
      <c r="K433" s="22">
        <f>HLOOKUP($O433,$B$8:$E$27,K$5,FALSE)</f>
        <v>0</v>
      </c>
      <c r="L433" s="22">
        <f>HLOOKUP($O433,$B$8:$E$27,L$5,FALSE)</f>
        <v>0</v>
      </c>
      <c r="M433" s="22">
        <f t="shared" si="94"/>
        <v>0.60000000000000009</v>
      </c>
      <c r="N433" s="22">
        <f t="shared" si="95"/>
        <v>3.7800000000000002</v>
      </c>
      <c r="O433" s="22" t="s">
        <v>39</v>
      </c>
      <c r="P433" s="24">
        <f t="shared" ca="1" si="91"/>
        <v>0.30325734621448502</v>
      </c>
      <c r="Q433" s="24">
        <f t="shared" ca="1" si="92"/>
        <v>2.0234732730356497</v>
      </c>
      <c r="R433" s="24">
        <f t="shared" ca="1" si="96"/>
        <v>2.3267306192501347</v>
      </c>
      <c r="S433" s="22" t="str">
        <f t="shared" ca="1" si="97"/>
        <v/>
      </c>
      <c r="T433" s="24" t="str">
        <f t="shared" ca="1" si="98"/>
        <v/>
      </c>
      <c r="U433" s="24">
        <f t="shared" ca="1" si="93"/>
        <v>0</v>
      </c>
      <c r="V433" s="22">
        <f t="shared" ca="1" si="90"/>
        <v>0.50915191758604228</v>
      </c>
    </row>
    <row r="434" spans="7:22" x14ac:dyDescent="0.25">
      <c r="G434" s="22">
        <v>425</v>
      </c>
      <c r="H434" s="22">
        <f>HLOOKUP($O434,$B$8:$E$27,H$5,FALSE)</f>
        <v>10</v>
      </c>
      <c r="I434" s="22">
        <f>HLOOKUP($O434,$B$8:$E$27,I$5,FALSE)</f>
        <v>0.2</v>
      </c>
      <c r="J434" s="22">
        <f>HLOOKUP($O434,$B$8:$E$27,J$5,FALSE)</f>
        <v>1.4</v>
      </c>
      <c r="K434" s="22">
        <f>HLOOKUP($O434,$B$8:$E$27,K$5,FALSE)</f>
        <v>0</v>
      </c>
      <c r="L434" s="22">
        <f>HLOOKUP($O434,$B$8:$E$27,L$5,FALSE)</f>
        <v>0</v>
      </c>
      <c r="M434" s="22">
        <f t="shared" si="94"/>
        <v>2</v>
      </c>
      <c r="N434" s="22">
        <f t="shared" si="95"/>
        <v>14</v>
      </c>
      <c r="O434" s="22" t="s">
        <v>41</v>
      </c>
      <c r="P434" s="24">
        <f t="shared" ca="1" si="91"/>
        <v>0.52073721899795777</v>
      </c>
      <c r="Q434" s="24">
        <f t="shared" ca="1" si="92"/>
        <v>7.947444049631903</v>
      </c>
      <c r="R434" s="24">
        <f t="shared" ca="1" si="96"/>
        <v>8.468181268629861</v>
      </c>
      <c r="S434" s="22" t="str">
        <f t="shared" ca="1" si="97"/>
        <v/>
      </c>
      <c r="T434" s="24" t="str">
        <f t="shared" ca="1" si="98"/>
        <v/>
      </c>
      <c r="U434" s="24">
        <f t="shared" ca="1" si="93"/>
        <v>0</v>
      </c>
      <c r="V434" s="22">
        <f t="shared" ca="1" si="90"/>
        <v>3.9737220248159515</v>
      </c>
    </row>
    <row r="435" spans="7:22" x14ac:dyDescent="0.25">
      <c r="G435" s="22">
        <v>426</v>
      </c>
      <c r="H435" s="22">
        <f>HLOOKUP($O435,$B$8:$E$27,H$5,FALSE)</f>
        <v>3</v>
      </c>
      <c r="I435" s="22">
        <f>HLOOKUP($O435,$B$8:$E$27,I$5,FALSE)</f>
        <v>0.2</v>
      </c>
      <c r="J435" s="22">
        <f>HLOOKUP($O435,$B$8:$E$27,J$5,FALSE)</f>
        <v>1.26</v>
      </c>
      <c r="K435" s="22">
        <f>HLOOKUP($O435,$B$8:$E$27,K$5,FALSE)</f>
        <v>0</v>
      </c>
      <c r="L435" s="22">
        <f>HLOOKUP($O435,$B$8:$E$27,L$5,FALSE)</f>
        <v>0</v>
      </c>
      <c r="M435" s="22">
        <f t="shared" si="94"/>
        <v>0.60000000000000009</v>
      </c>
      <c r="N435" s="22">
        <f t="shared" si="95"/>
        <v>3.7800000000000002</v>
      </c>
      <c r="O435" s="22" t="s">
        <v>39</v>
      </c>
      <c r="P435" s="24">
        <f t="shared" ca="1" si="91"/>
        <v>0.42882428947302076</v>
      </c>
      <c r="Q435" s="24">
        <f t="shared" ca="1" si="92"/>
        <v>2.1002900234753881</v>
      </c>
      <c r="R435" s="24">
        <f t="shared" ca="1" si="96"/>
        <v>2.5291143129484088</v>
      </c>
      <c r="S435" s="22" t="str">
        <f t="shared" ca="1" si="97"/>
        <v/>
      </c>
      <c r="T435" s="24" t="str">
        <f t="shared" ca="1" si="98"/>
        <v/>
      </c>
      <c r="U435" s="24">
        <f t="shared" ca="1" si="93"/>
        <v>0</v>
      </c>
      <c r="V435" s="22">
        <f t="shared" ca="1" si="90"/>
        <v>0.12585701198711227</v>
      </c>
    </row>
    <row r="436" spans="7:22" x14ac:dyDescent="0.25">
      <c r="G436" s="22">
        <v>427</v>
      </c>
      <c r="H436" s="22">
        <f>HLOOKUP($O436,$B$8:$E$27,H$5,FALSE)</f>
        <v>3</v>
      </c>
      <c r="I436" s="22">
        <f>HLOOKUP($O436,$B$8:$E$27,I$5,FALSE)</f>
        <v>0.2</v>
      </c>
      <c r="J436" s="22">
        <f>HLOOKUP($O436,$B$8:$E$27,J$5,FALSE)</f>
        <v>1.26</v>
      </c>
      <c r="K436" s="22">
        <f>HLOOKUP($O436,$B$8:$E$27,K$5,FALSE)</f>
        <v>0</v>
      </c>
      <c r="L436" s="22">
        <f>HLOOKUP($O436,$B$8:$E$27,L$5,FALSE)</f>
        <v>0</v>
      </c>
      <c r="M436" s="22">
        <f t="shared" si="94"/>
        <v>0.60000000000000009</v>
      </c>
      <c r="N436" s="22">
        <f t="shared" si="95"/>
        <v>3.7800000000000002</v>
      </c>
      <c r="O436" s="22" t="s">
        <v>39</v>
      </c>
      <c r="P436" s="24">
        <f t="shared" ca="1" si="91"/>
        <v>0.43489936278914743</v>
      </c>
      <c r="Q436" s="24">
        <f t="shared" ca="1" si="92"/>
        <v>2.0513484592871323</v>
      </c>
      <c r="R436" s="24">
        <f t="shared" ca="1" si="96"/>
        <v>2.4862478220762796</v>
      </c>
      <c r="S436" s="22" t="str">
        <f t="shared" ca="1" si="97"/>
        <v/>
      </c>
      <c r="T436" s="24" t="str">
        <f t="shared" ca="1" si="98"/>
        <v/>
      </c>
      <c r="U436" s="24">
        <f t="shared" ca="1" si="93"/>
        <v>0</v>
      </c>
      <c r="V436" s="22">
        <f t="shared" ca="1" si="90"/>
        <v>1.0256742296435661</v>
      </c>
    </row>
    <row r="437" spans="7:22" x14ac:dyDescent="0.25">
      <c r="G437" s="22">
        <v>428</v>
      </c>
      <c r="H437" s="22">
        <f>HLOOKUP($O437,$B$8:$E$27,H$5,FALSE)</f>
        <v>5</v>
      </c>
      <c r="I437" s="22">
        <f>HLOOKUP($O437,$B$8:$E$27,I$5,FALSE)</f>
        <v>0.18</v>
      </c>
      <c r="J437" s="22">
        <f>HLOOKUP($O437,$B$8:$E$27,J$5,FALSE)</f>
        <v>1.37</v>
      </c>
      <c r="K437" s="22">
        <f>HLOOKUP($O437,$B$8:$E$27,K$5,FALSE)</f>
        <v>0</v>
      </c>
      <c r="L437" s="22">
        <f>HLOOKUP($O437,$B$8:$E$27,L$5,FALSE)</f>
        <v>0</v>
      </c>
      <c r="M437" s="22">
        <f t="shared" si="94"/>
        <v>0.89999999999999991</v>
      </c>
      <c r="N437" s="22">
        <f t="shared" si="95"/>
        <v>6.8500000000000005</v>
      </c>
      <c r="O437" s="22" t="s">
        <v>40</v>
      </c>
      <c r="P437" s="24">
        <f t="shared" ca="1" si="91"/>
        <v>0.22277009603431086</v>
      </c>
      <c r="Q437" s="24">
        <f t="shared" ca="1" si="92"/>
        <v>3.6942658804003154</v>
      </c>
      <c r="R437" s="24">
        <f t="shared" ca="1" si="96"/>
        <v>3.9170359764346263</v>
      </c>
      <c r="S437" s="22" t="str">
        <f t="shared" ca="1" si="97"/>
        <v/>
      </c>
      <c r="T437" s="24" t="str">
        <f t="shared" ca="1" si="98"/>
        <v/>
      </c>
      <c r="U437" s="24">
        <f t="shared" ca="1" si="93"/>
        <v>0</v>
      </c>
      <c r="V437" s="22">
        <f t="shared" ca="1" si="90"/>
        <v>1.8471329402001577</v>
      </c>
    </row>
    <row r="438" spans="7:22" x14ac:dyDescent="0.25">
      <c r="G438" s="22">
        <v>429</v>
      </c>
      <c r="H438" s="22">
        <f>HLOOKUP($O438,$B$8:$E$27,H$5,FALSE)</f>
        <v>1</v>
      </c>
      <c r="I438" s="22">
        <f>HLOOKUP($O438,$B$8:$E$27,I$5,FALSE)</f>
        <v>0.3</v>
      </c>
      <c r="J438" s="22">
        <f>HLOOKUP($O438,$B$8:$E$27,J$5,FALSE)</f>
        <v>0.95</v>
      </c>
      <c r="K438" s="22">
        <f>HLOOKUP($O438,$B$8:$E$27,K$5,FALSE)</f>
        <v>0</v>
      </c>
      <c r="L438" s="22">
        <f>HLOOKUP($O438,$B$8:$E$27,L$5,FALSE)</f>
        <v>0</v>
      </c>
      <c r="M438" s="22">
        <f t="shared" si="94"/>
        <v>0.3</v>
      </c>
      <c r="N438" s="22">
        <f t="shared" si="95"/>
        <v>0.95</v>
      </c>
      <c r="O438" s="22" t="s">
        <v>38</v>
      </c>
      <c r="P438" s="24">
        <f t="shared" ca="1" si="91"/>
        <v>7.5559586294732556E-2</v>
      </c>
      <c r="Q438" s="24">
        <f t="shared" ca="1" si="92"/>
        <v>0.58700685938736918</v>
      </c>
      <c r="R438" s="24">
        <f t="shared" ca="1" si="96"/>
        <v>0.66256644568210177</v>
      </c>
      <c r="S438" s="22" t="str">
        <f t="shared" ca="1" si="97"/>
        <v/>
      </c>
      <c r="T438" s="24" t="str">
        <f t="shared" ca="1" si="98"/>
        <v/>
      </c>
      <c r="U438" s="24">
        <f t="shared" ca="1" si="93"/>
        <v>0</v>
      </c>
      <c r="V438" s="22">
        <f t="shared" ca="1" si="90"/>
        <v>0.29350342969368459</v>
      </c>
    </row>
    <row r="439" spans="7:22" x14ac:dyDescent="0.25">
      <c r="G439" s="22">
        <v>430</v>
      </c>
      <c r="H439" s="22">
        <f>HLOOKUP($O439,$B$8:$E$27,H$5,FALSE)</f>
        <v>10</v>
      </c>
      <c r="I439" s="22">
        <f>HLOOKUP($O439,$B$8:$E$27,I$5,FALSE)</f>
        <v>0.2</v>
      </c>
      <c r="J439" s="22">
        <f>HLOOKUP($O439,$B$8:$E$27,J$5,FALSE)</f>
        <v>1.4</v>
      </c>
      <c r="K439" s="22">
        <f>HLOOKUP($O439,$B$8:$E$27,K$5,FALSE)</f>
        <v>0</v>
      </c>
      <c r="L439" s="22">
        <f>HLOOKUP($O439,$B$8:$E$27,L$5,FALSE)</f>
        <v>0</v>
      </c>
      <c r="M439" s="22">
        <f t="shared" si="94"/>
        <v>2</v>
      </c>
      <c r="N439" s="22">
        <f t="shared" si="95"/>
        <v>14</v>
      </c>
      <c r="O439" s="22" t="s">
        <v>41</v>
      </c>
      <c r="P439" s="24">
        <f t="shared" ca="1" si="91"/>
        <v>1.877032648238091</v>
      </c>
      <c r="Q439" s="24">
        <f t="shared" ca="1" si="92"/>
        <v>8.1880373615685453</v>
      </c>
      <c r="R439" s="24">
        <f t="shared" ca="1" si="96"/>
        <v>10.065070009806636</v>
      </c>
      <c r="S439" s="22" t="str">
        <f t="shared" ca="1" si="97"/>
        <v>D</v>
      </c>
      <c r="T439" s="24">
        <f t="shared" ca="1" si="98"/>
        <v>6.5070009806635909E-2</v>
      </c>
      <c r="U439" s="24">
        <f t="shared" ca="1" si="93"/>
        <v>0</v>
      </c>
      <c r="V439" s="22">
        <f t="shared" ca="1" si="90"/>
        <v>4.0940186807842727</v>
      </c>
    </row>
    <row r="440" spans="7:22" x14ac:dyDescent="0.25">
      <c r="G440" s="22">
        <v>431</v>
      </c>
      <c r="H440" s="22">
        <f>HLOOKUP($O440,$B$8:$E$27,H$5,FALSE)</f>
        <v>10</v>
      </c>
      <c r="I440" s="22">
        <f>HLOOKUP($O440,$B$8:$E$27,I$5,FALSE)</f>
        <v>0.2</v>
      </c>
      <c r="J440" s="22">
        <f>HLOOKUP($O440,$B$8:$E$27,J$5,FALSE)</f>
        <v>1.4</v>
      </c>
      <c r="K440" s="22">
        <f>HLOOKUP($O440,$B$8:$E$27,K$5,FALSE)</f>
        <v>0</v>
      </c>
      <c r="L440" s="22">
        <f>HLOOKUP($O440,$B$8:$E$27,L$5,FALSE)</f>
        <v>0</v>
      </c>
      <c r="M440" s="22">
        <f t="shared" si="94"/>
        <v>2</v>
      </c>
      <c r="N440" s="22">
        <f t="shared" si="95"/>
        <v>14</v>
      </c>
      <c r="O440" s="22" t="s">
        <v>41</v>
      </c>
      <c r="P440" s="24">
        <f t="shared" ca="1" si="91"/>
        <v>0.4332568494843112</v>
      </c>
      <c r="Q440" s="24">
        <f t="shared" ca="1" si="92"/>
        <v>8.7201114869593734</v>
      </c>
      <c r="R440" s="24">
        <f t="shared" ca="1" si="96"/>
        <v>9.153368336443684</v>
      </c>
      <c r="S440" s="22" t="str">
        <f t="shared" ca="1" si="97"/>
        <v/>
      </c>
      <c r="T440" s="24" t="str">
        <f t="shared" ca="1" si="98"/>
        <v/>
      </c>
      <c r="U440" s="24">
        <f t="shared" ca="1" si="93"/>
        <v>0</v>
      </c>
      <c r="V440" s="22">
        <f t="shared" ca="1" si="90"/>
        <v>4.3600557434796867</v>
      </c>
    </row>
    <row r="441" spans="7:22" x14ac:dyDescent="0.25">
      <c r="G441" s="22">
        <v>432</v>
      </c>
      <c r="H441" s="22">
        <f>HLOOKUP($O441,$B$8:$E$27,H$5,FALSE)</f>
        <v>3</v>
      </c>
      <c r="I441" s="22">
        <f>HLOOKUP($O441,$B$8:$E$27,I$5,FALSE)</f>
        <v>0.2</v>
      </c>
      <c r="J441" s="22">
        <f>HLOOKUP($O441,$B$8:$E$27,J$5,FALSE)</f>
        <v>1.26</v>
      </c>
      <c r="K441" s="22">
        <f>HLOOKUP($O441,$B$8:$E$27,K$5,FALSE)</f>
        <v>0</v>
      </c>
      <c r="L441" s="22">
        <f>HLOOKUP($O441,$B$8:$E$27,L$5,FALSE)</f>
        <v>0</v>
      </c>
      <c r="M441" s="22">
        <f t="shared" si="94"/>
        <v>0.60000000000000009</v>
      </c>
      <c r="N441" s="22">
        <f t="shared" si="95"/>
        <v>3.7800000000000002</v>
      </c>
      <c r="O441" s="22" t="s">
        <v>39</v>
      </c>
      <c r="P441" s="24">
        <f t="shared" ca="1" si="91"/>
        <v>9.0284103142092686E-3</v>
      </c>
      <c r="Q441" s="24">
        <f t="shared" ca="1" si="92"/>
        <v>1.8571624358164593</v>
      </c>
      <c r="R441" s="24">
        <f t="shared" ca="1" si="96"/>
        <v>1.8661908461306687</v>
      </c>
      <c r="S441" s="22" t="str">
        <f t="shared" ca="1" si="97"/>
        <v/>
      </c>
      <c r="T441" s="24" t="str">
        <f t="shared" ca="1" si="98"/>
        <v/>
      </c>
      <c r="U441" s="24">
        <f t="shared" ca="1" si="93"/>
        <v>0</v>
      </c>
      <c r="V441" s="22">
        <f t="shared" ca="1" si="90"/>
        <v>0.78370953222977158</v>
      </c>
    </row>
    <row r="442" spans="7:22" x14ac:dyDescent="0.25">
      <c r="G442" s="22">
        <v>433</v>
      </c>
      <c r="H442" s="22">
        <f>HLOOKUP($O442,$B$8:$E$27,H$5,FALSE)</f>
        <v>5</v>
      </c>
      <c r="I442" s="22">
        <f>HLOOKUP($O442,$B$8:$E$27,I$5,FALSE)</f>
        <v>0.18</v>
      </c>
      <c r="J442" s="22">
        <f>HLOOKUP($O442,$B$8:$E$27,J$5,FALSE)</f>
        <v>1.37</v>
      </c>
      <c r="K442" s="22">
        <f>HLOOKUP($O442,$B$8:$E$27,K$5,FALSE)</f>
        <v>0</v>
      </c>
      <c r="L442" s="22">
        <f>HLOOKUP($O442,$B$8:$E$27,L$5,FALSE)</f>
        <v>0</v>
      </c>
      <c r="M442" s="22">
        <f t="shared" si="94"/>
        <v>0.89999999999999991</v>
      </c>
      <c r="N442" s="22">
        <f t="shared" si="95"/>
        <v>6.8500000000000005</v>
      </c>
      <c r="O442" s="22" t="s">
        <v>40</v>
      </c>
      <c r="P442" s="24">
        <f t="shared" ca="1" si="91"/>
        <v>0.50150123844133998</v>
      </c>
      <c r="Q442" s="24">
        <f t="shared" ca="1" si="92"/>
        <v>4.4293763641674424</v>
      </c>
      <c r="R442" s="24">
        <f t="shared" ca="1" si="96"/>
        <v>4.9308776026087822</v>
      </c>
      <c r="S442" s="22" t="str">
        <f t="shared" ca="1" si="97"/>
        <v/>
      </c>
      <c r="T442" s="24" t="str">
        <f t="shared" ca="1" si="98"/>
        <v/>
      </c>
      <c r="U442" s="24">
        <f t="shared" ca="1" si="93"/>
        <v>0</v>
      </c>
      <c r="V442" s="22">
        <f t="shared" ca="1" si="90"/>
        <v>1.8354741456916301</v>
      </c>
    </row>
    <row r="443" spans="7:22" x14ac:dyDescent="0.25">
      <c r="G443" s="22">
        <v>434</v>
      </c>
      <c r="H443" s="22">
        <f>HLOOKUP($O443,$B$8:$E$27,H$5,FALSE)</f>
        <v>10</v>
      </c>
      <c r="I443" s="22">
        <f>HLOOKUP($O443,$B$8:$E$27,I$5,FALSE)</f>
        <v>0.2</v>
      </c>
      <c r="J443" s="22">
        <f>HLOOKUP($O443,$B$8:$E$27,J$5,FALSE)</f>
        <v>1.4</v>
      </c>
      <c r="K443" s="22">
        <f>HLOOKUP($O443,$B$8:$E$27,K$5,FALSE)</f>
        <v>0</v>
      </c>
      <c r="L443" s="22">
        <f>HLOOKUP($O443,$B$8:$E$27,L$5,FALSE)</f>
        <v>0</v>
      </c>
      <c r="M443" s="22">
        <f t="shared" si="94"/>
        <v>2</v>
      </c>
      <c r="N443" s="22">
        <f t="shared" si="95"/>
        <v>14</v>
      </c>
      <c r="O443" s="22" t="s">
        <v>41</v>
      </c>
      <c r="P443" s="24">
        <f t="shared" ca="1" si="91"/>
        <v>0.32268378230230166</v>
      </c>
      <c r="Q443" s="24">
        <f t="shared" ca="1" si="92"/>
        <v>7.5511674027666666</v>
      </c>
      <c r="R443" s="24">
        <f t="shared" ca="1" si="96"/>
        <v>7.8738511850689683</v>
      </c>
      <c r="S443" s="22" t="str">
        <f t="shared" ca="1" si="97"/>
        <v/>
      </c>
      <c r="T443" s="24" t="str">
        <f t="shared" ca="1" si="98"/>
        <v/>
      </c>
      <c r="U443" s="24">
        <f t="shared" ca="1" si="93"/>
        <v>0</v>
      </c>
      <c r="V443" s="22">
        <f t="shared" ca="1" si="90"/>
        <v>3.4964639500472159</v>
      </c>
    </row>
    <row r="444" spans="7:22" x14ac:dyDescent="0.25">
      <c r="G444" s="22">
        <v>435</v>
      </c>
      <c r="H444" s="22">
        <f>HLOOKUP($O444,$B$8:$E$27,H$5,FALSE)</f>
        <v>1</v>
      </c>
      <c r="I444" s="22">
        <f>HLOOKUP($O444,$B$8:$E$27,I$5,FALSE)</f>
        <v>0.3</v>
      </c>
      <c r="J444" s="22">
        <f>HLOOKUP($O444,$B$8:$E$27,J$5,FALSE)</f>
        <v>0.95</v>
      </c>
      <c r="K444" s="22">
        <f>HLOOKUP($O444,$B$8:$E$27,K$5,FALSE)</f>
        <v>0</v>
      </c>
      <c r="L444" s="22">
        <f>HLOOKUP($O444,$B$8:$E$27,L$5,FALSE)</f>
        <v>0</v>
      </c>
      <c r="M444" s="22">
        <f t="shared" si="94"/>
        <v>0.3</v>
      </c>
      <c r="N444" s="22">
        <f t="shared" si="95"/>
        <v>0.95</v>
      </c>
      <c r="O444" s="22" t="s">
        <v>38</v>
      </c>
      <c r="P444" s="24">
        <f t="shared" ca="1" si="91"/>
        <v>6.3003888394268251E-2</v>
      </c>
      <c r="Q444" s="24">
        <f t="shared" ca="1" si="92"/>
        <v>0.58951935776974995</v>
      </c>
      <c r="R444" s="24">
        <f t="shared" ca="1" si="96"/>
        <v>0.65252324616401824</v>
      </c>
      <c r="S444" s="22" t="str">
        <f t="shared" ca="1" si="97"/>
        <v/>
      </c>
      <c r="T444" s="24" t="str">
        <f t="shared" ca="1" si="98"/>
        <v/>
      </c>
      <c r="U444" s="24">
        <f t="shared" ca="1" si="93"/>
        <v>0</v>
      </c>
      <c r="V444" s="22">
        <f t="shared" ca="1" si="90"/>
        <v>0.29475967888487498</v>
      </c>
    </row>
    <row r="445" spans="7:22" x14ac:dyDescent="0.25">
      <c r="G445" s="22">
        <v>436</v>
      </c>
      <c r="H445" s="22">
        <f>HLOOKUP($O445,$B$8:$E$27,H$5,FALSE)</f>
        <v>10</v>
      </c>
      <c r="I445" s="22">
        <f>HLOOKUP($O445,$B$8:$E$27,I$5,FALSE)</f>
        <v>0.2</v>
      </c>
      <c r="J445" s="22">
        <f>HLOOKUP($O445,$B$8:$E$27,J$5,FALSE)</f>
        <v>1.4</v>
      </c>
      <c r="K445" s="22">
        <f>HLOOKUP($O445,$B$8:$E$27,K$5,FALSE)</f>
        <v>0</v>
      </c>
      <c r="L445" s="22">
        <f>HLOOKUP($O445,$B$8:$E$27,L$5,FALSE)</f>
        <v>0</v>
      </c>
      <c r="M445" s="22">
        <f t="shared" si="94"/>
        <v>2</v>
      </c>
      <c r="N445" s="22">
        <f t="shared" si="95"/>
        <v>14</v>
      </c>
      <c r="O445" s="22" t="s">
        <v>41</v>
      </c>
      <c r="P445" s="24">
        <f t="shared" ca="1" si="91"/>
        <v>1.3965132153475257</v>
      </c>
      <c r="Q445" s="24">
        <f t="shared" ca="1" si="92"/>
        <v>9.0760980308491064</v>
      </c>
      <c r="R445" s="24">
        <f t="shared" ca="1" si="96"/>
        <v>10.472611246196632</v>
      </c>
      <c r="S445" s="22" t="str">
        <f t="shared" ca="1" si="97"/>
        <v>D</v>
      </c>
      <c r="T445" s="24">
        <f t="shared" ca="1" si="98"/>
        <v>0.47261124619663164</v>
      </c>
      <c r="U445" s="24">
        <f t="shared" ca="1" si="93"/>
        <v>0</v>
      </c>
      <c r="V445" s="22">
        <f t="shared" ca="1" si="90"/>
        <v>4.4032440621305398</v>
      </c>
    </row>
    <row r="446" spans="7:22" x14ac:dyDescent="0.25">
      <c r="G446" s="22">
        <v>437</v>
      </c>
      <c r="H446" s="22">
        <f>HLOOKUP($O446,$B$8:$E$27,H$5,FALSE)</f>
        <v>3</v>
      </c>
      <c r="I446" s="22">
        <f>HLOOKUP($O446,$B$8:$E$27,I$5,FALSE)</f>
        <v>0.2</v>
      </c>
      <c r="J446" s="22">
        <f>HLOOKUP($O446,$B$8:$E$27,J$5,FALSE)</f>
        <v>1.26</v>
      </c>
      <c r="K446" s="22">
        <f>HLOOKUP($O446,$B$8:$E$27,K$5,FALSE)</f>
        <v>0</v>
      </c>
      <c r="L446" s="22">
        <f>HLOOKUP($O446,$B$8:$E$27,L$5,FALSE)</f>
        <v>0</v>
      </c>
      <c r="M446" s="22">
        <f t="shared" si="94"/>
        <v>0.60000000000000009</v>
      </c>
      <c r="N446" s="22">
        <f t="shared" si="95"/>
        <v>3.7800000000000002</v>
      </c>
      <c r="O446" s="22" t="s">
        <v>39</v>
      </c>
      <c r="P446" s="24">
        <f t="shared" ca="1" si="91"/>
        <v>0.59922312849654191</v>
      </c>
      <c r="Q446" s="24">
        <f t="shared" ca="1" si="92"/>
        <v>2.2480929155353166</v>
      </c>
      <c r="R446" s="24">
        <f t="shared" ca="1" si="96"/>
        <v>2.8473160440318583</v>
      </c>
      <c r="S446" s="22" t="str">
        <f t="shared" ca="1" si="97"/>
        <v/>
      </c>
      <c r="T446" s="24" t="str">
        <f t="shared" ca="1" si="98"/>
        <v/>
      </c>
      <c r="U446" s="24">
        <f t="shared" ca="1" si="93"/>
        <v>0</v>
      </c>
      <c r="V446" s="22">
        <f t="shared" ca="1" si="90"/>
        <v>0.93928997251202873</v>
      </c>
    </row>
    <row r="447" spans="7:22" x14ac:dyDescent="0.25">
      <c r="G447" s="22">
        <v>438</v>
      </c>
      <c r="H447" s="22">
        <f>HLOOKUP($O447,$B$8:$E$27,H$5,FALSE)</f>
        <v>3</v>
      </c>
      <c r="I447" s="22">
        <f>HLOOKUP($O447,$B$8:$E$27,I$5,FALSE)</f>
        <v>0.2</v>
      </c>
      <c r="J447" s="22">
        <f>HLOOKUP($O447,$B$8:$E$27,J$5,FALSE)</f>
        <v>1.26</v>
      </c>
      <c r="K447" s="22">
        <f>HLOOKUP($O447,$B$8:$E$27,K$5,FALSE)</f>
        <v>0</v>
      </c>
      <c r="L447" s="22">
        <f>HLOOKUP($O447,$B$8:$E$27,L$5,FALSE)</f>
        <v>0</v>
      </c>
      <c r="M447" s="22">
        <f t="shared" si="94"/>
        <v>0.60000000000000009</v>
      </c>
      <c r="N447" s="22">
        <f t="shared" si="95"/>
        <v>3.7800000000000002</v>
      </c>
      <c r="O447" s="22" t="s">
        <v>39</v>
      </c>
      <c r="P447" s="24">
        <f t="shared" ca="1" si="91"/>
        <v>0.19062367314840892</v>
      </c>
      <c r="Q447" s="24">
        <f t="shared" ca="1" si="92"/>
        <v>2.3451637694259624</v>
      </c>
      <c r="R447" s="24">
        <f t="shared" ca="1" si="96"/>
        <v>2.5357874425743714</v>
      </c>
      <c r="S447" s="22" t="str">
        <f t="shared" ca="1" si="97"/>
        <v/>
      </c>
      <c r="T447" s="24" t="str">
        <f t="shared" ca="1" si="98"/>
        <v/>
      </c>
      <c r="U447" s="24">
        <f t="shared" ca="1" si="93"/>
        <v>0</v>
      </c>
      <c r="V447" s="22">
        <f t="shared" ca="1" si="90"/>
        <v>1.1725818847129812</v>
      </c>
    </row>
    <row r="448" spans="7:22" x14ac:dyDescent="0.25">
      <c r="G448" s="22">
        <v>439</v>
      </c>
      <c r="H448" s="22">
        <f>HLOOKUP($O448,$B$8:$E$27,H$5,FALSE)</f>
        <v>5</v>
      </c>
      <c r="I448" s="22">
        <f>HLOOKUP($O448,$B$8:$E$27,I$5,FALSE)</f>
        <v>0.18</v>
      </c>
      <c r="J448" s="22">
        <f>HLOOKUP($O448,$B$8:$E$27,J$5,FALSE)</f>
        <v>1.37</v>
      </c>
      <c r="K448" s="22">
        <f>HLOOKUP($O448,$B$8:$E$27,K$5,FALSE)</f>
        <v>0</v>
      </c>
      <c r="L448" s="22">
        <f>HLOOKUP($O448,$B$8:$E$27,L$5,FALSE)</f>
        <v>0</v>
      </c>
      <c r="M448" s="22">
        <f t="shared" si="94"/>
        <v>0.89999999999999991</v>
      </c>
      <c r="N448" s="22">
        <f t="shared" si="95"/>
        <v>6.8500000000000005</v>
      </c>
      <c r="O448" s="22" t="s">
        <v>40</v>
      </c>
      <c r="P448" s="24">
        <f t="shared" ca="1" si="91"/>
        <v>0.36309888234146598</v>
      </c>
      <c r="Q448" s="24">
        <f t="shared" ca="1" si="92"/>
        <v>4.1983012513817757</v>
      </c>
      <c r="R448" s="24">
        <f t="shared" ca="1" si="96"/>
        <v>4.5614001337232413</v>
      </c>
      <c r="S448" s="22" t="str">
        <f t="shared" ca="1" si="97"/>
        <v/>
      </c>
      <c r="T448" s="24" t="str">
        <f t="shared" ca="1" si="98"/>
        <v/>
      </c>
      <c r="U448" s="24">
        <f t="shared" ca="1" si="93"/>
        <v>0</v>
      </c>
      <c r="V448" s="22">
        <f t="shared" ca="1" si="90"/>
        <v>2.0991506256908878</v>
      </c>
    </row>
    <row r="449" spans="7:22" x14ac:dyDescent="0.25">
      <c r="G449" s="22">
        <v>440</v>
      </c>
      <c r="H449" s="22">
        <f>HLOOKUP($O449,$B$8:$E$27,H$5,FALSE)</f>
        <v>10</v>
      </c>
      <c r="I449" s="22">
        <f>HLOOKUP($O449,$B$8:$E$27,I$5,FALSE)</f>
        <v>0.2</v>
      </c>
      <c r="J449" s="22">
        <f>HLOOKUP($O449,$B$8:$E$27,J$5,FALSE)</f>
        <v>1.4</v>
      </c>
      <c r="K449" s="22">
        <f>HLOOKUP($O449,$B$8:$E$27,K$5,FALSE)</f>
        <v>0</v>
      </c>
      <c r="L449" s="22">
        <f>HLOOKUP($O449,$B$8:$E$27,L$5,FALSE)</f>
        <v>0</v>
      </c>
      <c r="M449" s="22">
        <f t="shared" si="94"/>
        <v>2</v>
      </c>
      <c r="N449" s="22">
        <f t="shared" si="95"/>
        <v>14</v>
      </c>
      <c r="O449" s="22" t="s">
        <v>41</v>
      </c>
      <c r="P449" s="24">
        <f t="shared" ca="1" si="91"/>
        <v>0.95635743612007973</v>
      </c>
      <c r="Q449" s="24">
        <f t="shared" ca="1" si="92"/>
        <v>8.1247969831248579</v>
      </c>
      <c r="R449" s="24">
        <f t="shared" ca="1" si="96"/>
        <v>9.0811544192449372</v>
      </c>
      <c r="S449" s="22" t="str">
        <f t="shared" ca="1" si="97"/>
        <v/>
      </c>
      <c r="T449" s="24" t="str">
        <f t="shared" ca="1" si="98"/>
        <v/>
      </c>
      <c r="U449" s="24">
        <f t="shared" ca="1" si="93"/>
        <v>0</v>
      </c>
      <c r="V449" s="22">
        <f t="shared" ca="1" si="90"/>
        <v>4.0623984915624289</v>
      </c>
    </row>
    <row r="450" spans="7:22" x14ac:dyDescent="0.25">
      <c r="G450" s="22">
        <v>441</v>
      </c>
      <c r="H450" s="22">
        <f>HLOOKUP($O450,$B$8:$E$27,H$5,FALSE)</f>
        <v>5</v>
      </c>
      <c r="I450" s="22">
        <f>HLOOKUP($O450,$B$8:$E$27,I$5,FALSE)</f>
        <v>0.18</v>
      </c>
      <c r="J450" s="22">
        <f>HLOOKUP($O450,$B$8:$E$27,J$5,FALSE)</f>
        <v>1.37</v>
      </c>
      <c r="K450" s="22">
        <f>HLOOKUP($O450,$B$8:$E$27,K$5,FALSE)</f>
        <v>0</v>
      </c>
      <c r="L450" s="22">
        <f>HLOOKUP($O450,$B$8:$E$27,L$5,FALSE)</f>
        <v>0</v>
      </c>
      <c r="M450" s="22">
        <f t="shared" si="94"/>
        <v>0.89999999999999991</v>
      </c>
      <c r="N450" s="22">
        <f t="shared" si="95"/>
        <v>6.8500000000000005</v>
      </c>
      <c r="O450" s="22" t="s">
        <v>40</v>
      </c>
      <c r="P450" s="24">
        <f t="shared" ca="1" si="91"/>
        <v>0.21028849334453195</v>
      </c>
      <c r="Q450" s="24">
        <f t="shared" ca="1" si="92"/>
        <v>4.1731082082156012</v>
      </c>
      <c r="R450" s="24">
        <f t="shared" ca="1" si="96"/>
        <v>4.3833967015601329</v>
      </c>
      <c r="S450" s="22" t="str">
        <f t="shared" ca="1" si="97"/>
        <v/>
      </c>
      <c r="T450" s="24" t="str">
        <f t="shared" ca="1" si="98"/>
        <v/>
      </c>
      <c r="U450" s="24">
        <f t="shared" ca="1" si="93"/>
        <v>0</v>
      </c>
      <c r="V450" s="22">
        <f t="shared" ca="1" si="90"/>
        <v>1.5512408273340363</v>
      </c>
    </row>
    <row r="451" spans="7:22" x14ac:dyDescent="0.25">
      <c r="G451" s="22">
        <v>442</v>
      </c>
      <c r="H451" s="22">
        <f>HLOOKUP($O451,$B$8:$E$27,H$5,FALSE)</f>
        <v>3</v>
      </c>
      <c r="I451" s="22">
        <f>HLOOKUP($O451,$B$8:$E$27,I$5,FALSE)</f>
        <v>0.2</v>
      </c>
      <c r="J451" s="22">
        <f>HLOOKUP($O451,$B$8:$E$27,J$5,FALSE)</f>
        <v>1.26</v>
      </c>
      <c r="K451" s="22">
        <f>HLOOKUP($O451,$B$8:$E$27,K$5,FALSE)</f>
        <v>0</v>
      </c>
      <c r="L451" s="22">
        <f>HLOOKUP($O451,$B$8:$E$27,L$5,FALSE)</f>
        <v>0</v>
      </c>
      <c r="M451" s="22">
        <f t="shared" si="94"/>
        <v>0.60000000000000009</v>
      </c>
      <c r="N451" s="22">
        <f t="shared" si="95"/>
        <v>3.7800000000000002</v>
      </c>
      <c r="O451" s="22" t="s">
        <v>39</v>
      </c>
      <c r="P451" s="24">
        <f t="shared" ca="1" si="91"/>
        <v>0.1947169859318493</v>
      </c>
      <c r="Q451" s="24">
        <f t="shared" ca="1" si="92"/>
        <v>2.4357574460809581</v>
      </c>
      <c r="R451" s="24">
        <f t="shared" ca="1" si="96"/>
        <v>2.6304744320128073</v>
      </c>
      <c r="S451" s="22" t="str">
        <f t="shared" ca="1" si="97"/>
        <v/>
      </c>
      <c r="T451" s="24" t="str">
        <f t="shared" ca="1" si="98"/>
        <v/>
      </c>
      <c r="U451" s="24">
        <f t="shared" ca="1" si="93"/>
        <v>0</v>
      </c>
      <c r="V451" s="22">
        <f t="shared" ca="1" si="90"/>
        <v>0.2852421706624893</v>
      </c>
    </row>
    <row r="452" spans="7:22" x14ac:dyDescent="0.25">
      <c r="G452" s="22">
        <v>443</v>
      </c>
      <c r="H452" s="22">
        <f>HLOOKUP($O452,$B$8:$E$27,H$5,FALSE)</f>
        <v>3</v>
      </c>
      <c r="I452" s="22">
        <f>HLOOKUP($O452,$B$8:$E$27,I$5,FALSE)</f>
        <v>0.2</v>
      </c>
      <c r="J452" s="22">
        <f>HLOOKUP($O452,$B$8:$E$27,J$5,FALSE)</f>
        <v>1.26</v>
      </c>
      <c r="K452" s="22">
        <f>HLOOKUP($O452,$B$8:$E$27,K$5,FALSE)</f>
        <v>0</v>
      </c>
      <c r="L452" s="22">
        <f>HLOOKUP($O452,$B$8:$E$27,L$5,FALSE)</f>
        <v>0</v>
      </c>
      <c r="M452" s="22">
        <f t="shared" si="94"/>
        <v>0.60000000000000009</v>
      </c>
      <c r="N452" s="22">
        <f t="shared" si="95"/>
        <v>3.7800000000000002</v>
      </c>
      <c r="O452" s="22" t="s">
        <v>39</v>
      </c>
      <c r="P452" s="24">
        <f t="shared" ca="1" si="91"/>
        <v>0.34660482561717276</v>
      </c>
      <c r="Q452" s="24">
        <f t="shared" ca="1" si="92"/>
        <v>2.3006401700778829</v>
      </c>
      <c r="R452" s="24">
        <f t="shared" ca="1" si="96"/>
        <v>2.6472449956950559</v>
      </c>
      <c r="S452" s="22" t="str">
        <f t="shared" ca="1" si="97"/>
        <v/>
      </c>
      <c r="T452" s="24" t="str">
        <f t="shared" ca="1" si="98"/>
        <v/>
      </c>
      <c r="U452" s="24">
        <f t="shared" ca="1" si="93"/>
        <v>0</v>
      </c>
      <c r="V452" s="22">
        <f t="shared" ca="1" si="90"/>
        <v>1.1503200850389415</v>
      </c>
    </row>
    <row r="453" spans="7:22" x14ac:dyDescent="0.25">
      <c r="G453" s="22">
        <v>444</v>
      </c>
      <c r="H453" s="22">
        <f>HLOOKUP($O453,$B$8:$E$27,H$5,FALSE)</f>
        <v>10</v>
      </c>
      <c r="I453" s="22">
        <f>HLOOKUP($O453,$B$8:$E$27,I$5,FALSE)</f>
        <v>0.2</v>
      </c>
      <c r="J453" s="22">
        <f>HLOOKUP($O453,$B$8:$E$27,J$5,FALSE)</f>
        <v>1.4</v>
      </c>
      <c r="K453" s="22">
        <f>HLOOKUP($O453,$B$8:$E$27,K$5,FALSE)</f>
        <v>0</v>
      </c>
      <c r="L453" s="22">
        <f>HLOOKUP($O453,$B$8:$E$27,L$5,FALSE)</f>
        <v>0</v>
      </c>
      <c r="M453" s="22">
        <f t="shared" si="94"/>
        <v>2</v>
      </c>
      <c r="N453" s="22">
        <f t="shared" si="95"/>
        <v>14</v>
      </c>
      <c r="O453" s="22" t="s">
        <v>41</v>
      </c>
      <c r="P453" s="24">
        <f t="shared" ca="1" si="91"/>
        <v>0.77889064324585777</v>
      </c>
      <c r="Q453" s="24">
        <f t="shared" ca="1" si="92"/>
        <v>6.4174987610070922</v>
      </c>
      <c r="R453" s="24">
        <f t="shared" ca="1" si="96"/>
        <v>7.1963894042529502</v>
      </c>
      <c r="S453" s="22" t="str">
        <f t="shared" ca="1" si="97"/>
        <v/>
      </c>
      <c r="T453" s="24" t="str">
        <f t="shared" ca="1" si="98"/>
        <v/>
      </c>
      <c r="U453" s="24">
        <f t="shared" ca="1" si="93"/>
        <v>0</v>
      </c>
      <c r="V453" s="22">
        <f t="shared" ca="1" si="90"/>
        <v>1.7004641112797261</v>
      </c>
    </row>
    <row r="454" spans="7:22" x14ac:dyDescent="0.25">
      <c r="G454" s="22">
        <v>445</v>
      </c>
      <c r="H454" s="22">
        <f>HLOOKUP($O454,$B$8:$E$27,H$5,FALSE)</f>
        <v>1</v>
      </c>
      <c r="I454" s="22">
        <f>HLOOKUP($O454,$B$8:$E$27,I$5,FALSE)</f>
        <v>0.3</v>
      </c>
      <c r="J454" s="22">
        <f>HLOOKUP($O454,$B$8:$E$27,J$5,FALSE)</f>
        <v>0.95</v>
      </c>
      <c r="K454" s="22">
        <f>HLOOKUP($O454,$B$8:$E$27,K$5,FALSE)</f>
        <v>0</v>
      </c>
      <c r="L454" s="22">
        <f>HLOOKUP($O454,$B$8:$E$27,L$5,FALSE)</f>
        <v>0</v>
      </c>
      <c r="M454" s="22">
        <f t="shared" si="94"/>
        <v>0.3</v>
      </c>
      <c r="N454" s="22">
        <f t="shared" si="95"/>
        <v>0.95</v>
      </c>
      <c r="O454" s="22" t="s">
        <v>38</v>
      </c>
      <c r="P454" s="24">
        <f t="shared" ca="1" si="91"/>
        <v>0.23342028121148153</v>
      </c>
      <c r="Q454" s="24">
        <f t="shared" ca="1" si="92"/>
        <v>0.71369525159997327</v>
      </c>
      <c r="R454" s="24">
        <f t="shared" ca="1" si="96"/>
        <v>0.94711553281145477</v>
      </c>
      <c r="S454" s="22" t="str">
        <f t="shared" ca="1" si="97"/>
        <v/>
      </c>
      <c r="T454" s="24" t="str">
        <f t="shared" ca="1" si="98"/>
        <v/>
      </c>
      <c r="U454" s="24">
        <f t="shared" ca="1" si="93"/>
        <v>0</v>
      </c>
      <c r="V454" s="22">
        <f t="shared" ca="1" si="90"/>
        <v>0.35684762579998663</v>
      </c>
    </row>
    <row r="455" spans="7:22" x14ac:dyDescent="0.25">
      <c r="G455" s="22">
        <v>446</v>
      </c>
      <c r="H455" s="22">
        <f>HLOOKUP($O455,$B$8:$E$27,H$5,FALSE)</f>
        <v>5</v>
      </c>
      <c r="I455" s="22">
        <f>HLOOKUP($O455,$B$8:$E$27,I$5,FALSE)</f>
        <v>0.18</v>
      </c>
      <c r="J455" s="22">
        <f>HLOOKUP($O455,$B$8:$E$27,J$5,FALSE)</f>
        <v>1.37</v>
      </c>
      <c r="K455" s="22">
        <f>HLOOKUP($O455,$B$8:$E$27,K$5,FALSE)</f>
        <v>0</v>
      </c>
      <c r="L455" s="22">
        <f>HLOOKUP($O455,$B$8:$E$27,L$5,FALSE)</f>
        <v>0</v>
      </c>
      <c r="M455" s="22">
        <f t="shared" si="94"/>
        <v>0.89999999999999991</v>
      </c>
      <c r="N455" s="22">
        <f t="shared" si="95"/>
        <v>6.8500000000000005</v>
      </c>
      <c r="O455" s="22" t="s">
        <v>40</v>
      </c>
      <c r="P455" s="24">
        <f t="shared" ca="1" si="91"/>
        <v>0.31313601461503049</v>
      </c>
      <c r="Q455" s="24">
        <f t="shared" ca="1" si="92"/>
        <v>3.6857062608226085</v>
      </c>
      <c r="R455" s="24">
        <f t="shared" ca="1" si="96"/>
        <v>3.9988422754376391</v>
      </c>
      <c r="S455" s="22" t="str">
        <f t="shared" ca="1" si="97"/>
        <v/>
      </c>
      <c r="T455" s="24" t="str">
        <f t="shared" ca="1" si="98"/>
        <v/>
      </c>
      <c r="U455" s="24">
        <f t="shared" ca="1" si="93"/>
        <v>0</v>
      </c>
      <c r="V455" s="22">
        <f t="shared" ca="1" si="90"/>
        <v>0.54280389994392519</v>
      </c>
    </row>
    <row r="456" spans="7:22" x14ac:dyDescent="0.25">
      <c r="G456" s="22">
        <v>447</v>
      </c>
      <c r="H456" s="22">
        <f>HLOOKUP($O456,$B$8:$E$27,H$5,FALSE)</f>
        <v>5</v>
      </c>
      <c r="I456" s="22">
        <f>HLOOKUP($O456,$B$8:$E$27,I$5,FALSE)</f>
        <v>0.18</v>
      </c>
      <c r="J456" s="22">
        <f>HLOOKUP($O456,$B$8:$E$27,J$5,FALSE)</f>
        <v>1.37</v>
      </c>
      <c r="K456" s="22">
        <f>HLOOKUP($O456,$B$8:$E$27,K$5,FALSE)</f>
        <v>0</v>
      </c>
      <c r="L456" s="22">
        <f>HLOOKUP($O456,$B$8:$E$27,L$5,FALSE)</f>
        <v>0</v>
      </c>
      <c r="M456" s="22">
        <f t="shared" si="94"/>
        <v>0.89999999999999991</v>
      </c>
      <c r="N456" s="22">
        <f t="shared" si="95"/>
        <v>6.8500000000000005</v>
      </c>
      <c r="O456" s="22" t="s">
        <v>40</v>
      </c>
      <c r="P456" s="24">
        <f t="shared" ca="1" si="91"/>
        <v>0.46719374659729307</v>
      </c>
      <c r="Q456" s="24">
        <f t="shared" ca="1" si="92"/>
        <v>3.1267249998073221</v>
      </c>
      <c r="R456" s="24">
        <f t="shared" ca="1" si="96"/>
        <v>3.593918746404615</v>
      </c>
      <c r="S456" s="22" t="str">
        <f t="shared" ca="1" si="97"/>
        <v/>
      </c>
      <c r="T456" s="24" t="str">
        <f t="shared" ca="1" si="98"/>
        <v/>
      </c>
      <c r="U456" s="24">
        <f t="shared" ca="1" si="93"/>
        <v>0</v>
      </c>
      <c r="V456" s="22">
        <f t="shared" ref="V456:V519" ca="1" si="99">Q456*MIN(0.5,MAX(0.05,RAND()))</f>
        <v>1.4562461868454211</v>
      </c>
    </row>
    <row r="457" spans="7:22" x14ac:dyDescent="0.25">
      <c r="G457" s="22">
        <v>448</v>
      </c>
      <c r="H457" s="22">
        <f>HLOOKUP($O457,$B$8:$E$27,H$5,FALSE)</f>
        <v>10</v>
      </c>
      <c r="I457" s="22">
        <f>HLOOKUP($O457,$B$8:$E$27,I$5,FALSE)</f>
        <v>0.2</v>
      </c>
      <c r="J457" s="22">
        <f>HLOOKUP($O457,$B$8:$E$27,J$5,FALSE)</f>
        <v>1.4</v>
      </c>
      <c r="K457" s="22">
        <f>HLOOKUP($O457,$B$8:$E$27,K$5,FALSE)</f>
        <v>0</v>
      </c>
      <c r="L457" s="22">
        <f>HLOOKUP($O457,$B$8:$E$27,L$5,FALSE)</f>
        <v>0</v>
      </c>
      <c r="M457" s="22">
        <f t="shared" si="94"/>
        <v>2</v>
      </c>
      <c r="N457" s="22">
        <f t="shared" si="95"/>
        <v>14</v>
      </c>
      <c r="O457" s="22" t="s">
        <v>41</v>
      </c>
      <c r="P457" s="24">
        <f t="shared" ca="1" si="91"/>
        <v>1.0845586360461867</v>
      </c>
      <c r="Q457" s="24">
        <f t="shared" ca="1" si="92"/>
        <v>8.5142565343383136</v>
      </c>
      <c r="R457" s="24">
        <f t="shared" ca="1" si="96"/>
        <v>9.5988151703845013</v>
      </c>
      <c r="S457" s="22" t="str">
        <f t="shared" ca="1" si="97"/>
        <v/>
      </c>
      <c r="T457" s="24" t="str">
        <f t="shared" ca="1" si="98"/>
        <v/>
      </c>
      <c r="U457" s="24">
        <f t="shared" ca="1" si="93"/>
        <v>0</v>
      </c>
      <c r="V457" s="22">
        <f t="shared" ca="1" si="99"/>
        <v>4.2571282671691568</v>
      </c>
    </row>
    <row r="458" spans="7:22" x14ac:dyDescent="0.25">
      <c r="G458" s="22">
        <v>449</v>
      </c>
      <c r="H458" s="22">
        <f>HLOOKUP($O458,$B$8:$E$27,H$5,FALSE)</f>
        <v>1</v>
      </c>
      <c r="I458" s="22">
        <f>HLOOKUP($O458,$B$8:$E$27,I$5,FALSE)</f>
        <v>0.3</v>
      </c>
      <c r="J458" s="22">
        <f>HLOOKUP($O458,$B$8:$E$27,J$5,FALSE)</f>
        <v>0.95</v>
      </c>
      <c r="K458" s="22">
        <f>HLOOKUP($O458,$B$8:$E$27,K$5,FALSE)</f>
        <v>0</v>
      </c>
      <c r="L458" s="22">
        <f>HLOOKUP($O458,$B$8:$E$27,L$5,FALSE)</f>
        <v>0</v>
      </c>
      <c r="M458" s="22">
        <f t="shared" si="94"/>
        <v>0.3</v>
      </c>
      <c r="N458" s="22">
        <f t="shared" si="95"/>
        <v>0.95</v>
      </c>
      <c r="O458" s="22" t="s">
        <v>38</v>
      </c>
      <c r="P458" s="24">
        <f t="shared" ca="1" si="91"/>
        <v>0.23222308734765901</v>
      </c>
      <c r="Q458" s="24">
        <f t="shared" ca="1" si="92"/>
        <v>0.63498866659244968</v>
      </c>
      <c r="R458" s="24">
        <f t="shared" ca="1" si="96"/>
        <v>0.86721175394010874</v>
      </c>
      <c r="S458" s="22" t="str">
        <f t="shared" ca="1" si="97"/>
        <v/>
      </c>
      <c r="T458" s="24" t="str">
        <f t="shared" ca="1" si="98"/>
        <v/>
      </c>
      <c r="U458" s="24">
        <f t="shared" ca="1" si="93"/>
        <v>0</v>
      </c>
      <c r="V458" s="22">
        <f t="shared" ca="1" si="99"/>
        <v>0.14719025536593361</v>
      </c>
    </row>
    <row r="459" spans="7:22" x14ac:dyDescent="0.25">
      <c r="G459" s="22">
        <v>450</v>
      </c>
      <c r="H459" s="22">
        <f>HLOOKUP($O459,$B$8:$E$27,H$5,FALSE)</f>
        <v>1</v>
      </c>
      <c r="I459" s="22">
        <f>HLOOKUP($O459,$B$8:$E$27,I$5,FALSE)</f>
        <v>0.3</v>
      </c>
      <c r="J459" s="22">
        <f>HLOOKUP($O459,$B$8:$E$27,J$5,FALSE)</f>
        <v>0.95</v>
      </c>
      <c r="K459" s="22">
        <f>HLOOKUP($O459,$B$8:$E$27,K$5,FALSE)</f>
        <v>0</v>
      </c>
      <c r="L459" s="22">
        <f>HLOOKUP($O459,$B$8:$E$27,L$5,FALSE)</f>
        <v>0</v>
      </c>
      <c r="M459" s="22">
        <f t="shared" si="94"/>
        <v>0.3</v>
      </c>
      <c r="N459" s="22">
        <f t="shared" si="95"/>
        <v>0.95</v>
      </c>
      <c r="O459" s="22" t="s">
        <v>38</v>
      </c>
      <c r="P459" s="24">
        <f t="shared" ref="P459:P522" ca="1" si="100">RAND()*$M459</f>
        <v>0.12539600623638908</v>
      </c>
      <c r="Q459" s="24">
        <f t="shared" ref="Q459:Q522" ca="1" si="101">MIN(N459*20,MAX(M459,NORMINV(RAND(),N459-(N459-M459)/2,(N459-M459)/16)))</f>
        <v>0.67299266486452924</v>
      </c>
      <c r="R459" s="24">
        <f t="shared" ca="1" si="96"/>
        <v>0.79838867110091827</v>
      </c>
      <c r="S459" s="22" t="str">
        <f t="shared" ca="1" si="97"/>
        <v/>
      </c>
      <c r="T459" s="24" t="str">
        <f t="shared" ca="1" si="98"/>
        <v/>
      </c>
      <c r="U459" s="24">
        <f t="shared" ref="U459:U522" ca="1" si="102">Q459*K459*L459</f>
        <v>0</v>
      </c>
      <c r="V459" s="22">
        <f t="shared" ca="1" si="99"/>
        <v>0.33649633243226462</v>
      </c>
    </row>
    <row r="460" spans="7:22" x14ac:dyDescent="0.25">
      <c r="G460" s="22">
        <v>451</v>
      </c>
      <c r="H460" s="22">
        <f>HLOOKUP($O460,$B$8:$E$27,H$5,FALSE)</f>
        <v>1</v>
      </c>
      <c r="I460" s="22">
        <f>HLOOKUP($O460,$B$8:$E$27,I$5,FALSE)</f>
        <v>0.3</v>
      </c>
      <c r="J460" s="22">
        <f>HLOOKUP($O460,$B$8:$E$27,J$5,FALSE)</f>
        <v>0.95</v>
      </c>
      <c r="K460" s="22">
        <f>HLOOKUP($O460,$B$8:$E$27,K$5,FALSE)</f>
        <v>0</v>
      </c>
      <c r="L460" s="22">
        <f>HLOOKUP($O460,$B$8:$E$27,L$5,FALSE)</f>
        <v>0</v>
      </c>
      <c r="M460" s="22">
        <f t="shared" si="94"/>
        <v>0.3</v>
      </c>
      <c r="N460" s="22">
        <f t="shared" si="95"/>
        <v>0.95</v>
      </c>
      <c r="O460" s="22" t="s">
        <v>38</v>
      </c>
      <c r="P460" s="24">
        <f t="shared" ca="1" si="100"/>
        <v>0.13395687531302164</v>
      </c>
      <c r="Q460" s="24">
        <f t="shared" ca="1" si="101"/>
        <v>0.62051127207037027</v>
      </c>
      <c r="R460" s="24">
        <f t="shared" ca="1" si="96"/>
        <v>0.75446814738339185</v>
      </c>
      <c r="S460" s="22" t="str">
        <f t="shared" ca="1" si="97"/>
        <v/>
      </c>
      <c r="T460" s="24" t="str">
        <f t="shared" ca="1" si="98"/>
        <v/>
      </c>
      <c r="U460" s="24">
        <f t="shared" ca="1" si="102"/>
        <v>0</v>
      </c>
      <c r="V460" s="22">
        <f t="shared" ca="1" si="99"/>
        <v>0.25924792804368152</v>
      </c>
    </row>
    <row r="461" spans="7:22" x14ac:dyDescent="0.25">
      <c r="G461" s="22">
        <v>452</v>
      </c>
      <c r="H461" s="22">
        <f>HLOOKUP($O461,$B$8:$E$27,H$5,FALSE)</f>
        <v>5</v>
      </c>
      <c r="I461" s="22">
        <f>HLOOKUP($O461,$B$8:$E$27,I$5,FALSE)</f>
        <v>0.18</v>
      </c>
      <c r="J461" s="22">
        <f>HLOOKUP($O461,$B$8:$E$27,J$5,FALSE)</f>
        <v>1.37</v>
      </c>
      <c r="K461" s="22">
        <f>HLOOKUP($O461,$B$8:$E$27,K$5,FALSE)</f>
        <v>0</v>
      </c>
      <c r="L461" s="22">
        <f>HLOOKUP($O461,$B$8:$E$27,L$5,FALSE)</f>
        <v>0</v>
      </c>
      <c r="M461" s="22">
        <f t="shared" si="94"/>
        <v>0.89999999999999991</v>
      </c>
      <c r="N461" s="22">
        <f t="shared" si="95"/>
        <v>6.8500000000000005</v>
      </c>
      <c r="O461" s="22" t="s">
        <v>40</v>
      </c>
      <c r="P461" s="24">
        <f t="shared" ca="1" si="100"/>
        <v>0.74158918251938177</v>
      </c>
      <c r="Q461" s="24">
        <f t="shared" ca="1" si="101"/>
        <v>3.5955718683736766</v>
      </c>
      <c r="R461" s="24">
        <f t="shared" ca="1" si="96"/>
        <v>4.3371610508930587</v>
      </c>
      <c r="S461" s="22" t="str">
        <f t="shared" ca="1" si="97"/>
        <v/>
      </c>
      <c r="T461" s="24" t="str">
        <f t="shared" ca="1" si="98"/>
        <v/>
      </c>
      <c r="U461" s="24">
        <f t="shared" ca="1" si="102"/>
        <v>0</v>
      </c>
      <c r="V461" s="22">
        <f t="shared" ca="1" si="99"/>
        <v>0.85920599373082074</v>
      </c>
    </row>
    <row r="462" spans="7:22" x14ac:dyDescent="0.25">
      <c r="G462" s="22">
        <v>453</v>
      </c>
      <c r="H462" s="22">
        <f>HLOOKUP($O462,$B$8:$E$27,H$5,FALSE)</f>
        <v>3</v>
      </c>
      <c r="I462" s="22">
        <f>HLOOKUP($O462,$B$8:$E$27,I$5,FALSE)</f>
        <v>0.2</v>
      </c>
      <c r="J462" s="22">
        <f>HLOOKUP($O462,$B$8:$E$27,J$5,FALSE)</f>
        <v>1.26</v>
      </c>
      <c r="K462" s="22">
        <f>HLOOKUP($O462,$B$8:$E$27,K$5,FALSE)</f>
        <v>0</v>
      </c>
      <c r="L462" s="22">
        <f>HLOOKUP($O462,$B$8:$E$27,L$5,FALSE)</f>
        <v>0</v>
      </c>
      <c r="M462" s="22">
        <f t="shared" si="94"/>
        <v>0.60000000000000009</v>
      </c>
      <c r="N462" s="22">
        <f t="shared" si="95"/>
        <v>3.7800000000000002</v>
      </c>
      <c r="O462" s="22" t="s">
        <v>39</v>
      </c>
      <c r="P462" s="24">
        <f t="shared" ca="1" si="100"/>
        <v>0.14133347546450756</v>
      </c>
      <c r="Q462" s="24">
        <f t="shared" ca="1" si="101"/>
        <v>1.849763904904659</v>
      </c>
      <c r="R462" s="24">
        <f t="shared" ca="1" si="96"/>
        <v>1.9910973803691665</v>
      </c>
      <c r="S462" s="22" t="str">
        <f t="shared" ca="1" si="97"/>
        <v/>
      </c>
      <c r="T462" s="24" t="str">
        <f t="shared" ca="1" si="98"/>
        <v/>
      </c>
      <c r="U462" s="24">
        <f t="shared" ca="1" si="102"/>
        <v>0</v>
      </c>
      <c r="V462" s="22">
        <f t="shared" ca="1" si="99"/>
        <v>0.57748558798815364</v>
      </c>
    </row>
    <row r="463" spans="7:22" x14ac:dyDescent="0.25">
      <c r="G463" s="22">
        <v>454</v>
      </c>
      <c r="H463" s="22">
        <f>HLOOKUP($O463,$B$8:$E$27,H$5,FALSE)</f>
        <v>3</v>
      </c>
      <c r="I463" s="22">
        <f>HLOOKUP($O463,$B$8:$E$27,I$5,FALSE)</f>
        <v>0.2</v>
      </c>
      <c r="J463" s="22">
        <f>HLOOKUP($O463,$B$8:$E$27,J$5,FALSE)</f>
        <v>1.26</v>
      </c>
      <c r="K463" s="22">
        <f>HLOOKUP($O463,$B$8:$E$27,K$5,FALSE)</f>
        <v>0</v>
      </c>
      <c r="L463" s="22">
        <f>HLOOKUP($O463,$B$8:$E$27,L$5,FALSE)</f>
        <v>0</v>
      </c>
      <c r="M463" s="22">
        <f t="shared" si="94"/>
        <v>0.60000000000000009</v>
      </c>
      <c r="N463" s="22">
        <f t="shared" si="95"/>
        <v>3.7800000000000002</v>
      </c>
      <c r="O463" s="22" t="s">
        <v>39</v>
      </c>
      <c r="P463" s="24">
        <f t="shared" ca="1" si="100"/>
        <v>0.22300011532039368</v>
      </c>
      <c r="Q463" s="24">
        <f t="shared" ca="1" si="101"/>
        <v>2.5929237793937356</v>
      </c>
      <c r="R463" s="24">
        <f t="shared" ca="1" si="96"/>
        <v>2.8159238947141292</v>
      </c>
      <c r="S463" s="22" t="str">
        <f t="shared" ca="1" si="97"/>
        <v/>
      </c>
      <c r="T463" s="24" t="str">
        <f t="shared" ca="1" si="98"/>
        <v/>
      </c>
      <c r="U463" s="24">
        <f t="shared" ca="1" si="102"/>
        <v>0</v>
      </c>
      <c r="V463" s="22">
        <f t="shared" ca="1" si="99"/>
        <v>1.115200661976615</v>
      </c>
    </row>
    <row r="464" spans="7:22" x14ac:dyDescent="0.25">
      <c r="G464" s="22">
        <v>455</v>
      </c>
      <c r="H464" s="22">
        <f>HLOOKUP($O464,$B$8:$E$27,H$5,FALSE)</f>
        <v>10</v>
      </c>
      <c r="I464" s="22">
        <f>HLOOKUP($O464,$B$8:$E$27,I$5,FALSE)</f>
        <v>0.2</v>
      </c>
      <c r="J464" s="22">
        <f>HLOOKUP($O464,$B$8:$E$27,J$5,FALSE)</f>
        <v>1.4</v>
      </c>
      <c r="K464" s="22">
        <f>HLOOKUP($O464,$B$8:$E$27,K$5,FALSE)</f>
        <v>0</v>
      </c>
      <c r="L464" s="22">
        <f>HLOOKUP($O464,$B$8:$E$27,L$5,FALSE)</f>
        <v>0</v>
      </c>
      <c r="M464" s="22">
        <f t="shared" si="94"/>
        <v>2</v>
      </c>
      <c r="N464" s="22">
        <f t="shared" si="95"/>
        <v>14</v>
      </c>
      <c r="O464" s="22" t="s">
        <v>41</v>
      </c>
      <c r="P464" s="24">
        <f t="shared" ca="1" si="100"/>
        <v>1.624768013251179</v>
      </c>
      <c r="Q464" s="24">
        <f t="shared" ca="1" si="101"/>
        <v>7.8551023640132192</v>
      </c>
      <c r="R464" s="24">
        <f t="shared" ca="1" si="96"/>
        <v>9.4798703772643975</v>
      </c>
      <c r="S464" s="22" t="str">
        <f t="shared" ca="1" si="97"/>
        <v/>
      </c>
      <c r="T464" s="24" t="str">
        <f t="shared" ca="1" si="98"/>
        <v/>
      </c>
      <c r="U464" s="24">
        <f t="shared" ca="1" si="102"/>
        <v>0</v>
      </c>
      <c r="V464" s="22">
        <f t="shared" ca="1" si="99"/>
        <v>1.1478038813731277</v>
      </c>
    </row>
    <row r="465" spans="7:22" x14ac:dyDescent="0.25">
      <c r="G465" s="22">
        <v>456</v>
      </c>
      <c r="H465" s="22">
        <f>HLOOKUP($O465,$B$8:$E$27,H$5,FALSE)</f>
        <v>3</v>
      </c>
      <c r="I465" s="22">
        <f>HLOOKUP($O465,$B$8:$E$27,I$5,FALSE)</f>
        <v>0.2</v>
      </c>
      <c r="J465" s="22">
        <f>HLOOKUP($O465,$B$8:$E$27,J$5,FALSE)</f>
        <v>1.26</v>
      </c>
      <c r="K465" s="22">
        <f>HLOOKUP($O465,$B$8:$E$27,K$5,FALSE)</f>
        <v>0</v>
      </c>
      <c r="L465" s="22">
        <f>HLOOKUP($O465,$B$8:$E$27,L$5,FALSE)</f>
        <v>0</v>
      </c>
      <c r="M465" s="22">
        <f t="shared" ref="M465:M528" si="103">I465*$H465</f>
        <v>0.60000000000000009</v>
      </c>
      <c r="N465" s="22">
        <f t="shared" ref="N465:N528" si="104">J465*$H465</f>
        <v>3.7800000000000002</v>
      </c>
      <c r="O465" s="22" t="s">
        <v>39</v>
      </c>
      <c r="P465" s="24">
        <f t="shared" ca="1" si="100"/>
        <v>0.34797513983527079</v>
      </c>
      <c r="Q465" s="24">
        <f t="shared" ca="1" si="101"/>
        <v>2.0700007021019964</v>
      </c>
      <c r="R465" s="24">
        <f t="shared" ca="1" si="96"/>
        <v>2.4179758419372672</v>
      </c>
      <c r="S465" s="22" t="str">
        <f t="shared" ca="1" si="97"/>
        <v/>
      </c>
      <c r="T465" s="24" t="str">
        <f t="shared" ca="1" si="98"/>
        <v/>
      </c>
      <c r="U465" s="24">
        <f t="shared" ca="1" si="102"/>
        <v>0</v>
      </c>
      <c r="V465" s="22">
        <f t="shared" ca="1" si="99"/>
        <v>1.0350003510509982</v>
      </c>
    </row>
    <row r="466" spans="7:22" x14ac:dyDescent="0.25">
      <c r="G466" s="22">
        <v>457</v>
      </c>
      <c r="H466" s="22">
        <f>HLOOKUP($O466,$B$8:$E$27,H$5,FALSE)</f>
        <v>3</v>
      </c>
      <c r="I466" s="22">
        <f>HLOOKUP($O466,$B$8:$E$27,I$5,FALSE)</f>
        <v>0.2</v>
      </c>
      <c r="J466" s="22">
        <f>HLOOKUP($O466,$B$8:$E$27,J$5,FALSE)</f>
        <v>1.26</v>
      </c>
      <c r="K466" s="22">
        <f>HLOOKUP($O466,$B$8:$E$27,K$5,FALSE)</f>
        <v>0</v>
      </c>
      <c r="L466" s="22">
        <f>HLOOKUP($O466,$B$8:$E$27,L$5,FALSE)</f>
        <v>0</v>
      </c>
      <c r="M466" s="22">
        <f t="shared" si="103"/>
        <v>0.60000000000000009</v>
      </c>
      <c r="N466" s="22">
        <f t="shared" si="104"/>
        <v>3.7800000000000002</v>
      </c>
      <c r="O466" s="22" t="s">
        <v>39</v>
      </c>
      <c r="P466" s="24">
        <f t="shared" ca="1" si="100"/>
        <v>0.43827056572644157</v>
      </c>
      <c r="Q466" s="24">
        <f t="shared" ca="1" si="101"/>
        <v>2.0577148614331424</v>
      </c>
      <c r="R466" s="24">
        <f t="shared" ca="1" si="96"/>
        <v>2.4959854271595838</v>
      </c>
      <c r="S466" s="22" t="str">
        <f t="shared" ca="1" si="97"/>
        <v/>
      </c>
      <c r="T466" s="24" t="str">
        <f t="shared" ca="1" si="98"/>
        <v/>
      </c>
      <c r="U466" s="24">
        <f t="shared" ca="1" si="102"/>
        <v>0</v>
      </c>
      <c r="V466" s="22">
        <f t="shared" ca="1" si="99"/>
        <v>1.0200586435775776</v>
      </c>
    </row>
    <row r="467" spans="7:22" x14ac:dyDescent="0.25">
      <c r="G467" s="22">
        <v>458</v>
      </c>
      <c r="H467" s="22">
        <f>HLOOKUP($O467,$B$8:$E$27,H$5,FALSE)</f>
        <v>5</v>
      </c>
      <c r="I467" s="22">
        <f>HLOOKUP($O467,$B$8:$E$27,I$5,FALSE)</f>
        <v>0.18</v>
      </c>
      <c r="J467" s="22">
        <f>HLOOKUP($O467,$B$8:$E$27,J$5,FALSE)</f>
        <v>1.37</v>
      </c>
      <c r="K467" s="22">
        <f>HLOOKUP($O467,$B$8:$E$27,K$5,FALSE)</f>
        <v>0</v>
      </c>
      <c r="L467" s="22">
        <f>HLOOKUP($O467,$B$8:$E$27,L$5,FALSE)</f>
        <v>0</v>
      </c>
      <c r="M467" s="22">
        <f t="shared" si="103"/>
        <v>0.89999999999999991</v>
      </c>
      <c r="N467" s="22">
        <f t="shared" si="104"/>
        <v>6.8500000000000005</v>
      </c>
      <c r="O467" s="22" t="s">
        <v>40</v>
      </c>
      <c r="P467" s="24">
        <f t="shared" ca="1" si="100"/>
        <v>0.37137913080948526</v>
      </c>
      <c r="Q467" s="24">
        <f t="shared" ca="1" si="101"/>
        <v>4.1948835208813433</v>
      </c>
      <c r="R467" s="24">
        <f t="shared" ca="1" si="96"/>
        <v>4.5662626516908285</v>
      </c>
      <c r="S467" s="22" t="str">
        <f t="shared" ca="1" si="97"/>
        <v/>
      </c>
      <c r="T467" s="24" t="str">
        <f t="shared" ca="1" si="98"/>
        <v/>
      </c>
      <c r="U467" s="24">
        <f t="shared" ca="1" si="102"/>
        <v>0</v>
      </c>
      <c r="V467" s="22">
        <f t="shared" ca="1" si="99"/>
        <v>2.0974417604406717</v>
      </c>
    </row>
    <row r="468" spans="7:22" x14ac:dyDescent="0.25">
      <c r="G468" s="22">
        <v>459</v>
      </c>
      <c r="H468" s="22">
        <f>HLOOKUP($O468,$B$8:$E$27,H$5,FALSE)</f>
        <v>1</v>
      </c>
      <c r="I468" s="22">
        <f>HLOOKUP($O468,$B$8:$E$27,I$5,FALSE)</f>
        <v>0.3</v>
      </c>
      <c r="J468" s="22">
        <f>HLOOKUP($O468,$B$8:$E$27,J$5,FALSE)</f>
        <v>0.95</v>
      </c>
      <c r="K468" s="22">
        <f>HLOOKUP($O468,$B$8:$E$27,K$5,FALSE)</f>
        <v>0</v>
      </c>
      <c r="L468" s="22">
        <f>HLOOKUP($O468,$B$8:$E$27,L$5,FALSE)</f>
        <v>0</v>
      </c>
      <c r="M468" s="22">
        <f t="shared" si="103"/>
        <v>0.3</v>
      </c>
      <c r="N468" s="22">
        <f t="shared" si="104"/>
        <v>0.95</v>
      </c>
      <c r="O468" s="22" t="s">
        <v>38</v>
      </c>
      <c r="P468" s="24">
        <f t="shared" ca="1" si="100"/>
        <v>0.10947060582340168</v>
      </c>
      <c r="Q468" s="24">
        <f t="shared" ca="1" si="101"/>
        <v>0.65058810940556466</v>
      </c>
      <c r="R468" s="24">
        <f t="shared" ca="1" si="96"/>
        <v>0.7600587152289664</v>
      </c>
      <c r="S468" s="22" t="str">
        <f t="shared" ca="1" si="97"/>
        <v/>
      </c>
      <c r="T468" s="24" t="str">
        <f t="shared" ca="1" si="98"/>
        <v/>
      </c>
      <c r="U468" s="24">
        <f t="shared" ca="1" si="102"/>
        <v>0</v>
      </c>
      <c r="V468" s="22">
        <f t="shared" ca="1" si="99"/>
        <v>6.116265065212715E-2</v>
      </c>
    </row>
    <row r="469" spans="7:22" x14ac:dyDescent="0.25">
      <c r="G469" s="22">
        <v>460</v>
      </c>
      <c r="H469" s="22">
        <f>HLOOKUP($O469,$B$8:$E$27,H$5,FALSE)</f>
        <v>1</v>
      </c>
      <c r="I469" s="22">
        <f>HLOOKUP($O469,$B$8:$E$27,I$5,FALSE)</f>
        <v>0.3</v>
      </c>
      <c r="J469" s="22">
        <f>HLOOKUP($O469,$B$8:$E$27,J$5,FALSE)</f>
        <v>0.95</v>
      </c>
      <c r="K469" s="22">
        <f>HLOOKUP($O469,$B$8:$E$27,K$5,FALSE)</f>
        <v>0</v>
      </c>
      <c r="L469" s="22">
        <f>HLOOKUP($O469,$B$8:$E$27,L$5,FALSE)</f>
        <v>0</v>
      </c>
      <c r="M469" s="22">
        <f t="shared" si="103"/>
        <v>0.3</v>
      </c>
      <c r="N469" s="22">
        <f t="shared" si="104"/>
        <v>0.95</v>
      </c>
      <c r="O469" s="22" t="s">
        <v>38</v>
      </c>
      <c r="P469" s="24">
        <f t="shared" ca="1" si="100"/>
        <v>1.5097511730424151E-2</v>
      </c>
      <c r="Q469" s="24">
        <f t="shared" ca="1" si="101"/>
        <v>0.5951832743406692</v>
      </c>
      <c r="R469" s="24">
        <f t="shared" ca="1" si="96"/>
        <v>0.61028078607109337</v>
      </c>
      <c r="S469" s="22" t="str">
        <f t="shared" ca="1" si="97"/>
        <v/>
      </c>
      <c r="T469" s="24" t="str">
        <f t="shared" ca="1" si="98"/>
        <v/>
      </c>
      <c r="U469" s="24">
        <f t="shared" ca="1" si="102"/>
        <v>0</v>
      </c>
      <c r="V469" s="22">
        <f t="shared" ca="1" si="99"/>
        <v>0.2975916371703346</v>
      </c>
    </row>
    <row r="470" spans="7:22" x14ac:dyDescent="0.25">
      <c r="G470" s="22">
        <v>461</v>
      </c>
      <c r="H470" s="22">
        <f>HLOOKUP($O470,$B$8:$E$27,H$5,FALSE)</f>
        <v>1</v>
      </c>
      <c r="I470" s="22">
        <f>HLOOKUP($O470,$B$8:$E$27,I$5,FALSE)</f>
        <v>0.3</v>
      </c>
      <c r="J470" s="22">
        <f>HLOOKUP($O470,$B$8:$E$27,J$5,FALSE)</f>
        <v>0.95</v>
      </c>
      <c r="K470" s="22">
        <f>HLOOKUP($O470,$B$8:$E$27,K$5,FALSE)</f>
        <v>0</v>
      </c>
      <c r="L470" s="22">
        <f>HLOOKUP($O470,$B$8:$E$27,L$5,FALSE)</f>
        <v>0</v>
      </c>
      <c r="M470" s="22">
        <f t="shared" si="103"/>
        <v>0.3</v>
      </c>
      <c r="N470" s="22">
        <f t="shared" si="104"/>
        <v>0.95</v>
      </c>
      <c r="O470" s="22" t="s">
        <v>38</v>
      </c>
      <c r="P470" s="24">
        <f t="shared" ca="1" si="100"/>
        <v>8.6182206964008481E-2</v>
      </c>
      <c r="Q470" s="24">
        <f t="shared" ca="1" si="101"/>
        <v>0.57708805127292051</v>
      </c>
      <c r="R470" s="24">
        <f t="shared" ca="1" si="96"/>
        <v>0.66327025823692898</v>
      </c>
      <c r="S470" s="22" t="str">
        <f t="shared" ca="1" si="97"/>
        <v/>
      </c>
      <c r="T470" s="24" t="str">
        <f t="shared" ca="1" si="98"/>
        <v/>
      </c>
      <c r="U470" s="24">
        <f t="shared" ca="1" si="102"/>
        <v>0</v>
      </c>
      <c r="V470" s="22">
        <f t="shared" ca="1" si="99"/>
        <v>0.28854402563646026</v>
      </c>
    </row>
    <row r="471" spans="7:22" x14ac:dyDescent="0.25">
      <c r="G471" s="22">
        <v>462</v>
      </c>
      <c r="H471" s="22">
        <f>HLOOKUP($O471,$B$8:$E$27,H$5,FALSE)</f>
        <v>3</v>
      </c>
      <c r="I471" s="22">
        <f>HLOOKUP($O471,$B$8:$E$27,I$5,FALSE)</f>
        <v>0.2</v>
      </c>
      <c r="J471" s="22">
        <f>HLOOKUP($O471,$B$8:$E$27,J$5,FALSE)</f>
        <v>1.26</v>
      </c>
      <c r="K471" s="22">
        <f>HLOOKUP($O471,$B$8:$E$27,K$5,FALSE)</f>
        <v>0</v>
      </c>
      <c r="L471" s="22">
        <f>HLOOKUP($O471,$B$8:$E$27,L$5,FALSE)</f>
        <v>0</v>
      </c>
      <c r="M471" s="22">
        <f t="shared" si="103"/>
        <v>0.60000000000000009</v>
      </c>
      <c r="N471" s="22">
        <f t="shared" si="104"/>
        <v>3.7800000000000002</v>
      </c>
      <c r="O471" s="22" t="s">
        <v>39</v>
      </c>
      <c r="P471" s="24">
        <f t="shared" ca="1" si="100"/>
        <v>0.40731253228822234</v>
      </c>
      <c r="Q471" s="24">
        <f t="shared" ca="1" si="101"/>
        <v>2.1107461698302359</v>
      </c>
      <c r="R471" s="24">
        <f t="shared" ca="1" si="96"/>
        <v>2.5180587021184584</v>
      </c>
      <c r="S471" s="22" t="str">
        <f t="shared" ca="1" si="97"/>
        <v/>
      </c>
      <c r="T471" s="24" t="str">
        <f t="shared" ca="1" si="98"/>
        <v/>
      </c>
      <c r="U471" s="24">
        <f t="shared" ca="1" si="102"/>
        <v>0</v>
      </c>
      <c r="V471" s="22">
        <f t="shared" ca="1" si="99"/>
        <v>1.0553730849151179</v>
      </c>
    </row>
    <row r="472" spans="7:22" x14ac:dyDescent="0.25">
      <c r="G472" s="22">
        <v>463</v>
      </c>
      <c r="H472" s="22">
        <f>HLOOKUP($O472,$B$8:$E$27,H$5,FALSE)</f>
        <v>5</v>
      </c>
      <c r="I472" s="22">
        <f>HLOOKUP($O472,$B$8:$E$27,I$5,FALSE)</f>
        <v>0.18</v>
      </c>
      <c r="J472" s="22">
        <f>HLOOKUP($O472,$B$8:$E$27,J$5,FALSE)</f>
        <v>1.37</v>
      </c>
      <c r="K472" s="22">
        <f>HLOOKUP($O472,$B$8:$E$27,K$5,FALSE)</f>
        <v>0</v>
      </c>
      <c r="L472" s="22">
        <f>HLOOKUP($O472,$B$8:$E$27,L$5,FALSE)</f>
        <v>0</v>
      </c>
      <c r="M472" s="22">
        <f t="shared" si="103"/>
        <v>0.89999999999999991</v>
      </c>
      <c r="N472" s="22">
        <f t="shared" si="104"/>
        <v>6.8500000000000005</v>
      </c>
      <c r="O472" s="22" t="s">
        <v>40</v>
      </c>
      <c r="P472" s="24">
        <f t="shared" ca="1" si="100"/>
        <v>0.85392658920069919</v>
      </c>
      <c r="Q472" s="24">
        <f t="shared" ca="1" si="101"/>
        <v>3.5669833791824823</v>
      </c>
      <c r="R472" s="24">
        <f t="shared" ca="1" si="96"/>
        <v>4.4209099683831816</v>
      </c>
      <c r="S472" s="22" t="str">
        <f t="shared" ca="1" si="97"/>
        <v/>
      </c>
      <c r="T472" s="24" t="str">
        <f t="shared" ca="1" si="98"/>
        <v/>
      </c>
      <c r="U472" s="24">
        <f t="shared" ca="1" si="102"/>
        <v>0</v>
      </c>
      <c r="V472" s="22">
        <f t="shared" ca="1" si="99"/>
        <v>0.17834916895912412</v>
      </c>
    </row>
    <row r="473" spans="7:22" x14ac:dyDescent="0.25">
      <c r="G473" s="22">
        <v>464</v>
      </c>
      <c r="H473" s="22">
        <f>HLOOKUP($O473,$B$8:$E$27,H$5,FALSE)</f>
        <v>10</v>
      </c>
      <c r="I473" s="22">
        <f>HLOOKUP($O473,$B$8:$E$27,I$5,FALSE)</f>
        <v>0.2</v>
      </c>
      <c r="J473" s="22">
        <f>HLOOKUP($O473,$B$8:$E$27,J$5,FALSE)</f>
        <v>1.4</v>
      </c>
      <c r="K473" s="22">
        <f>HLOOKUP($O473,$B$8:$E$27,K$5,FALSE)</f>
        <v>0</v>
      </c>
      <c r="L473" s="22">
        <f>HLOOKUP($O473,$B$8:$E$27,L$5,FALSE)</f>
        <v>0</v>
      </c>
      <c r="M473" s="22">
        <f t="shared" si="103"/>
        <v>2</v>
      </c>
      <c r="N473" s="22">
        <f t="shared" si="104"/>
        <v>14</v>
      </c>
      <c r="O473" s="22" t="s">
        <v>41</v>
      </c>
      <c r="P473" s="24">
        <f t="shared" ca="1" si="100"/>
        <v>1.3554923952872426</v>
      </c>
      <c r="Q473" s="24">
        <f t="shared" ca="1" si="101"/>
        <v>7.467003425402118</v>
      </c>
      <c r="R473" s="24">
        <f t="shared" ca="1" si="96"/>
        <v>8.82249582068936</v>
      </c>
      <c r="S473" s="22" t="str">
        <f t="shared" ca="1" si="97"/>
        <v/>
      </c>
      <c r="T473" s="24" t="str">
        <f t="shared" ca="1" si="98"/>
        <v/>
      </c>
      <c r="U473" s="24">
        <f t="shared" ca="1" si="102"/>
        <v>0</v>
      </c>
      <c r="V473" s="22">
        <f t="shared" ca="1" si="99"/>
        <v>3.733501712701059</v>
      </c>
    </row>
    <row r="474" spans="7:22" x14ac:dyDescent="0.25">
      <c r="G474" s="22">
        <v>465</v>
      </c>
      <c r="H474" s="22">
        <f>HLOOKUP($O474,$B$8:$E$27,H$5,FALSE)</f>
        <v>1</v>
      </c>
      <c r="I474" s="22">
        <f>HLOOKUP($O474,$B$8:$E$27,I$5,FALSE)</f>
        <v>0.3</v>
      </c>
      <c r="J474" s="22">
        <f>HLOOKUP($O474,$B$8:$E$27,J$5,FALSE)</f>
        <v>0.95</v>
      </c>
      <c r="K474" s="22">
        <f>HLOOKUP($O474,$B$8:$E$27,K$5,FALSE)</f>
        <v>0</v>
      </c>
      <c r="L474" s="22">
        <f>HLOOKUP($O474,$B$8:$E$27,L$5,FALSE)</f>
        <v>0</v>
      </c>
      <c r="M474" s="22">
        <f t="shared" si="103"/>
        <v>0.3</v>
      </c>
      <c r="N474" s="22">
        <f t="shared" si="104"/>
        <v>0.95</v>
      </c>
      <c r="O474" s="22" t="s">
        <v>38</v>
      </c>
      <c r="P474" s="24">
        <f t="shared" ca="1" si="100"/>
        <v>6.3859535782538918E-2</v>
      </c>
      <c r="Q474" s="24">
        <f t="shared" ca="1" si="101"/>
        <v>0.67819961817650365</v>
      </c>
      <c r="R474" s="24">
        <f t="shared" ca="1" si="96"/>
        <v>0.74205915395904254</v>
      </c>
      <c r="S474" s="22" t="str">
        <f t="shared" ca="1" si="97"/>
        <v/>
      </c>
      <c r="T474" s="24" t="str">
        <f t="shared" ca="1" si="98"/>
        <v/>
      </c>
      <c r="U474" s="24">
        <f t="shared" ca="1" si="102"/>
        <v>0</v>
      </c>
      <c r="V474" s="22">
        <f t="shared" ca="1" si="99"/>
        <v>0.26571504475028268</v>
      </c>
    </row>
    <row r="475" spans="7:22" x14ac:dyDescent="0.25">
      <c r="G475" s="22">
        <v>466</v>
      </c>
      <c r="H475" s="22">
        <f>HLOOKUP($O475,$B$8:$E$27,H$5,FALSE)</f>
        <v>1</v>
      </c>
      <c r="I475" s="22">
        <f>HLOOKUP($O475,$B$8:$E$27,I$5,FALSE)</f>
        <v>0.3</v>
      </c>
      <c r="J475" s="22">
        <f>HLOOKUP($O475,$B$8:$E$27,J$5,FALSE)</f>
        <v>0.95</v>
      </c>
      <c r="K475" s="22">
        <f>HLOOKUP($O475,$B$8:$E$27,K$5,FALSE)</f>
        <v>0</v>
      </c>
      <c r="L475" s="22">
        <f>HLOOKUP($O475,$B$8:$E$27,L$5,FALSE)</f>
        <v>0</v>
      </c>
      <c r="M475" s="22">
        <f t="shared" si="103"/>
        <v>0.3</v>
      </c>
      <c r="N475" s="22">
        <f t="shared" si="104"/>
        <v>0.95</v>
      </c>
      <c r="O475" s="22" t="s">
        <v>38</v>
      </c>
      <c r="P475" s="24">
        <f t="shared" ca="1" si="100"/>
        <v>6.6929097442466112E-2</v>
      </c>
      <c r="Q475" s="24">
        <f t="shared" ca="1" si="101"/>
        <v>0.68204459470337275</v>
      </c>
      <c r="R475" s="24">
        <f t="shared" ca="1" si="96"/>
        <v>0.74897369214583887</v>
      </c>
      <c r="S475" s="22" t="str">
        <f t="shared" ca="1" si="97"/>
        <v/>
      </c>
      <c r="T475" s="24" t="str">
        <f t="shared" ca="1" si="98"/>
        <v/>
      </c>
      <c r="U475" s="24">
        <f t="shared" ca="1" si="102"/>
        <v>0</v>
      </c>
      <c r="V475" s="22">
        <f t="shared" ca="1" si="99"/>
        <v>0.10769088049189068</v>
      </c>
    </row>
    <row r="476" spans="7:22" x14ac:dyDescent="0.25">
      <c r="G476" s="22">
        <v>467</v>
      </c>
      <c r="H476" s="22">
        <f>HLOOKUP($O476,$B$8:$E$27,H$5,FALSE)</f>
        <v>3</v>
      </c>
      <c r="I476" s="22">
        <f>HLOOKUP($O476,$B$8:$E$27,I$5,FALSE)</f>
        <v>0.2</v>
      </c>
      <c r="J476" s="22">
        <f>HLOOKUP($O476,$B$8:$E$27,J$5,FALSE)</f>
        <v>1.26</v>
      </c>
      <c r="K476" s="22">
        <f>HLOOKUP($O476,$B$8:$E$27,K$5,FALSE)</f>
        <v>0</v>
      </c>
      <c r="L476" s="22">
        <f>HLOOKUP($O476,$B$8:$E$27,L$5,FALSE)</f>
        <v>0</v>
      </c>
      <c r="M476" s="22">
        <f t="shared" si="103"/>
        <v>0.60000000000000009</v>
      </c>
      <c r="N476" s="22">
        <f t="shared" si="104"/>
        <v>3.7800000000000002</v>
      </c>
      <c r="O476" s="22" t="s">
        <v>39</v>
      </c>
      <c r="P476" s="24">
        <f t="shared" ca="1" si="100"/>
        <v>0.39085567255732329</v>
      </c>
      <c r="Q476" s="24">
        <f t="shared" ca="1" si="101"/>
        <v>2.0947392603858188</v>
      </c>
      <c r="R476" s="24">
        <f t="shared" ca="1" si="96"/>
        <v>2.4855949329431422</v>
      </c>
      <c r="S476" s="22" t="str">
        <f t="shared" ca="1" si="97"/>
        <v/>
      </c>
      <c r="T476" s="24" t="str">
        <f t="shared" ca="1" si="98"/>
        <v/>
      </c>
      <c r="U476" s="24">
        <f t="shared" ca="1" si="102"/>
        <v>0</v>
      </c>
      <c r="V476" s="22">
        <f t="shared" ca="1" si="99"/>
        <v>0.17895508124157877</v>
      </c>
    </row>
    <row r="477" spans="7:22" x14ac:dyDescent="0.25">
      <c r="G477" s="22">
        <v>468</v>
      </c>
      <c r="H477" s="22">
        <f>HLOOKUP($O477,$B$8:$E$27,H$5,FALSE)</f>
        <v>3</v>
      </c>
      <c r="I477" s="22">
        <f>HLOOKUP($O477,$B$8:$E$27,I$5,FALSE)</f>
        <v>0.2</v>
      </c>
      <c r="J477" s="22">
        <f>HLOOKUP($O477,$B$8:$E$27,J$5,FALSE)</f>
        <v>1.26</v>
      </c>
      <c r="K477" s="22">
        <f>HLOOKUP($O477,$B$8:$E$27,K$5,FALSE)</f>
        <v>0</v>
      </c>
      <c r="L477" s="22">
        <f>HLOOKUP($O477,$B$8:$E$27,L$5,FALSE)</f>
        <v>0</v>
      </c>
      <c r="M477" s="22">
        <f t="shared" si="103"/>
        <v>0.60000000000000009</v>
      </c>
      <c r="N477" s="22">
        <f t="shared" si="104"/>
        <v>3.7800000000000002</v>
      </c>
      <c r="O477" s="22" t="s">
        <v>39</v>
      </c>
      <c r="P477" s="24">
        <f t="shared" ca="1" si="100"/>
        <v>0.37373245536663952</v>
      </c>
      <c r="Q477" s="24">
        <f t="shared" ca="1" si="101"/>
        <v>2.1775544615507783</v>
      </c>
      <c r="R477" s="24">
        <f t="shared" ca="1" si="96"/>
        <v>2.5512869169174177</v>
      </c>
      <c r="S477" s="22" t="str">
        <f t="shared" ca="1" si="97"/>
        <v/>
      </c>
      <c r="T477" s="24" t="str">
        <f t="shared" ca="1" si="98"/>
        <v/>
      </c>
      <c r="U477" s="24">
        <f t="shared" ca="1" si="102"/>
        <v>0</v>
      </c>
      <c r="V477" s="22">
        <f t="shared" ca="1" si="99"/>
        <v>1.0887772307753891</v>
      </c>
    </row>
    <row r="478" spans="7:22" x14ac:dyDescent="0.25">
      <c r="G478" s="22">
        <v>469</v>
      </c>
      <c r="H478" s="22">
        <f>HLOOKUP($O478,$B$8:$E$27,H$5,FALSE)</f>
        <v>5</v>
      </c>
      <c r="I478" s="22">
        <f>HLOOKUP($O478,$B$8:$E$27,I$5,FALSE)</f>
        <v>0.18</v>
      </c>
      <c r="J478" s="22">
        <f>HLOOKUP($O478,$B$8:$E$27,J$5,FALSE)</f>
        <v>1.37</v>
      </c>
      <c r="K478" s="22">
        <f>HLOOKUP($O478,$B$8:$E$27,K$5,FALSE)</f>
        <v>0</v>
      </c>
      <c r="L478" s="22">
        <f>HLOOKUP($O478,$B$8:$E$27,L$5,FALSE)</f>
        <v>0</v>
      </c>
      <c r="M478" s="22">
        <f t="shared" si="103"/>
        <v>0.89999999999999991</v>
      </c>
      <c r="N478" s="22">
        <f t="shared" si="104"/>
        <v>6.8500000000000005</v>
      </c>
      <c r="O478" s="22" t="s">
        <v>40</v>
      </c>
      <c r="P478" s="24">
        <f t="shared" ca="1" si="100"/>
        <v>0.41533283272412092</v>
      </c>
      <c r="Q478" s="24">
        <f t="shared" ca="1" si="101"/>
        <v>4.3761657006837105</v>
      </c>
      <c r="R478" s="24">
        <f t="shared" ca="1" si="96"/>
        <v>4.7914985334078315</v>
      </c>
      <c r="S478" s="22" t="str">
        <f t="shared" ca="1" si="97"/>
        <v/>
      </c>
      <c r="T478" s="24" t="str">
        <f t="shared" ca="1" si="98"/>
        <v/>
      </c>
      <c r="U478" s="24">
        <f t="shared" ca="1" si="102"/>
        <v>0</v>
      </c>
      <c r="V478" s="22">
        <f t="shared" ca="1" si="99"/>
        <v>0.34597404562116768</v>
      </c>
    </row>
    <row r="479" spans="7:22" x14ac:dyDescent="0.25">
      <c r="G479" s="22">
        <v>470</v>
      </c>
      <c r="H479" s="22">
        <f>HLOOKUP($O479,$B$8:$E$27,H$5,FALSE)</f>
        <v>5</v>
      </c>
      <c r="I479" s="22">
        <f>HLOOKUP($O479,$B$8:$E$27,I$5,FALSE)</f>
        <v>0.18</v>
      </c>
      <c r="J479" s="22">
        <f>HLOOKUP($O479,$B$8:$E$27,J$5,FALSE)</f>
        <v>1.37</v>
      </c>
      <c r="K479" s="22">
        <f>HLOOKUP($O479,$B$8:$E$27,K$5,FALSE)</f>
        <v>0</v>
      </c>
      <c r="L479" s="22">
        <f>HLOOKUP($O479,$B$8:$E$27,L$5,FALSE)</f>
        <v>0</v>
      </c>
      <c r="M479" s="22">
        <f t="shared" si="103"/>
        <v>0.89999999999999991</v>
      </c>
      <c r="N479" s="22">
        <f t="shared" si="104"/>
        <v>6.8500000000000005</v>
      </c>
      <c r="O479" s="22" t="s">
        <v>40</v>
      </c>
      <c r="P479" s="24">
        <f t="shared" ca="1" si="100"/>
        <v>0.79207931061876136</v>
      </c>
      <c r="Q479" s="24">
        <f t="shared" ca="1" si="101"/>
        <v>3.6851618575723104</v>
      </c>
      <c r="R479" s="24">
        <f t="shared" ca="1" si="96"/>
        <v>4.477241168191072</v>
      </c>
      <c r="S479" s="22" t="str">
        <f t="shared" ca="1" si="97"/>
        <v/>
      </c>
      <c r="T479" s="24" t="str">
        <f t="shared" ca="1" si="98"/>
        <v/>
      </c>
      <c r="U479" s="24">
        <f t="shared" ca="1" si="102"/>
        <v>0</v>
      </c>
      <c r="V479" s="22">
        <f t="shared" ca="1" si="99"/>
        <v>1.8425809287861552</v>
      </c>
    </row>
    <row r="480" spans="7:22" x14ac:dyDescent="0.25">
      <c r="G480" s="22">
        <v>471</v>
      </c>
      <c r="H480" s="22">
        <f>HLOOKUP($O480,$B$8:$E$27,H$5,FALSE)</f>
        <v>5</v>
      </c>
      <c r="I480" s="22">
        <f>HLOOKUP($O480,$B$8:$E$27,I$5,FALSE)</f>
        <v>0.18</v>
      </c>
      <c r="J480" s="22">
        <f>HLOOKUP($O480,$B$8:$E$27,J$5,FALSE)</f>
        <v>1.37</v>
      </c>
      <c r="K480" s="22">
        <f>HLOOKUP($O480,$B$8:$E$27,K$5,FALSE)</f>
        <v>0</v>
      </c>
      <c r="L480" s="22">
        <f>HLOOKUP($O480,$B$8:$E$27,L$5,FALSE)</f>
        <v>0</v>
      </c>
      <c r="M480" s="22">
        <f t="shared" si="103"/>
        <v>0.89999999999999991</v>
      </c>
      <c r="N480" s="22">
        <f t="shared" si="104"/>
        <v>6.8500000000000005</v>
      </c>
      <c r="O480" s="22" t="s">
        <v>40</v>
      </c>
      <c r="P480" s="24">
        <f t="shared" ca="1" si="100"/>
        <v>0.69001839368581608</v>
      </c>
      <c r="Q480" s="24">
        <f t="shared" ca="1" si="101"/>
        <v>3.6560927767539657</v>
      </c>
      <c r="R480" s="24">
        <f t="shared" ca="1" si="96"/>
        <v>4.3461111704397819</v>
      </c>
      <c r="S480" s="22" t="str">
        <f t="shared" ca="1" si="97"/>
        <v/>
      </c>
      <c r="T480" s="24" t="str">
        <f t="shared" ca="1" si="98"/>
        <v/>
      </c>
      <c r="U480" s="24">
        <f t="shared" ca="1" si="102"/>
        <v>0</v>
      </c>
      <c r="V480" s="22">
        <f t="shared" ca="1" si="99"/>
        <v>1.8280463883769829</v>
      </c>
    </row>
    <row r="481" spans="7:22" x14ac:dyDescent="0.25">
      <c r="G481" s="22">
        <v>472</v>
      </c>
      <c r="H481" s="22">
        <f>HLOOKUP($O481,$B$8:$E$27,H$5,FALSE)</f>
        <v>3</v>
      </c>
      <c r="I481" s="22">
        <f>HLOOKUP($O481,$B$8:$E$27,I$5,FALSE)</f>
        <v>0.2</v>
      </c>
      <c r="J481" s="22">
        <f>HLOOKUP($O481,$B$8:$E$27,J$5,FALSE)</f>
        <v>1.26</v>
      </c>
      <c r="K481" s="22">
        <f>HLOOKUP($O481,$B$8:$E$27,K$5,FALSE)</f>
        <v>0</v>
      </c>
      <c r="L481" s="22">
        <f>HLOOKUP($O481,$B$8:$E$27,L$5,FALSE)</f>
        <v>0</v>
      </c>
      <c r="M481" s="22">
        <f t="shared" si="103"/>
        <v>0.60000000000000009</v>
      </c>
      <c r="N481" s="22">
        <f t="shared" si="104"/>
        <v>3.7800000000000002</v>
      </c>
      <c r="O481" s="22" t="s">
        <v>39</v>
      </c>
      <c r="P481" s="24">
        <f t="shared" ca="1" si="100"/>
        <v>0.59930196985056172</v>
      </c>
      <c r="Q481" s="24">
        <f t="shared" ca="1" si="101"/>
        <v>2.073248321557744</v>
      </c>
      <c r="R481" s="24">
        <f t="shared" ca="1" si="96"/>
        <v>2.6725502914083057</v>
      </c>
      <c r="S481" s="22" t="str">
        <f t="shared" ca="1" si="97"/>
        <v/>
      </c>
      <c r="T481" s="24" t="str">
        <f t="shared" ca="1" si="98"/>
        <v/>
      </c>
      <c r="U481" s="24">
        <f t="shared" ca="1" si="102"/>
        <v>0</v>
      </c>
      <c r="V481" s="22">
        <f t="shared" ca="1" si="99"/>
        <v>0.87457361840107362</v>
      </c>
    </row>
    <row r="482" spans="7:22" x14ac:dyDescent="0.25">
      <c r="G482" s="22">
        <v>473</v>
      </c>
      <c r="H482" s="22">
        <f>HLOOKUP($O482,$B$8:$E$27,H$5,FALSE)</f>
        <v>3</v>
      </c>
      <c r="I482" s="22">
        <f>HLOOKUP($O482,$B$8:$E$27,I$5,FALSE)</f>
        <v>0.2</v>
      </c>
      <c r="J482" s="22">
        <f>HLOOKUP($O482,$B$8:$E$27,J$5,FALSE)</f>
        <v>1.26</v>
      </c>
      <c r="K482" s="22">
        <f>HLOOKUP($O482,$B$8:$E$27,K$5,FALSE)</f>
        <v>0</v>
      </c>
      <c r="L482" s="22">
        <f>HLOOKUP($O482,$B$8:$E$27,L$5,FALSE)</f>
        <v>0</v>
      </c>
      <c r="M482" s="22">
        <f t="shared" si="103"/>
        <v>0.60000000000000009</v>
      </c>
      <c r="N482" s="22">
        <f t="shared" si="104"/>
        <v>3.7800000000000002</v>
      </c>
      <c r="O482" s="22" t="s">
        <v>39</v>
      </c>
      <c r="P482" s="24">
        <f t="shared" ca="1" si="100"/>
        <v>0.1652500090648524</v>
      </c>
      <c r="Q482" s="24">
        <f t="shared" ca="1" si="101"/>
        <v>2.1878890430751099</v>
      </c>
      <c r="R482" s="24">
        <f t="shared" ca="1" si="96"/>
        <v>2.3531390521399622</v>
      </c>
      <c r="S482" s="22" t="str">
        <f t="shared" ca="1" si="97"/>
        <v/>
      </c>
      <c r="T482" s="24" t="str">
        <f t="shared" ca="1" si="98"/>
        <v/>
      </c>
      <c r="U482" s="24">
        <f t="shared" ca="1" si="102"/>
        <v>0</v>
      </c>
      <c r="V482" s="22">
        <f t="shared" ca="1" si="99"/>
        <v>0.26394906648477184</v>
      </c>
    </row>
    <row r="483" spans="7:22" x14ac:dyDescent="0.25">
      <c r="G483" s="22">
        <v>474</v>
      </c>
      <c r="H483" s="22">
        <f>HLOOKUP($O483,$B$8:$E$27,H$5,FALSE)</f>
        <v>10</v>
      </c>
      <c r="I483" s="22">
        <f>HLOOKUP($O483,$B$8:$E$27,I$5,FALSE)</f>
        <v>0.2</v>
      </c>
      <c r="J483" s="22">
        <f>HLOOKUP($O483,$B$8:$E$27,J$5,FALSE)</f>
        <v>1.4</v>
      </c>
      <c r="K483" s="22">
        <f>HLOOKUP($O483,$B$8:$E$27,K$5,FALSE)</f>
        <v>0</v>
      </c>
      <c r="L483" s="22">
        <f>HLOOKUP($O483,$B$8:$E$27,L$5,FALSE)</f>
        <v>0</v>
      </c>
      <c r="M483" s="22">
        <f t="shared" si="103"/>
        <v>2</v>
      </c>
      <c r="N483" s="22">
        <f t="shared" si="104"/>
        <v>14</v>
      </c>
      <c r="O483" s="22" t="s">
        <v>41</v>
      </c>
      <c r="P483" s="24">
        <f t="shared" ca="1" si="100"/>
        <v>1.2912957216480609</v>
      </c>
      <c r="Q483" s="24">
        <f t="shared" ca="1" si="101"/>
        <v>8.1592721806210431</v>
      </c>
      <c r="R483" s="24">
        <f t="shared" ca="1" si="96"/>
        <v>9.4505679022691034</v>
      </c>
      <c r="S483" s="22" t="str">
        <f t="shared" ca="1" si="97"/>
        <v/>
      </c>
      <c r="T483" s="24" t="str">
        <f t="shared" ca="1" si="98"/>
        <v/>
      </c>
      <c r="U483" s="24">
        <f t="shared" ca="1" si="102"/>
        <v>0</v>
      </c>
      <c r="V483" s="22">
        <f t="shared" ca="1" si="99"/>
        <v>4.0796360903105215</v>
      </c>
    </row>
    <row r="484" spans="7:22" x14ac:dyDescent="0.25">
      <c r="G484" s="22">
        <v>475</v>
      </c>
      <c r="H484" s="22">
        <f>HLOOKUP($O484,$B$8:$E$27,H$5,FALSE)</f>
        <v>1</v>
      </c>
      <c r="I484" s="22">
        <f>HLOOKUP($O484,$B$8:$E$27,I$5,FALSE)</f>
        <v>0.3</v>
      </c>
      <c r="J484" s="22">
        <f>HLOOKUP($O484,$B$8:$E$27,J$5,FALSE)</f>
        <v>0.95</v>
      </c>
      <c r="K484" s="22">
        <f>HLOOKUP($O484,$B$8:$E$27,K$5,FALSE)</f>
        <v>0</v>
      </c>
      <c r="L484" s="22">
        <f>HLOOKUP($O484,$B$8:$E$27,L$5,FALSE)</f>
        <v>0</v>
      </c>
      <c r="M484" s="22">
        <f t="shared" si="103"/>
        <v>0.3</v>
      </c>
      <c r="N484" s="22">
        <f t="shared" si="104"/>
        <v>0.95</v>
      </c>
      <c r="O484" s="22" t="s">
        <v>38</v>
      </c>
      <c r="P484" s="24">
        <f t="shared" ca="1" si="100"/>
        <v>0.10364501210947746</v>
      </c>
      <c r="Q484" s="24">
        <f t="shared" ca="1" si="101"/>
        <v>0.70539575970152069</v>
      </c>
      <c r="R484" s="24">
        <f t="shared" ca="1" si="96"/>
        <v>0.8090407718109982</v>
      </c>
      <c r="S484" s="22" t="str">
        <f t="shared" ca="1" si="97"/>
        <v/>
      </c>
      <c r="T484" s="24" t="str">
        <f t="shared" ca="1" si="98"/>
        <v/>
      </c>
      <c r="U484" s="24">
        <f t="shared" ca="1" si="102"/>
        <v>0</v>
      </c>
      <c r="V484" s="22">
        <f t="shared" ca="1" si="99"/>
        <v>0.24312715664334794</v>
      </c>
    </row>
    <row r="485" spans="7:22" x14ac:dyDescent="0.25">
      <c r="G485" s="22">
        <v>476</v>
      </c>
      <c r="H485" s="22">
        <f>HLOOKUP($O485,$B$8:$E$27,H$5,FALSE)</f>
        <v>5</v>
      </c>
      <c r="I485" s="22">
        <f>HLOOKUP($O485,$B$8:$E$27,I$5,FALSE)</f>
        <v>0.18</v>
      </c>
      <c r="J485" s="22">
        <f>HLOOKUP($O485,$B$8:$E$27,J$5,FALSE)</f>
        <v>1.37</v>
      </c>
      <c r="K485" s="22">
        <f>HLOOKUP($O485,$B$8:$E$27,K$5,FALSE)</f>
        <v>0</v>
      </c>
      <c r="L485" s="22">
        <f>HLOOKUP($O485,$B$8:$E$27,L$5,FALSE)</f>
        <v>0</v>
      </c>
      <c r="M485" s="22">
        <f t="shared" si="103"/>
        <v>0.89999999999999991</v>
      </c>
      <c r="N485" s="22">
        <f t="shared" si="104"/>
        <v>6.8500000000000005</v>
      </c>
      <c r="O485" s="22" t="s">
        <v>40</v>
      </c>
      <c r="P485" s="24">
        <f t="shared" ca="1" si="100"/>
        <v>0.25649352936018616</v>
      </c>
      <c r="Q485" s="24">
        <f t="shared" ca="1" si="101"/>
        <v>3.6294377096825765</v>
      </c>
      <c r="R485" s="24">
        <f t="shared" ca="1" si="96"/>
        <v>3.8859312390427627</v>
      </c>
      <c r="S485" s="22" t="str">
        <f t="shared" ca="1" si="97"/>
        <v/>
      </c>
      <c r="T485" s="24" t="str">
        <f t="shared" ca="1" si="98"/>
        <v/>
      </c>
      <c r="U485" s="24">
        <f t="shared" ca="1" si="102"/>
        <v>0</v>
      </c>
      <c r="V485" s="22">
        <f t="shared" ca="1" si="99"/>
        <v>1.8147188548412883</v>
      </c>
    </row>
    <row r="486" spans="7:22" x14ac:dyDescent="0.25">
      <c r="G486" s="22">
        <v>477</v>
      </c>
      <c r="H486" s="22">
        <f>HLOOKUP($O486,$B$8:$E$27,H$5,FALSE)</f>
        <v>5</v>
      </c>
      <c r="I486" s="22">
        <f>HLOOKUP($O486,$B$8:$E$27,I$5,FALSE)</f>
        <v>0.18</v>
      </c>
      <c r="J486" s="22">
        <f>HLOOKUP($O486,$B$8:$E$27,J$5,FALSE)</f>
        <v>1.37</v>
      </c>
      <c r="K486" s="22">
        <f>HLOOKUP($O486,$B$8:$E$27,K$5,FALSE)</f>
        <v>0</v>
      </c>
      <c r="L486" s="22">
        <f>HLOOKUP($O486,$B$8:$E$27,L$5,FALSE)</f>
        <v>0</v>
      </c>
      <c r="M486" s="22">
        <f t="shared" si="103"/>
        <v>0.89999999999999991</v>
      </c>
      <c r="N486" s="22">
        <f t="shared" si="104"/>
        <v>6.8500000000000005</v>
      </c>
      <c r="O486" s="22" t="s">
        <v>40</v>
      </c>
      <c r="P486" s="24">
        <f t="shared" ca="1" si="100"/>
        <v>0.24609563766456724</v>
      </c>
      <c r="Q486" s="24">
        <f t="shared" ca="1" si="101"/>
        <v>3.2843727756982783</v>
      </c>
      <c r="R486" s="24">
        <f t="shared" ca="1" si="96"/>
        <v>3.5304684133628457</v>
      </c>
      <c r="S486" s="22" t="str">
        <f t="shared" ca="1" si="97"/>
        <v/>
      </c>
      <c r="T486" s="24" t="str">
        <f t="shared" ca="1" si="98"/>
        <v/>
      </c>
      <c r="U486" s="24">
        <f t="shared" ca="1" si="102"/>
        <v>0</v>
      </c>
      <c r="V486" s="22">
        <f t="shared" ca="1" si="99"/>
        <v>0.18290822481126703</v>
      </c>
    </row>
    <row r="487" spans="7:22" x14ac:dyDescent="0.25">
      <c r="G487" s="22">
        <v>478</v>
      </c>
      <c r="H487" s="22">
        <f>HLOOKUP($O487,$B$8:$E$27,H$5,FALSE)</f>
        <v>5</v>
      </c>
      <c r="I487" s="22">
        <f>HLOOKUP($O487,$B$8:$E$27,I$5,FALSE)</f>
        <v>0.18</v>
      </c>
      <c r="J487" s="22">
        <f>HLOOKUP($O487,$B$8:$E$27,J$5,FALSE)</f>
        <v>1.37</v>
      </c>
      <c r="K487" s="22">
        <f>HLOOKUP($O487,$B$8:$E$27,K$5,FALSE)</f>
        <v>0</v>
      </c>
      <c r="L487" s="22">
        <f>HLOOKUP($O487,$B$8:$E$27,L$5,FALSE)</f>
        <v>0</v>
      </c>
      <c r="M487" s="22">
        <f t="shared" si="103"/>
        <v>0.89999999999999991</v>
      </c>
      <c r="N487" s="22">
        <f t="shared" si="104"/>
        <v>6.8500000000000005</v>
      </c>
      <c r="O487" s="22" t="s">
        <v>40</v>
      </c>
      <c r="P487" s="24">
        <f t="shared" ca="1" si="100"/>
        <v>0.86276024179477995</v>
      </c>
      <c r="Q487" s="24">
        <f t="shared" ca="1" si="101"/>
        <v>4.3488354766276105</v>
      </c>
      <c r="R487" s="24">
        <f t="shared" ca="1" si="96"/>
        <v>5.2115957184223909</v>
      </c>
      <c r="S487" s="22" t="str">
        <f t="shared" ca="1" si="97"/>
        <v>C</v>
      </c>
      <c r="T487" s="24">
        <f t="shared" ca="1" si="98"/>
        <v>0.21159571842239089</v>
      </c>
      <c r="U487" s="24">
        <f t="shared" ca="1" si="102"/>
        <v>0</v>
      </c>
      <c r="V487" s="22">
        <f t="shared" ca="1" si="99"/>
        <v>2.1744177383138052</v>
      </c>
    </row>
    <row r="488" spans="7:22" x14ac:dyDescent="0.25">
      <c r="G488" s="22">
        <v>479</v>
      </c>
      <c r="H488" s="22">
        <f>HLOOKUP($O488,$B$8:$E$27,H$5,FALSE)</f>
        <v>1</v>
      </c>
      <c r="I488" s="22">
        <f>HLOOKUP($O488,$B$8:$E$27,I$5,FALSE)</f>
        <v>0.3</v>
      </c>
      <c r="J488" s="22">
        <f>HLOOKUP($O488,$B$8:$E$27,J$5,FALSE)</f>
        <v>0.95</v>
      </c>
      <c r="K488" s="22">
        <f>HLOOKUP($O488,$B$8:$E$27,K$5,FALSE)</f>
        <v>0</v>
      </c>
      <c r="L488" s="22">
        <f>HLOOKUP($O488,$B$8:$E$27,L$5,FALSE)</f>
        <v>0</v>
      </c>
      <c r="M488" s="22">
        <f t="shared" si="103"/>
        <v>0.3</v>
      </c>
      <c r="N488" s="22">
        <f t="shared" si="104"/>
        <v>0.95</v>
      </c>
      <c r="O488" s="22" t="s">
        <v>38</v>
      </c>
      <c r="P488" s="24">
        <f t="shared" ca="1" si="100"/>
        <v>7.4085992441120949E-2</v>
      </c>
      <c r="Q488" s="24">
        <f t="shared" ca="1" si="101"/>
        <v>0.60098813582355626</v>
      </c>
      <c r="R488" s="24">
        <f t="shared" ca="1" si="96"/>
        <v>0.67507412826467716</v>
      </c>
      <c r="S488" s="22" t="str">
        <f t="shared" ca="1" si="97"/>
        <v/>
      </c>
      <c r="T488" s="24" t="str">
        <f t="shared" ca="1" si="98"/>
        <v/>
      </c>
      <c r="U488" s="24">
        <f t="shared" ca="1" si="102"/>
        <v>0</v>
      </c>
      <c r="V488" s="22">
        <f t="shared" ca="1" si="99"/>
        <v>0.11427672788868166</v>
      </c>
    </row>
    <row r="489" spans="7:22" x14ac:dyDescent="0.25">
      <c r="G489" s="22">
        <v>480</v>
      </c>
      <c r="H489" s="22">
        <f>HLOOKUP($O489,$B$8:$E$27,H$5,FALSE)</f>
        <v>1</v>
      </c>
      <c r="I489" s="22">
        <f>HLOOKUP($O489,$B$8:$E$27,I$5,FALSE)</f>
        <v>0.3</v>
      </c>
      <c r="J489" s="22">
        <f>HLOOKUP($O489,$B$8:$E$27,J$5,FALSE)</f>
        <v>0.95</v>
      </c>
      <c r="K489" s="22">
        <f>HLOOKUP($O489,$B$8:$E$27,K$5,FALSE)</f>
        <v>0</v>
      </c>
      <c r="L489" s="22">
        <f>HLOOKUP($O489,$B$8:$E$27,L$5,FALSE)</f>
        <v>0</v>
      </c>
      <c r="M489" s="22">
        <f t="shared" si="103"/>
        <v>0.3</v>
      </c>
      <c r="N489" s="22">
        <f t="shared" si="104"/>
        <v>0.95</v>
      </c>
      <c r="O489" s="22" t="s">
        <v>38</v>
      </c>
      <c r="P489" s="24">
        <f t="shared" ca="1" si="100"/>
        <v>1.435586522044514E-2</v>
      </c>
      <c r="Q489" s="24">
        <f t="shared" ca="1" si="101"/>
        <v>0.57658572594286928</v>
      </c>
      <c r="R489" s="24">
        <f t="shared" ca="1" si="96"/>
        <v>0.59094159116331446</v>
      </c>
      <c r="S489" s="22" t="str">
        <f t="shared" ca="1" si="97"/>
        <v/>
      </c>
      <c r="T489" s="24" t="str">
        <f t="shared" ca="1" si="98"/>
        <v/>
      </c>
      <c r="U489" s="24">
        <f t="shared" ca="1" si="102"/>
        <v>0</v>
      </c>
      <c r="V489" s="22">
        <f t="shared" ca="1" si="99"/>
        <v>0.2338170811523613</v>
      </c>
    </row>
    <row r="490" spans="7:22" x14ac:dyDescent="0.25">
      <c r="G490" s="22">
        <v>481</v>
      </c>
      <c r="H490" s="22">
        <f>HLOOKUP($O490,$B$8:$E$27,H$5,FALSE)</f>
        <v>1</v>
      </c>
      <c r="I490" s="22">
        <f>HLOOKUP($O490,$B$8:$E$27,I$5,FALSE)</f>
        <v>0.3</v>
      </c>
      <c r="J490" s="22">
        <f>HLOOKUP($O490,$B$8:$E$27,J$5,FALSE)</f>
        <v>0.95</v>
      </c>
      <c r="K490" s="22">
        <f>HLOOKUP($O490,$B$8:$E$27,K$5,FALSE)</f>
        <v>0</v>
      </c>
      <c r="L490" s="22">
        <f>HLOOKUP($O490,$B$8:$E$27,L$5,FALSE)</f>
        <v>0</v>
      </c>
      <c r="M490" s="22">
        <f t="shared" si="103"/>
        <v>0.3</v>
      </c>
      <c r="N490" s="22">
        <f t="shared" si="104"/>
        <v>0.95</v>
      </c>
      <c r="O490" s="22" t="s">
        <v>38</v>
      </c>
      <c r="P490" s="24">
        <f t="shared" ca="1" si="100"/>
        <v>0.23048004748452816</v>
      </c>
      <c r="Q490" s="24">
        <f t="shared" ca="1" si="101"/>
        <v>0.64138015731124698</v>
      </c>
      <c r="R490" s="24">
        <f t="shared" ca="1" si="96"/>
        <v>0.87186020479577508</v>
      </c>
      <c r="S490" s="22" t="str">
        <f t="shared" ca="1" si="97"/>
        <v/>
      </c>
      <c r="T490" s="24" t="str">
        <f t="shared" ca="1" si="98"/>
        <v/>
      </c>
      <c r="U490" s="24">
        <f t="shared" ca="1" si="102"/>
        <v>0</v>
      </c>
      <c r="V490" s="22">
        <f t="shared" ca="1" si="99"/>
        <v>0.32069007865562349</v>
      </c>
    </row>
    <row r="491" spans="7:22" x14ac:dyDescent="0.25">
      <c r="G491" s="22">
        <v>482</v>
      </c>
      <c r="H491" s="22">
        <f>HLOOKUP($O491,$B$8:$E$27,H$5,FALSE)</f>
        <v>5</v>
      </c>
      <c r="I491" s="22">
        <f>HLOOKUP($O491,$B$8:$E$27,I$5,FALSE)</f>
        <v>0.18</v>
      </c>
      <c r="J491" s="22">
        <f>HLOOKUP($O491,$B$8:$E$27,J$5,FALSE)</f>
        <v>1.37</v>
      </c>
      <c r="K491" s="22">
        <f>HLOOKUP($O491,$B$8:$E$27,K$5,FALSE)</f>
        <v>0</v>
      </c>
      <c r="L491" s="22">
        <f>HLOOKUP($O491,$B$8:$E$27,L$5,FALSE)</f>
        <v>0</v>
      </c>
      <c r="M491" s="22">
        <f t="shared" si="103"/>
        <v>0.89999999999999991</v>
      </c>
      <c r="N491" s="22">
        <f t="shared" si="104"/>
        <v>6.8500000000000005</v>
      </c>
      <c r="O491" s="22" t="s">
        <v>40</v>
      </c>
      <c r="P491" s="24">
        <f t="shared" ca="1" si="100"/>
        <v>0.6988679360144896</v>
      </c>
      <c r="Q491" s="24">
        <f t="shared" ca="1" si="101"/>
        <v>3.9855600775408919</v>
      </c>
      <c r="R491" s="24">
        <f t="shared" ca="1" si="96"/>
        <v>4.6844280135553813</v>
      </c>
      <c r="S491" s="22" t="str">
        <f t="shared" ca="1" si="97"/>
        <v/>
      </c>
      <c r="T491" s="24" t="str">
        <f t="shared" ca="1" si="98"/>
        <v/>
      </c>
      <c r="U491" s="24">
        <f t="shared" ca="1" si="102"/>
        <v>0</v>
      </c>
      <c r="V491" s="22">
        <f t="shared" ca="1" si="99"/>
        <v>1.992780038770446</v>
      </c>
    </row>
    <row r="492" spans="7:22" x14ac:dyDescent="0.25">
      <c r="G492" s="22">
        <v>483</v>
      </c>
      <c r="H492" s="22">
        <f>HLOOKUP($O492,$B$8:$E$27,H$5,FALSE)</f>
        <v>3</v>
      </c>
      <c r="I492" s="22">
        <f>HLOOKUP($O492,$B$8:$E$27,I$5,FALSE)</f>
        <v>0.2</v>
      </c>
      <c r="J492" s="22">
        <f>HLOOKUP($O492,$B$8:$E$27,J$5,FALSE)</f>
        <v>1.26</v>
      </c>
      <c r="K492" s="22">
        <f>HLOOKUP($O492,$B$8:$E$27,K$5,FALSE)</f>
        <v>0</v>
      </c>
      <c r="L492" s="22">
        <f>HLOOKUP($O492,$B$8:$E$27,L$5,FALSE)</f>
        <v>0</v>
      </c>
      <c r="M492" s="22">
        <f t="shared" si="103"/>
        <v>0.60000000000000009</v>
      </c>
      <c r="N492" s="22">
        <f t="shared" si="104"/>
        <v>3.7800000000000002</v>
      </c>
      <c r="O492" s="22" t="s">
        <v>39</v>
      </c>
      <c r="P492" s="24">
        <f t="shared" ca="1" si="100"/>
        <v>0.37491872768784823</v>
      </c>
      <c r="Q492" s="24">
        <f t="shared" ca="1" si="101"/>
        <v>1.8489145265430613</v>
      </c>
      <c r="R492" s="24">
        <f t="shared" ca="1" si="96"/>
        <v>2.2238332542309096</v>
      </c>
      <c r="S492" s="22" t="str">
        <f t="shared" ca="1" si="97"/>
        <v/>
      </c>
      <c r="T492" s="24" t="str">
        <f t="shared" ca="1" si="98"/>
        <v/>
      </c>
      <c r="U492" s="24">
        <f t="shared" ca="1" si="102"/>
        <v>0</v>
      </c>
      <c r="V492" s="22">
        <f t="shared" ca="1" si="99"/>
        <v>0.1607679751863062</v>
      </c>
    </row>
    <row r="493" spans="7:22" x14ac:dyDescent="0.25">
      <c r="G493" s="22">
        <v>484</v>
      </c>
      <c r="H493" s="22">
        <f>HLOOKUP($O493,$B$8:$E$27,H$5,FALSE)</f>
        <v>3</v>
      </c>
      <c r="I493" s="22">
        <f>HLOOKUP($O493,$B$8:$E$27,I$5,FALSE)</f>
        <v>0.2</v>
      </c>
      <c r="J493" s="22">
        <f>HLOOKUP($O493,$B$8:$E$27,J$5,FALSE)</f>
        <v>1.26</v>
      </c>
      <c r="K493" s="22">
        <f>HLOOKUP($O493,$B$8:$E$27,K$5,FALSE)</f>
        <v>0</v>
      </c>
      <c r="L493" s="22">
        <f>HLOOKUP($O493,$B$8:$E$27,L$5,FALSE)</f>
        <v>0</v>
      </c>
      <c r="M493" s="22">
        <f t="shared" si="103"/>
        <v>0.60000000000000009</v>
      </c>
      <c r="N493" s="22">
        <f t="shared" si="104"/>
        <v>3.7800000000000002</v>
      </c>
      <c r="O493" s="22" t="s">
        <v>39</v>
      </c>
      <c r="P493" s="24">
        <f t="shared" ca="1" si="100"/>
        <v>0.51449903000752206</v>
      </c>
      <c r="Q493" s="24">
        <f t="shared" ca="1" si="101"/>
        <v>2.1169704227430728</v>
      </c>
      <c r="R493" s="24">
        <f t="shared" ca="1" si="96"/>
        <v>2.6314694527505949</v>
      </c>
      <c r="S493" s="22" t="str">
        <f t="shared" ca="1" si="97"/>
        <v/>
      </c>
      <c r="T493" s="24" t="str">
        <f t="shared" ca="1" si="98"/>
        <v/>
      </c>
      <c r="U493" s="24">
        <f t="shared" ca="1" si="102"/>
        <v>0</v>
      </c>
      <c r="V493" s="22">
        <f t="shared" ca="1" si="99"/>
        <v>1.0584852113715364</v>
      </c>
    </row>
    <row r="494" spans="7:22" x14ac:dyDescent="0.25">
      <c r="G494" s="22">
        <v>485</v>
      </c>
      <c r="H494" s="22">
        <f>HLOOKUP($O494,$B$8:$E$27,H$5,FALSE)</f>
        <v>1</v>
      </c>
      <c r="I494" s="22">
        <f>HLOOKUP($O494,$B$8:$E$27,I$5,FALSE)</f>
        <v>0.3</v>
      </c>
      <c r="J494" s="22">
        <f>HLOOKUP($O494,$B$8:$E$27,J$5,FALSE)</f>
        <v>0.95</v>
      </c>
      <c r="K494" s="22">
        <f>HLOOKUP($O494,$B$8:$E$27,K$5,FALSE)</f>
        <v>0</v>
      </c>
      <c r="L494" s="22">
        <f>HLOOKUP($O494,$B$8:$E$27,L$5,FALSE)</f>
        <v>0</v>
      </c>
      <c r="M494" s="22">
        <f t="shared" si="103"/>
        <v>0.3</v>
      </c>
      <c r="N494" s="22">
        <f t="shared" si="104"/>
        <v>0.95</v>
      </c>
      <c r="O494" s="22" t="s">
        <v>38</v>
      </c>
      <c r="P494" s="24">
        <f t="shared" ca="1" si="100"/>
        <v>0.14408334892335997</v>
      </c>
      <c r="Q494" s="24">
        <f t="shared" ca="1" si="101"/>
        <v>0.62920128471310033</v>
      </c>
      <c r="R494" s="24">
        <f t="shared" ref="R494:R557" ca="1" si="105">SUM(P494:Q494)</f>
        <v>0.77328463363646027</v>
      </c>
      <c r="S494" s="22" t="str">
        <f t="shared" ref="S494:S557" ca="1" si="106">IF(H494&lt;R494,O494,"")</f>
        <v/>
      </c>
      <c r="T494" s="24" t="str">
        <f t="shared" ref="T494:T557" ca="1" si="107">IF(S494=O494,R494-H494,"")</f>
        <v/>
      </c>
      <c r="U494" s="24">
        <f t="shared" ca="1" si="102"/>
        <v>0</v>
      </c>
      <c r="V494" s="22">
        <f t="shared" ca="1" si="99"/>
        <v>0.31460064235655016</v>
      </c>
    </row>
    <row r="495" spans="7:22" x14ac:dyDescent="0.25">
      <c r="G495" s="22">
        <v>486</v>
      </c>
      <c r="H495" s="22">
        <f>HLOOKUP($O495,$B$8:$E$27,H$5,FALSE)</f>
        <v>10</v>
      </c>
      <c r="I495" s="22">
        <f>HLOOKUP($O495,$B$8:$E$27,I$5,FALSE)</f>
        <v>0.2</v>
      </c>
      <c r="J495" s="22">
        <f>HLOOKUP($O495,$B$8:$E$27,J$5,FALSE)</f>
        <v>1.4</v>
      </c>
      <c r="K495" s="22">
        <f>HLOOKUP($O495,$B$8:$E$27,K$5,FALSE)</f>
        <v>0</v>
      </c>
      <c r="L495" s="22">
        <f>HLOOKUP($O495,$B$8:$E$27,L$5,FALSE)</f>
        <v>0</v>
      </c>
      <c r="M495" s="22">
        <f t="shared" si="103"/>
        <v>2</v>
      </c>
      <c r="N495" s="22">
        <f t="shared" si="104"/>
        <v>14</v>
      </c>
      <c r="O495" s="22" t="s">
        <v>41</v>
      </c>
      <c r="P495" s="24">
        <f t="shared" ca="1" si="100"/>
        <v>1.96916628799065</v>
      </c>
      <c r="Q495" s="24">
        <f t="shared" ca="1" si="101"/>
        <v>7.4473830664733311</v>
      </c>
      <c r="R495" s="24">
        <f t="shared" ca="1" si="105"/>
        <v>9.4165493544639816</v>
      </c>
      <c r="S495" s="22" t="str">
        <f t="shared" ca="1" si="106"/>
        <v/>
      </c>
      <c r="T495" s="24" t="str">
        <f t="shared" ca="1" si="107"/>
        <v/>
      </c>
      <c r="U495" s="24">
        <f t="shared" ca="1" si="102"/>
        <v>0</v>
      </c>
      <c r="V495" s="22">
        <f t="shared" ca="1" si="99"/>
        <v>0.79671612580905327</v>
      </c>
    </row>
    <row r="496" spans="7:22" x14ac:dyDescent="0.25">
      <c r="G496" s="22">
        <v>487</v>
      </c>
      <c r="H496" s="22">
        <f>HLOOKUP($O496,$B$8:$E$27,H$5,FALSE)</f>
        <v>3</v>
      </c>
      <c r="I496" s="22">
        <f>HLOOKUP($O496,$B$8:$E$27,I$5,FALSE)</f>
        <v>0.2</v>
      </c>
      <c r="J496" s="22">
        <f>HLOOKUP($O496,$B$8:$E$27,J$5,FALSE)</f>
        <v>1.26</v>
      </c>
      <c r="K496" s="22">
        <f>HLOOKUP($O496,$B$8:$E$27,K$5,FALSE)</f>
        <v>0</v>
      </c>
      <c r="L496" s="22">
        <f>HLOOKUP($O496,$B$8:$E$27,L$5,FALSE)</f>
        <v>0</v>
      </c>
      <c r="M496" s="22">
        <f t="shared" si="103"/>
        <v>0.60000000000000009</v>
      </c>
      <c r="N496" s="22">
        <f t="shared" si="104"/>
        <v>3.7800000000000002</v>
      </c>
      <c r="O496" s="22" t="s">
        <v>39</v>
      </c>
      <c r="P496" s="24">
        <f t="shared" ca="1" si="100"/>
        <v>0.22573471676284618</v>
      </c>
      <c r="Q496" s="24">
        <f t="shared" ca="1" si="101"/>
        <v>2.2836268890428757</v>
      </c>
      <c r="R496" s="24">
        <f t="shared" ca="1" si="105"/>
        <v>2.5093616058057218</v>
      </c>
      <c r="S496" s="22" t="str">
        <f t="shared" ca="1" si="106"/>
        <v/>
      </c>
      <c r="T496" s="24" t="str">
        <f t="shared" ca="1" si="107"/>
        <v/>
      </c>
      <c r="U496" s="24">
        <f t="shared" ca="1" si="102"/>
        <v>0</v>
      </c>
      <c r="V496" s="22">
        <f t="shared" ca="1" si="99"/>
        <v>0.29656256321196089</v>
      </c>
    </row>
    <row r="497" spans="7:22" x14ac:dyDescent="0.25">
      <c r="G497" s="22">
        <v>488</v>
      </c>
      <c r="H497" s="22">
        <f>HLOOKUP($O497,$B$8:$E$27,H$5,FALSE)</f>
        <v>5</v>
      </c>
      <c r="I497" s="22">
        <f>HLOOKUP($O497,$B$8:$E$27,I$5,FALSE)</f>
        <v>0.18</v>
      </c>
      <c r="J497" s="22">
        <f>HLOOKUP($O497,$B$8:$E$27,J$5,FALSE)</f>
        <v>1.37</v>
      </c>
      <c r="K497" s="22">
        <f>HLOOKUP($O497,$B$8:$E$27,K$5,FALSE)</f>
        <v>0</v>
      </c>
      <c r="L497" s="22">
        <f>HLOOKUP($O497,$B$8:$E$27,L$5,FALSE)</f>
        <v>0</v>
      </c>
      <c r="M497" s="22">
        <f t="shared" si="103"/>
        <v>0.89999999999999991</v>
      </c>
      <c r="N497" s="22">
        <f t="shared" si="104"/>
        <v>6.8500000000000005</v>
      </c>
      <c r="O497" s="22" t="s">
        <v>40</v>
      </c>
      <c r="P497" s="24">
        <f t="shared" ca="1" si="100"/>
        <v>0.3067899170343083</v>
      </c>
      <c r="Q497" s="24">
        <f t="shared" ca="1" si="101"/>
        <v>4.1329647105791736</v>
      </c>
      <c r="R497" s="24">
        <f t="shared" ca="1" si="105"/>
        <v>4.4397546276134818</v>
      </c>
      <c r="S497" s="22" t="str">
        <f t="shared" ca="1" si="106"/>
        <v/>
      </c>
      <c r="T497" s="24" t="str">
        <f t="shared" ca="1" si="107"/>
        <v/>
      </c>
      <c r="U497" s="24">
        <f t="shared" ca="1" si="102"/>
        <v>0</v>
      </c>
      <c r="V497" s="22">
        <f t="shared" ca="1" si="99"/>
        <v>2.0664823552895868</v>
      </c>
    </row>
    <row r="498" spans="7:22" x14ac:dyDescent="0.25">
      <c r="G498" s="22">
        <v>489</v>
      </c>
      <c r="H498" s="22">
        <f>HLOOKUP($O498,$B$8:$E$27,H$5,FALSE)</f>
        <v>1</v>
      </c>
      <c r="I498" s="22">
        <f>HLOOKUP($O498,$B$8:$E$27,I$5,FALSE)</f>
        <v>0.3</v>
      </c>
      <c r="J498" s="22">
        <f>HLOOKUP($O498,$B$8:$E$27,J$5,FALSE)</f>
        <v>0.95</v>
      </c>
      <c r="K498" s="22">
        <f>HLOOKUP($O498,$B$8:$E$27,K$5,FALSE)</f>
        <v>0</v>
      </c>
      <c r="L498" s="22">
        <f>HLOOKUP($O498,$B$8:$E$27,L$5,FALSE)</f>
        <v>0</v>
      </c>
      <c r="M498" s="22">
        <f t="shared" si="103"/>
        <v>0.3</v>
      </c>
      <c r="N498" s="22">
        <f t="shared" si="104"/>
        <v>0.95</v>
      </c>
      <c r="O498" s="22" t="s">
        <v>38</v>
      </c>
      <c r="P498" s="24">
        <f t="shared" ca="1" si="100"/>
        <v>5.0455019773942685E-2</v>
      </c>
      <c r="Q498" s="24">
        <f t="shared" ca="1" si="101"/>
        <v>0.64432197660913271</v>
      </c>
      <c r="R498" s="24">
        <f t="shared" ca="1" si="105"/>
        <v>0.69477699638307544</v>
      </c>
      <c r="S498" s="22" t="str">
        <f t="shared" ca="1" si="106"/>
        <v/>
      </c>
      <c r="T498" s="24" t="str">
        <f t="shared" ca="1" si="107"/>
        <v/>
      </c>
      <c r="U498" s="24">
        <f t="shared" ca="1" si="102"/>
        <v>0</v>
      </c>
      <c r="V498" s="22">
        <f t="shared" ca="1" si="99"/>
        <v>0.10632804154900527</v>
      </c>
    </row>
    <row r="499" spans="7:22" x14ac:dyDescent="0.25">
      <c r="G499" s="22">
        <v>490</v>
      </c>
      <c r="H499" s="22">
        <f>HLOOKUP($O499,$B$8:$E$27,H$5,FALSE)</f>
        <v>1</v>
      </c>
      <c r="I499" s="22">
        <f>HLOOKUP($O499,$B$8:$E$27,I$5,FALSE)</f>
        <v>0.3</v>
      </c>
      <c r="J499" s="22">
        <f>HLOOKUP($O499,$B$8:$E$27,J$5,FALSE)</f>
        <v>0.95</v>
      </c>
      <c r="K499" s="22">
        <f>HLOOKUP($O499,$B$8:$E$27,K$5,FALSE)</f>
        <v>0</v>
      </c>
      <c r="L499" s="22">
        <f>HLOOKUP($O499,$B$8:$E$27,L$5,FALSE)</f>
        <v>0</v>
      </c>
      <c r="M499" s="22">
        <f t="shared" si="103"/>
        <v>0.3</v>
      </c>
      <c r="N499" s="22">
        <f t="shared" si="104"/>
        <v>0.95</v>
      </c>
      <c r="O499" s="22" t="s">
        <v>38</v>
      </c>
      <c r="P499" s="24">
        <f t="shared" ca="1" si="100"/>
        <v>0.17467464591850496</v>
      </c>
      <c r="Q499" s="24">
        <f t="shared" ca="1" si="101"/>
        <v>0.61826408523470244</v>
      </c>
      <c r="R499" s="24">
        <f t="shared" ca="1" si="105"/>
        <v>0.79293873115320745</v>
      </c>
      <c r="S499" s="22" t="str">
        <f t="shared" ca="1" si="106"/>
        <v/>
      </c>
      <c r="T499" s="24" t="str">
        <f t="shared" ca="1" si="107"/>
        <v/>
      </c>
      <c r="U499" s="24">
        <f t="shared" ca="1" si="102"/>
        <v>0</v>
      </c>
      <c r="V499" s="22">
        <f t="shared" ca="1" si="99"/>
        <v>0.30913204261735122</v>
      </c>
    </row>
    <row r="500" spans="7:22" x14ac:dyDescent="0.25">
      <c r="G500" s="22">
        <v>491</v>
      </c>
      <c r="H500" s="22">
        <f>HLOOKUP($O500,$B$8:$E$27,H$5,FALSE)</f>
        <v>1</v>
      </c>
      <c r="I500" s="22">
        <f>HLOOKUP($O500,$B$8:$E$27,I$5,FALSE)</f>
        <v>0.3</v>
      </c>
      <c r="J500" s="22">
        <f>HLOOKUP($O500,$B$8:$E$27,J$5,FALSE)</f>
        <v>0.95</v>
      </c>
      <c r="K500" s="22">
        <f>HLOOKUP($O500,$B$8:$E$27,K$5,FALSE)</f>
        <v>0</v>
      </c>
      <c r="L500" s="22">
        <f>HLOOKUP($O500,$B$8:$E$27,L$5,FALSE)</f>
        <v>0</v>
      </c>
      <c r="M500" s="22">
        <f t="shared" si="103"/>
        <v>0.3</v>
      </c>
      <c r="N500" s="22">
        <f t="shared" si="104"/>
        <v>0.95</v>
      </c>
      <c r="O500" s="22" t="s">
        <v>38</v>
      </c>
      <c r="P500" s="24">
        <f t="shared" ca="1" si="100"/>
        <v>0.20576940818758377</v>
      </c>
      <c r="Q500" s="24">
        <f t="shared" ca="1" si="101"/>
        <v>0.59908310725457758</v>
      </c>
      <c r="R500" s="24">
        <f t="shared" ca="1" si="105"/>
        <v>0.8048525154421613</v>
      </c>
      <c r="S500" s="22" t="str">
        <f t="shared" ca="1" si="106"/>
        <v/>
      </c>
      <c r="T500" s="24" t="str">
        <f t="shared" ca="1" si="107"/>
        <v/>
      </c>
      <c r="U500" s="24">
        <f t="shared" ca="1" si="102"/>
        <v>0</v>
      </c>
      <c r="V500" s="22">
        <f t="shared" ca="1" si="99"/>
        <v>0.29954155362728879</v>
      </c>
    </row>
    <row r="501" spans="7:22" x14ac:dyDescent="0.25">
      <c r="G501" s="22">
        <v>492</v>
      </c>
      <c r="H501" s="22">
        <f>HLOOKUP($O501,$B$8:$E$27,H$5,FALSE)</f>
        <v>3</v>
      </c>
      <c r="I501" s="22">
        <f>HLOOKUP($O501,$B$8:$E$27,I$5,FALSE)</f>
        <v>0.2</v>
      </c>
      <c r="J501" s="22">
        <f>HLOOKUP($O501,$B$8:$E$27,J$5,FALSE)</f>
        <v>1.26</v>
      </c>
      <c r="K501" s="22">
        <f>HLOOKUP($O501,$B$8:$E$27,K$5,FALSE)</f>
        <v>0</v>
      </c>
      <c r="L501" s="22">
        <f>HLOOKUP($O501,$B$8:$E$27,L$5,FALSE)</f>
        <v>0</v>
      </c>
      <c r="M501" s="22">
        <f t="shared" si="103"/>
        <v>0.60000000000000009</v>
      </c>
      <c r="N501" s="22">
        <f t="shared" si="104"/>
        <v>3.7800000000000002</v>
      </c>
      <c r="O501" s="22" t="s">
        <v>39</v>
      </c>
      <c r="P501" s="24">
        <f t="shared" ca="1" si="100"/>
        <v>0.5392649419689225</v>
      </c>
      <c r="Q501" s="24">
        <f t="shared" ca="1" si="101"/>
        <v>2.1694093722061885</v>
      </c>
      <c r="R501" s="24">
        <f t="shared" ca="1" si="105"/>
        <v>2.7086743141751111</v>
      </c>
      <c r="S501" s="22" t="str">
        <f t="shared" ca="1" si="106"/>
        <v/>
      </c>
      <c r="T501" s="24" t="str">
        <f t="shared" ca="1" si="107"/>
        <v/>
      </c>
      <c r="U501" s="24">
        <f t="shared" ca="1" si="102"/>
        <v>0</v>
      </c>
      <c r="V501" s="22">
        <f t="shared" ca="1" si="99"/>
        <v>1.0847046861030942</v>
      </c>
    </row>
    <row r="502" spans="7:22" x14ac:dyDescent="0.25">
      <c r="G502" s="22">
        <v>493</v>
      </c>
      <c r="H502" s="22">
        <f>HLOOKUP($O502,$B$8:$E$27,H$5,FALSE)</f>
        <v>5</v>
      </c>
      <c r="I502" s="22">
        <f>HLOOKUP($O502,$B$8:$E$27,I$5,FALSE)</f>
        <v>0.18</v>
      </c>
      <c r="J502" s="22">
        <f>HLOOKUP($O502,$B$8:$E$27,J$5,FALSE)</f>
        <v>1.37</v>
      </c>
      <c r="K502" s="22">
        <f>HLOOKUP($O502,$B$8:$E$27,K$5,FALSE)</f>
        <v>0</v>
      </c>
      <c r="L502" s="22">
        <f>HLOOKUP($O502,$B$8:$E$27,L$5,FALSE)</f>
        <v>0</v>
      </c>
      <c r="M502" s="22">
        <f t="shared" si="103"/>
        <v>0.89999999999999991</v>
      </c>
      <c r="N502" s="22">
        <f t="shared" si="104"/>
        <v>6.8500000000000005</v>
      </c>
      <c r="O502" s="22" t="s">
        <v>40</v>
      </c>
      <c r="P502" s="24">
        <f t="shared" ca="1" si="100"/>
        <v>0.49845016223032917</v>
      </c>
      <c r="Q502" s="24">
        <f t="shared" ca="1" si="101"/>
        <v>3.8182792793782445</v>
      </c>
      <c r="R502" s="24">
        <f t="shared" ca="1" si="105"/>
        <v>4.3167294416085733</v>
      </c>
      <c r="S502" s="22" t="str">
        <f t="shared" ca="1" si="106"/>
        <v/>
      </c>
      <c r="T502" s="24" t="str">
        <f t="shared" ca="1" si="107"/>
        <v/>
      </c>
      <c r="U502" s="24">
        <f t="shared" ca="1" si="102"/>
        <v>0</v>
      </c>
      <c r="V502" s="22">
        <f t="shared" ca="1" si="99"/>
        <v>1.5243623390588861</v>
      </c>
    </row>
    <row r="503" spans="7:22" x14ac:dyDescent="0.25">
      <c r="G503" s="22">
        <v>494</v>
      </c>
      <c r="H503" s="22">
        <f>HLOOKUP($O503,$B$8:$E$27,H$5,FALSE)</f>
        <v>10</v>
      </c>
      <c r="I503" s="22">
        <f>HLOOKUP($O503,$B$8:$E$27,I$5,FALSE)</f>
        <v>0.2</v>
      </c>
      <c r="J503" s="22">
        <f>HLOOKUP($O503,$B$8:$E$27,J$5,FALSE)</f>
        <v>1.4</v>
      </c>
      <c r="K503" s="22">
        <f>HLOOKUP($O503,$B$8:$E$27,K$5,FALSE)</f>
        <v>0</v>
      </c>
      <c r="L503" s="22">
        <f>HLOOKUP($O503,$B$8:$E$27,L$5,FALSE)</f>
        <v>0</v>
      </c>
      <c r="M503" s="22">
        <f t="shared" si="103"/>
        <v>2</v>
      </c>
      <c r="N503" s="22">
        <f t="shared" si="104"/>
        <v>14</v>
      </c>
      <c r="O503" s="22" t="s">
        <v>41</v>
      </c>
      <c r="P503" s="24">
        <f t="shared" ca="1" si="100"/>
        <v>1.2268100923835388</v>
      </c>
      <c r="Q503" s="24">
        <f t="shared" ca="1" si="101"/>
        <v>7.4489875059330339</v>
      </c>
      <c r="R503" s="24">
        <f t="shared" ca="1" si="105"/>
        <v>8.6757975983165725</v>
      </c>
      <c r="S503" s="22" t="str">
        <f t="shared" ca="1" si="106"/>
        <v/>
      </c>
      <c r="T503" s="24" t="str">
        <f t="shared" ca="1" si="107"/>
        <v/>
      </c>
      <c r="U503" s="24">
        <f t="shared" ca="1" si="102"/>
        <v>0</v>
      </c>
      <c r="V503" s="22">
        <f t="shared" ca="1" si="99"/>
        <v>3.724493752966517</v>
      </c>
    </row>
    <row r="504" spans="7:22" x14ac:dyDescent="0.25">
      <c r="G504" s="22">
        <v>495</v>
      </c>
      <c r="H504" s="22">
        <f>HLOOKUP($O504,$B$8:$E$27,H$5,FALSE)</f>
        <v>1</v>
      </c>
      <c r="I504" s="22">
        <f>HLOOKUP($O504,$B$8:$E$27,I$5,FALSE)</f>
        <v>0.3</v>
      </c>
      <c r="J504" s="22">
        <f>HLOOKUP($O504,$B$8:$E$27,J$5,FALSE)</f>
        <v>0.95</v>
      </c>
      <c r="K504" s="22">
        <f>HLOOKUP($O504,$B$8:$E$27,K$5,FALSE)</f>
        <v>0</v>
      </c>
      <c r="L504" s="22">
        <f>HLOOKUP($O504,$B$8:$E$27,L$5,FALSE)</f>
        <v>0</v>
      </c>
      <c r="M504" s="22">
        <f t="shared" si="103"/>
        <v>0.3</v>
      </c>
      <c r="N504" s="22">
        <f t="shared" si="104"/>
        <v>0.95</v>
      </c>
      <c r="O504" s="22" t="s">
        <v>38</v>
      </c>
      <c r="P504" s="24">
        <f t="shared" ca="1" si="100"/>
        <v>1.5471214579042636E-2</v>
      </c>
      <c r="Q504" s="24">
        <f t="shared" ca="1" si="101"/>
        <v>0.6370741436153976</v>
      </c>
      <c r="R504" s="24">
        <f t="shared" ca="1" si="105"/>
        <v>0.65254535819444026</v>
      </c>
      <c r="S504" s="22" t="str">
        <f t="shared" ca="1" si="106"/>
        <v/>
      </c>
      <c r="T504" s="24" t="str">
        <f t="shared" ca="1" si="107"/>
        <v/>
      </c>
      <c r="U504" s="24">
        <f t="shared" ca="1" si="102"/>
        <v>0</v>
      </c>
      <c r="V504" s="22">
        <f t="shared" ca="1" si="99"/>
        <v>0.3185370718076988</v>
      </c>
    </row>
    <row r="505" spans="7:22" x14ac:dyDescent="0.25">
      <c r="G505" s="22">
        <v>496</v>
      </c>
      <c r="H505" s="22">
        <f>HLOOKUP($O505,$B$8:$E$27,H$5,FALSE)</f>
        <v>1</v>
      </c>
      <c r="I505" s="22">
        <f>HLOOKUP($O505,$B$8:$E$27,I$5,FALSE)</f>
        <v>0.3</v>
      </c>
      <c r="J505" s="22">
        <f>HLOOKUP($O505,$B$8:$E$27,J$5,FALSE)</f>
        <v>0.95</v>
      </c>
      <c r="K505" s="22">
        <f>HLOOKUP($O505,$B$8:$E$27,K$5,FALSE)</f>
        <v>0</v>
      </c>
      <c r="L505" s="22">
        <f>HLOOKUP($O505,$B$8:$E$27,L$5,FALSE)</f>
        <v>0</v>
      </c>
      <c r="M505" s="22">
        <f t="shared" si="103"/>
        <v>0.3</v>
      </c>
      <c r="N505" s="22">
        <f t="shared" si="104"/>
        <v>0.95</v>
      </c>
      <c r="O505" s="22" t="s">
        <v>38</v>
      </c>
      <c r="P505" s="24">
        <f t="shared" ca="1" si="100"/>
        <v>0.10433743741070346</v>
      </c>
      <c r="Q505" s="24">
        <f t="shared" ca="1" si="101"/>
        <v>0.65105093263411951</v>
      </c>
      <c r="R505" s="24">
        <f t="shared" ca="1" si="105"/>
        <v>0.75538837004482295</v>
      </c>
      <c r="S505" s="22" t="str">
        <f t="shared" ca="1" si="106"/>
        <v/>
      </c>
      <c r="T505" s="24" t="str">
        <f t="shared" ca="1" si="107"/>
        <v/>
      </c>
      <c r="U505" s="24">
        <f t="shared" ca="1" si="102"/>
        <v>0</v>
      </c>
      <c r="V505" s="22">
        <f t="shared" ca="1" si="99"/>
        <v>0.32552546631705975</v>
      </c>
    </row>
    <row r="506" spans="7:22" x14ac:dyDescent="0.25">
      <c r="G506" s="22">
        <v>497</v>
      </c>
      <c r="H506" s="22">
        <f>HLOOKUP($O506,$B$8:$E$27,H$5,FALSE)</f>
        <v>10</v>
      </c>
      <c r="I506" s="22">
        <f>HLOOKUP($O506,$B$8:$E$27,I$5,FALSE)</f>
        <v>0.2</v>
      </c>
      <c r="J506" s="22">
        <f>HLOOKUP($O506,$B$8:$E$27,J$5,FALSE)</f>
        <v>1.4</v>
      </c>
      <c r="K506" s="22">
        <f>HLOOKUP($O506,$B$8:$E$27,K$5,FALSE)</f>
        <v>0</v>
      </c>
      <c r="L506" s="22">
        <f>HLOOKUP($O506,$B$8:$E$27,L$5,FALSE)</f>
        <v>0</v>
      </c>
      <c r="M506" s="22">
        <f t="shared" si="103"/>
        <v>2</v>
      </c>
      <c r="N506" s="22">
        <f t="shared" si="104"/>
        <v>14</v>
      </c>
      <c r="O506" s="22" t="s">
        <v>41</v>
      </c>
      <c r="P506" s="24">
        <f t="shared" ca="1" si="100"/>
        <v>0.10587421518304319</v>
      </c>
      <c r="Q506" s="24">
        <f t="shared" ca="1" si="101"/>
        <v>6.1623905558960166</v>
      </c>
      <c r="R506" s="24">
        <f t="shared" ca="1" si="105"/>
        <v>6.2682647710790595</v>
      </c>
      <c r="S506" s="22" t="str">
        <f t="shared" ca="1" si="106"/>
        <v/>
      </c>
      <c r="T506" s="24" t="str">
        <f t="shared" ca="1" si="107"/>
        <v/>
      </c>
      <c r="U506" s="24">
        <f t="shared" ca="1" si="102"/>
        <v>0</v>
      </c>
      <c r="V506" s="22">
        <f t="shared" ca="1" si="99"/>
        <v>2.058095887576461</v>
      </c>
    </row>
    <row r="507" spans="7:22" x14ac:dyDescent="0.25">
      <c r="G507" s="22">
        <v>498</v>
      </c>
      <c r="H507" s="22">
        <f>HLOOKUP($O507,$B$8:$E$27,H$5,FALSE)</f>
        <v>3</v>
      </c>
      <c r="I507" s="22">
        <f>HLOOKUP($O507,$B$8:$E$27,I$5,FALSE)</f>
        <v>0.2</v>
      </c>
      <c r="J507" s="22">
        <f>HLOOKUP($O507,$B$8:$E$27,J$5,FALSE)</f>
        <v>1.26</v>
      </c>
      <c r="K507" s="22">
        <f>HLOOKUP($O507,$B$8:$E$27,K$5,FALSE)</f>
        <v>0</v>
      </c>
      <c r="L507" s="22">
        <f>HLOOKUP($O507,$B$8:$E$27,L$5,FALSE)</f>
        <v>0</v>
      </c>
      <c r="M507" s="22">
        <f t="shared" si="103"/>
        <v>0.60000000000000009</v>
      </c>
      <c r="N507" s="22">
        <f t="shared" si="104"/>
        <v>3.7800000000000002</v>
      </c>
      <c r="O507" s="22" t="s">
        <v>39</v>
      </c>
      <c r="P507" s="24">
        <f t="shared" ca="1" si="100"/>
        <v>0.55199375934324024</v>
      </c>
      <c r="Q507" s="24">
        <f t="shared" ca="1" si="101"/>
        <v>2.232738560236402</v>
      </c>
      <c r="R507" s="24">
        <f t="shared" ca="1" si="105"/>
        <v>2.7847323195796423</v>
      </c>
      <c r="S507" s="22" t="str">
        <f t="shared" ca="1" si="106"/>
        <v/>
      </c>
      <c r="T507" s="24" t="str">
        <f t="shared" ca="1" si="107"/>
        <v/>
      </c>
      <c r="U507" s="24">
        <f t="shared" ca="1" si="102"/>
        <v>0</v>
      </c>
      <c r="V507" s="22">
        <f t="shared" ca="1" si="99"/>
        <v>0.6660707595483788</v>
      </c>
    </row>
    <row r="508" spans="7:22" x14ac:dyDescent="0.25">
      <c r="G508" s="22">
        <v>499</v>
      </c>
      <c r="H508" s="22">
        <f>HLOOKUP($O508,$B$8:$E$27,H$5,FALSE)</f>
        <v>5</v>
      </c>
      <c r="I508" s="22">
        <f>HLOOKUP($O508,$B$8:$E$27,I$5,FALSE)</f>
        <v>0.18</v>
      </c>
      <c r="J508" s="22">
        <f>HLOOKUP($O508,$B$8:$E$27,J$5,FALSE)</f>
        <v>1.37</v>
      </c>
      <c r="K508" s="22">
        <f>HLOOKUP($O508,$B$8:$E$27,K$5,FALSE)</f>
        <v>0</v>
      </c>
      <c r="L508" s="22">
        <f>HLOOKUP($O508,$B$8:$E$27,L$5,FALSE)</f>
        <v>0</v>
      </c>
      <c r="M508" s="22">
        <f t="shared" si="103"/>
        <v>0.89999999999999991</v>
      </c>
      <c r="N508" s="22">
        <f t="shared" si="104"/>
        <v>6.8500000000000005</v>
      </c>
      <c r="O508" s="22" t="s">
        <v>40</v>
      </c>
      <c r="P508" s="24">
        <f t="shared" ca="1" si="100"/>
        <v>0.65879757234359915</v>
      </c>
      <c r="Q508" s="24">
        <f t="shared" ca="1" si="101"/>
        <v>3.8215130222209543</v>
      </c>
      <c r="R508" s="24">
        <f t="shared" ca="1" si="105"/>
        <v>4.4803105945645534</v>
      </c>
      <c r="S508" s="22" t="str">
        <f t="shared" ca="1" si="106"/>
        <v/>
      </c>
      <c r="T508" s="24" t="str">
        <f t="shared" ca="1" si="107"/>
        <v/>
      </c>
      <c r="U508" s="24">
        <f t="shared" ca="1" si="102"/>
        <v>0</v>
      </c>
      <c r="V508" s="22">
        <f t="shared" ca="1" si="99"/>
        <v>1.9107565111104772</v>
      </c>
    </row>
    <row r="509" spans="7:22" x14ac:dyDescent="0.25">
      <c r="G509" s="22">
        <v>500</v>
      </c>
      <c r="H509" s="22">
        <f>HLOOKUP($O509,$B$8:$E$27,H$5,FALSE)</f>
        <v>5</v>
      </c>
      <c r="I509" s="22">
        <f>HLOOKUP($O509,$B$8:$E$27,I$5,FALSE)</f>
        <v>0.18</v>
      </c>
      <c r="J509" s="22">
        <f>HLOOKUP($O509,$B$8:$E$27,J$5,FALSE)</f>
        <v>1.37</v>
      </c>
      <c r="K509" s="22">
        <f>HLOOKUP($O509,$B$8:$E$27,K$5,FALSE)</f>
        <v>0</v>
      </c>
      <c r="L509" s="22">
        <f>HLOOKUP($O509,$B$8:$E$27,L$5,FALSE)</f>
        <v>0</v>
      </c>
      <c r="M509" s="22">
        <f t="shared" si="103"/>
        <v>0.89999999999999991</v>
      </c>
      <c r="N509" s="22">
        <f t="shared" si="104"/>
        <v>6.8500000000000005</v>
      </c>
      <c r="O509" s="22" t="s">
        <v>40</v>
      </c>
      <c r="P509" s="24">
        <f t="shared" ca="1" si="100"/>
        <v>0.88133361224444151</v>
      </c>
      <c r="Q509" s="24">
        <f t="shared" ca="1" si="101"/>
        <v>3.7393963928254084</v>
      </c>
      <c r="R509" s="24">
        <f t="shared" ca="1" si="105"/>
        <v>4.6207300050698503</v>
      </c>
      <c r="S509" s="22" t="str">
        <f t="shared" ca="1" si="106"/>
        <v/>
      </c>
      <c r="T509" s="24" t="str">
        <f t="shared" ca="1" si="107"/>
        <v/>
      </c>
      <c r="U509" s="24">
        <f t="shared" ca="1" si="102"/>
        <v>0</v>
      </c>
      <c r="V509" s="22">
        <f t="shared" ca="1" si="99"/>
        <v>1.8696981964127042</v>
      </c>
    </row>
    <row r="510" spans="7:22" x14ac:dyDescent="0.25">
      <c r="G510" s="22">
        <v>501</v>
      </c>
      <c r="H510" s="22">
        <f>HLOOKUP($O510,$B$8:$E$27,H$5,FALSE)</f>
        <v>1</v>
      </c>
      <c r="I510" s="22">
        <f>HLOOKUP($O510,$B$8:$E$27,I$5,FALSE)</f>
        <v>0.3</v>
      </c>
      <c r="J510" s="22">
        <f>HLOOKUP($O510,$B$8:$E$27,J$5,FALSE)</f>
        <v>0.95</v>
      </c>
      <c r="K510" s="22">
        <f>HLOOKUP($O510,$B$8:$E$27,K$5,FALSE)</f>
        <v>0</v>
      </c>
      <c r="L510" s="22">
        <f>HLOOKUP($O510,$B$8:$E$27,L$5,FALSE)</f>
        <v>0</v>
      </c>
      <c r="M510" s="22">
        <f t="shared" si="103"/>
        <v>0.3</v>
      </c>
      <c r="N510" s="22">
        <f t="shared" si="104"/>
        <v>0.95</v>
      </c>
      <c r="O510" s="22" t="s">
        <v>38</v>
      </c>
      <c r="P510" s="24">
        <f t="shared" ca="1" si="100"/>
        <v>7.2679904008750934E-2</v>
      </c>
      <c r="Q510" s="24">
        <f t="shared" ca="1" si="101"/>
        <v>0.6304748629340835</v>
      </c>
      <c r="R510" s="24">
        <f t="shared" ca="1" si="105"/>
        <v>0.70315476694283441</v>
      </c>
      <c r="S510" s="22" t="str">
        <f t="shared" ca="1" si="106"/>
        <v/>
      </c>
      <c r="T510" s="24" t="str">
        <f t="shared" ca="1" si="107"/>
        <v/>
      </c>
      <c r="U510" s="24">
        <f t="shared" ca="1" si="102"/>
        <v>0</v>
      </c>
      <c r="V510" s="22">
        <f t="shared" ca="1" si="99"/>
        <v>0.31523743146704175</v>
      </c>
    </row>
    <row r="511" spans="7:22" x14ac:dyDescent="0.25">
      <c r="G511" s="22">
        <v>502</v>
      </c>
      <c r="H511" s="22">
        <f>HLOOKUP($O511,$B$8:$E$27,H$5,FALSE)</f>
        <v>3</v>
      </c>
      <c r="I511" s="22">
        <f>HLOOKUP($O511,$B$8:$E$27,I$5,FALSE)</f>
        <v>0.2</v>
      </c>
      <c r="J511" s="22">
        <f>HLOOKUP($O511,$B$8:$E$27,J$5,FALSE)</f>
        <v>1.26</v>
      </c>
      <c r="K511" s="22">
        <f>HLOOKUP($O511,$B$8:$E$27,K$5,FALSE)</f>
        <v>0</v>
      </c>
      <c r="L511" s="22">
        <f>HLOOKUP($O511,$B$8:$E$27,L$5,FALSE)</f>
        <v>0</v>
      </c>
      <c r="M511" s="22">
        <f t="shared" si="103"/>
        <v>0.60000000000000009</v>
      </c>
      <c r="N511" s="22">
        <f t="shared" si="104"/>
        <v>3.7800000000000002</v>
      </c>
      <c r="O511" s="22" t="s">
        <v>39</v>
      </c>
      <c r="P511" s="24">
        <f t="shared" ca="1" si="100"/>
        <v>0.56103919616086662</v>
      </c>
      <c r="Q511" s="24">
        <f t="shared" ca="1" si="101"/>
        <v>2.2109754907235</v>
      </c>
      <c r="R511" s="24">
        <f t="shared" ca="1" si="105"/>
        <v>2.7720146868843667</v>
      </c>
      <c r="S511" s="22" t="str">
        <f t="shared" ca="1" si="106"/>
        <v/>
      </c>
      <c r="T511" s="24" t="str">
        <f t="shared" ca="1" si="107"/>
        <v/>
      </c>
      <c r="U511" s="24">
        <f t="shared" ca="1" si="102"/>
        <v>0</v>
      </c>
      <c r="V511" s="22">
        <f t="shared" ca="1" si="99"/>
        <v>1.10548774536175</v>
      </c>
    </row>
    <row r="512" spans="7:22" x14ac:dyDescent="0.25">
      <c r="G512" s="22">
        <v>503</v>
      </c>
      <c r="H512" s="22">
        <f>HLOOKUP($O512,$B$8:$E$27,H$5,FALSE)</f>
        <v>5</v>
      </c>
      <c r="I512" s="22">
        <f>HLOOKUP($O512,$B$8:$E$27,I$5,FALSE)</f>
        <v>0.18</v>
      </c>
      <c r="J512" s="22">
        <f>HLOOKUP($O512,$B$8:$E$27,J$5,FALSE)</f>
        <v>1.37</v>
      </c>
      <c r="K512" s="22">
        <f>HLOOKUP($O512,$B$8:$E$27,K$5,FALSE)</f>
        <v>0</v>
      </c>
      <c r="L512" s="22">
        <f>HLOOKUP($O512,$B$8:$E$27,L$5,FALSE)</f>
        <v>0</v>
      </c>
      <c r="M512" s="22">
        <f t="shared" si="103"/>
        <v>0.89999999999999991</v>
      </c>
      <c r="N512" s="22">
        <f t="shared" si="104"/>
        <v>6.8500000000000005</v>
      </c>
      <c r="O512" s="22" t="s">
        <v>40</v>
      </c>
      <c r="P512" s="24">
        <f t="shared" ca="1" si="100"/>
        <v>0.22016504615197691</v>
      </c>
      <c r="Q512" s="24">
        <f t="shared" ca="1" si="101"/>
        <v>4.5367035556286552</v>
      </c>
      <c r="R512" s="24">
        <f t="shared" ca="1" si="105"/>
        <v>4.7568686017806323</v>
      </c>
      <c r="S512" s="22" t="str">
        <f t="shared" ca="1" si="106"/>
        <v/>
      </c>
      <c r="T512" s="24" t="str">
        <f t="shared" ca="1" si="107"/>
        <v/>
      </c>
      <c r="U512" s="24">
        <f t="shared" ca="1" si="102"/>
        <v>0</v>
      </c>
      <c r="V512" s="22">
        <f t="shared" ca="1" si="99"/>
        <v>0.75545003109938436</v>
      </c>
    </row>
    <row r="513" spans="7:22" x14ac:dyDescent="0.25">
      <c r="G513" s="22">
        <v>504</v>
      </c>
      <c r="H513" s="22">
        <f>HLOOKUP($O513,$B$8:$E$27,H$5,FALSE)</f>
        <v>10</v>
      </c>
      <c r="I513" s="22">
        <f>HLOOKUP($O513,$B$8:$E$27,I$5,FALSE)</f>
        <v>0.2</v>
      </c>
      <c r="J513" s="22">
        <f>HLOOKUP($O513,$B$8:$E$27,J$5,FALSE)</f>
        <v>1.4</v>
      </c>
      <c r="K513" s="22">
        <f>HLOOKUP($O513,$B$8:$E$27,K$5,FALSE)</f>
        <v>0</v>
      </c>
      <c r="L513" s="22">
        <f>HLOOKUP($O513,$B$8:$E$27,L$5,FALSE)</f>
        <v>0</v>
      </c>
      <c r="M513" s="22">
        <f t="shared" si="103"/>
        <v>2</v>
      </c>
      <c r="N513" s="22">
        <f t="shared" si="104"/>
        <v>14</v>
      </c>
      <c r="O513" s="22" t="s">
        <v>41</v>
      </c>
      <c r="P513" s="24">
        <f t="shared" ca="1" si="100"/>
        <v>0.73395697849785235</v>
      </c>
      <c r="Q513" s="24">
        <f t="shared" ca="1" si="101"/>
        <v>7.7137111009405981</v>
      </c>
      <c r="R513" s="24">
        <f t="shared" ca="1" si="105"/>
        <v>8.4476680794384507</v>
      </c>
      <c r="S513" s="22" t="str">
        <f t="shared" ca="1" si="106"/>
        <v/>
      </c>
      <c r="T513" s="24" t="str">
        <f t="shared" ca="1" si="107"/>
        <v/>
      </c>
      <c r="U513" s="24">
        <f t="shared" ca="1" si="102"/>
        <v>0</v>
      </c>
      <c r="V513" s="22">
        <f t="shared" ca="1" si="99"/>
        <v>3.856855550470299</v>
      </c>
    </row>
    <row r="514" spans="7:22" x14ac:dyDescent="0.25">
      <c r="G514" s="22">
        <v>505</v>
      </c>
      <c r="H514" s="22">
        <f>HLOOKUP($O514,$B$8:$E$27,H$5,FALSE)</f>
        <v>10</v>
      </c>
      <c r="I514" s="22">
        <f>HLOOKUP($O514,$B$8:$E$27,I$5,FALSE)</f>
        <v>0.2</v>
      </c>
      <c r="J514" s="22">
        <f>HLOOKUP($O514,$B$8:$E$27,J$5,FALSE)</f>
        <v>1.4</v>
      </c>
      <c r="K514" s="22">
        <f>HLOOKUP($O514,$B$8:$E$27,K$5,FALSE)</f>
        <v>0</v>
      </c>
      <c r="L514" s="22">
        <f>HLOOKUP($O514,$B$8:$E$27,L$5,FALSE)</f>
        <v>0</v>
      </c>
      <c r="M514" s="22">
        <f t="shared" si="103"/>
        <v>2</v>
      </c>
      <c r="N514" s="22">
        <f t="shared" si="104"/>
        <v>14</v>
      </c>
      <c r="O514" s="22" t="s">
        <v>41</v>
      </c>
      <c r="P514" s="24">
        <f t="shared" ca="1" si="100"/>
        <v>0.80196548320031869</v>
      </c>
      <c r="Q514" s="24">
        <f t="shared" ca="1" si="101"/>
        <v>8.6117444835036085</v>
      </c>
      <c r="R514" s="24">
        <f t="shared" ca="1" si="105"/>
        <v>9.4137099667039266</v>
      </c>
      <c r="S514" s="22" t="str">
        <f t="shared" ca="1" si="106"/>
        <v/>
      </c>
      <c r="T514" s="24" t="str">
        <f t="shared" ca="1" si="107"/>
        <v/>
      </c>
      <c r="U514" s="24">
        <f t="shared" ca="1" si="102"/>
        <v>0</v>
      </c>
      <c r="V514" s="22">
        <f t="shared" ca="1" si="99"/>
        <v>4.3058722417518043</v>
      </c>
    </row>
    <row r="515" spans="7:22" x14ac:dyDescent="0.25">
      <c r="G515" s="22">
        <v>506</v>
      </c>
      <c r="H515" s="22">
        <f>HLOOKUP($O515,$B$8:$E$27,H$5,FALSE)</f>
        <v>1</v>
      </c>
      <c r="I515" s="22">
        <f>HLOOKUP($O515,$B$8:$E$27,I$5,FALSE)</f>
        <v>0.3</v>
      </c>
      <c r="J515" s="22">
        <f>HLOOKUP($O515,$B$8:$E$27,J$5,FALSE)</f>
        <v>0.95</v>
      </c>
      <c r="K515" s="22">
        <f>HLOOKUP($O515,$B$8:$E$27,K$5,FALSE)</f>
        <v>0</v>
      </c>
      <c r="L515" s="22">
        <f>HLOOKUP($O515,$B$8:$E$27,L$5,FALSE)</f>
        <v>0</v>
      </c>
      <c r="M515" s="22">
        <f t="shared" si="103"/>
        <v>0.3</v>
      </c>
      <c r="N515" s="22">
        <f t="shared" si="104"/>
        <v>0.95</v>
      </c>
      <c r="O515" s="22" t="s">
        <v>38</v>
      </c>
      <c r="P515" s="24">
        <f t="shared" ca="1" si="100"/>
        <v>0.25069440694173911</v>
      </c>
      <c r="Q515" s="24">
        <f t="shared" ca="1" si="101"/>
        <v>0.6615897953709613</v>
      </c>
      <c r="R515" s="24">
        <f t="shared" ca="1" si="105"/>
        <v>0.91228420231270047</v>
      </c>
      <c r="S515" s="22" t="str">
        <f t="shared" ca="1" si="106"/>
        <v/>
      </c>
      <c r="T515" s="24" t="str">
        <f t="shared" ca="1" si="107"/>
        <v/>
      </c>
      <c r="U515" s="24">
        <f t="shared" ca="1" si="102"/>
        <v>0</v>
      </c>
      <c r="V515" s="22">
        <f t="shared" ca="1" si="99"/>
        <v>0.33079489768548065</v>
      </c>
    </row>
    <row r="516" spans="7:22" x14ac:dyDescent="0.25">
      <c r="G516" s="22">
        <v>507</v>
      </c>
      <c r="H516" s="22">
        <f>HLOOKUP($O516,$B$8:$E$27,H$5,FALSE)</f>
        <v>3</v>
      </c>
      <c r="I516" s="22">
        <f>HLOOKUP($O516,$B$8:$E$27,I$5,FALSE)</f>
        <v>0.2</v>
      </c>
      <c r="J516" s="22">
        <f>HLOOKUP($O516,$B$8:$E$27,J$5,FALSE)</f>
        <v>1.26</v>
      </c>
      <c r="K516" s="22">
        <f>HLOOKUP($O516,$B$8:$E$27,K$5,FALSE)</f>
        <v>0</v>
      </c>
      <c r="L516" s="22">
        <f>HLOOKUP($O516,$B$8:$E$27,L$5,FALSE)</f>
        <v>0</v>
      </c>
      <c r="M516" s="22">
        <f t="shared" si="103"/>
        <v>0.60000000000000009</v>
      </c>
      <c r="N516" s="22">
        <f t="shared" si="104"/>
        <v>3.7800000000000002</v>
      </c>
      <c r="O516" s="22" t="s">
        <v>39</v>
      </c>
      <c r="P516" s="24">
        <f t="shared" ca="1" si="100"/>
        <v>0.44740467491586344</v>
      </c>
      <c r="Q516" s="24">
        <f t="shared" ca="1" si="101"/>
        <v>1.8713577012988927</v>
      </c>
      <c r="R516" s="24">
        <f t="shared" ca="1" si="105"/>
        <v>2.3187623762147562</v>
      </c>
      <c r="S516" s="22" t="str">
        <f t="shared" ca="1" si="106"/>
        <v/>
      </c>
      <c r="T516" s="24" t="str">
        <f t="shared" ca="1" si="107"/>
        <v/>
      </c>
      <c r="U516" s="24">
        <f t="shared" ca="1" si="102"/>
        <v>0</v>
      </c>
      <c r="V516" s="22">
        <f t="shared" ca="1" si="99"/>
        <v>0.93567885064944634</v>
      </c>
    </row>
    <row r="517" spans="7:22" x14ac:dyDescent="0.25">
      <c r="G517" s="22">
        <v>508</v>
      </c>
      <c r="H517" s="22">
        <f>HLOOKUP($O517,$B$8:$E$27,H$5,FALSE)</f>
        <v>3</v>
      </c>
      <c r="I517" s="22">
        <f>HLOOKUP($O517,$B$8:$E$27,I$5,FALSE)</f>
        <v>0.2</v>
      </c>
      <c r="J517" s="22">
        <f>HLOOKUP($O517,$B$8:$E$27,J$5,FALSE)</f>
        <v>1.26</v>
      </c>
      <c r="K517" s="22">
        <f>HLOOKUP($O517,$B$8:$E$27,K$5,FALSE)</f>
        <v>0</v>
      </c>
      <c r="L517" s="22">
        <f>HLOOKUP($O517,$B$8:$E$27,L$5,FALSE)</f>
        <v>0</v>
      </c>
      <c r="M517" s="22">
        <f t="shared" si="103"/>
        <v>0.60000000000000009</v>
      </c>
      <c r="N517" s="22">
        <f t="shared" si="104"/>
        <v>3.7800000000000002</v>
      </c>
      <c r="O517" s="22" t="s">
        <v>39</v>
      </c>
      <c r="P517" s="24">
        <f t="shared" ca="1" si="100"/>
        <v>8.1061828426342145E-2</v>
      </c>
      <c r="Q517" s="24">
        <f t="shared" ca="1" si="101"/>
        <v>1.8590144626985037</v>
      </c>
      <c r="R517" s="24">
        <f t="shared" ca="1" si="105"/>
        <v>1.9400762911248459</v>
      </c>
      <c r="S517" s="22" t="str">
        <f t="shared" ca="1" si="106"/>
        <v/>
      </c>
      <c r="T517" s="24" t="str">
        <f t="shared" ca="1" si="107"/>
        <v/>
      </c>
      <c r="U517" s="24">
        <f t="shared" ca="1" si="102"/>
        <v>0</v>
      </c>
      <c r="V517" s="22">
        <f t="shared" ca="1" si="99"/>
        <v>0.92950723134925184</v>
      </c>
    </row>
    <row r="518" spans="7:22" x14ac:dyDescent="0.25">
      <c r="G518" s="22">
        <v>509</v>
      </c>
      <c r="H518" s="22">
        <f>HLOOKUP($O518,$B$8:$E$27,H$5,FALSE)</f>
        <v>5</v>
      </c>
      <c r="I518" s="22">
        <f>HLOOKUP($O518,$B$8:$E$27,I$5,FALSE)</f>
        <v>0.18</v>
      </c>
      <c r="J518" s="22">
        <f>HLOOKUP($O518,$B$8:$E$27,J$5,FALSE)</f>
        <v>1.37</v>
      </c>
      <c r="K518" s="22">
        <f>HLOOKUP($O518,$B$8:$E$27,K$5,FALSE)</f>
        <v>0</v>
      </c>
      <c r="L518" s="22">
        <f>HLOOKUP($O518,$B$8:$E$27,L$5,FALSE)</f>
        <v>0</v>
      </c>
      <c r="M518" s="22">
        <f t="shared" si="103"/>
        <v>0.89999999999999991</v>
      </c>
      <c r="N518" s="22">
        <f t="shared" si="104"/>
        <v>6.8500000000000005</v>
      </c>
      <c r="O518" s="22" t="s">
        <v>40</v>
      </c>
      <c r="P518" s="24">
        <f t="shared" ca="1" si="100"/>
        <v>0.19351375990595551</v>
      </c>
      <c r="Q518" s="24">
        <f t="shared" ca="1" si="101"/>
        <v>3.3355154326036986</v>
      </c>
      <c r="R518" s="24">
        <f t="shared" ca="1" si="105"/>
        <v>3.529029192509654</v>
      </c>
      <c r="S518" s="22" t="str">
        <f t="shared" ca="1" si="106"/>
        <v/>
      </c>
      <c r="T518" s="24" t="str">
        <f t="shared" ca="1" si="107"/>
        <v/>
      </c>
      <c r="U518" s="24">
        <f t="shared" ca="1" si="102"/>
        <v>0</v>
      </c>
      <c r="V518" s="22">
        <f t="shared" ca="1" si="99"/>
        <v>0.83911457528072197</v>
      </c>
    </row>
    <row r="519" spans="7:22" x14ac:dyDescent="0.25">
      <c r="G519" s="22">
        <v>510</v>
      </c>
      <c r="H519" s="22">
        <f>HLOOKUP($O519,$B$8:$E$27,H$5,FALSE)</f>
        <v>5</v>
      </c>
      <c r="I519" s="22">
        <f>HLOOKUP($O519,$B$8:$E$27,I$5,FALSE)</f>
        <v>0.18</v>
      </c>
      <c r="J519" s="22">
        <f>HLOOKUP($O519,$B$8:$E$27,J$5,FALSE)</f>
        <v>1.37</v>
      </c>
      <c r="K519" s="22">
        <f>HLOOKUP($O519,$B$8:$E$27,K$5,FALSE)</f>
        <v>0</v>
      </c>
      <c r="L519" s="22">
        <f>HLOOKUP($O519,$B$8:$E$27,L$5,FALSE)</f>
        <v>0</v>
      </c>
      <c r="M519" s="22">
        <f t="shared" si="103"/>
        <v>0.89999999999999991</v>
      </c>
      <c r="N519" s="22">
        <f t="shared" si="104"/>
        <v>6.8500000000000005</v>
      </c>
      <c r="O519" s="22" t="s">
        <v>40</v>
      </c>
      <c r="P519" s="24">
        <f t="shared" ca="1" si="100"/>
        <v>0.20039000985982039</v>
      </c>
      <c r="Q519" s="24">
        <f t="shared" ca="1" si="101"/>
        <v>3.5279896492487293</v>
      </c>
      <c r="R519" s="24">
        <f t="shared" ca="1" si="105"/>
        <v>3.7283796591085498</v>
      </c>
      <c r="S519" s="22" t="str">
        <f t="shared" ca="1" si="106"/>
        <v/>
      </c>
      <c r="T519" s="24" t="str">
        <f t="shared" ca="1" si="107"/>
        <v/>
      </c>
      <c r="U519" s="24">
        <f t="shared" ca="1" si="102"/>
        <v>0</v>
      </c>
      <c r="V519" s="22">
        <f t="shared" ca="1" si="99"/>
        <v>0.96268595270799406</v>
      </c>
    </row>
    <row r="520" spans="7:22" x14ac:dyDescent="0.25">
      <c r="G520" s="22">
        <v>511</v>
      </c>
      <c r="H520" s="22">
        <f>HLOOKUP($O520,$B$8:$E$27,H$5,FALSE)</f>
        <v>5</v>
      </c>
      <c r="I520" s="22">
        <f>HLOOKUP($O520,$B$8:$E$27,I$5,FALSE)</f>
        <v>0.18</v>
      </c>
      <c r="J520" s="22">
        <f>HLOOKUP($O520,$B$8:$E$27,J$5,FALSE)</f>
        <v>1.37</v>
      </c>
      <c r="K520" s="22">
        <f>HLOOKUP($O520,$B$8:$E$27,K$5,FALSE)</f>
        <v>0</v>
      </c>
      <c r="L520" s="22">
        <f>HLOOKUP($O520,$B$8:$E$27,L$5,FALSE)</f>
        <v>0</v>
      </c>
      <c r="M520" s="22">
        <f t="shared" si="103"/>
        <v>0.89999999999999991</v>
      </c>
      <c r="N520" s="22">
        <f t="shared" si="104"/>
        <v>6.8500000000000005</v>
      </c>
      <c r="O520" s="22" t="s">
        <v>40</v>
      </c>
      <c r="P520" s="24">
        <f t="shared" ca="1" si="100"/>
        <v>7.9781502150689396E-2</v>
      </c>
      <c r="Q520" s="24">
        <f t="shared" ca="1" si="101"/>
        <v>3.9113603573999698</v>
      </c>
      <c r="R520" s="24">
        <f t="shared" ca="1" si="105"/>
        <v>3.9911418595506594</v>
      </c>
      <c r="S520" s="22" t="str">
        <f t="shared" ca="1" si="106"/>
        <v/>
      </c>
      <c r="T520" s="24" t="str">
        <f t="shared" ca="1" si="107"/>
        <v/>
      </c>
      <c r="U520" s="24">
        <f t="shared" ca="1" si="102"/>
        <v>0</v>
      </c>
      <c r="V520" s="22">
        <f t="shared" ref="V520:V583" ca="1" si="108">Q520*MIN(0.5,MAX(0.05,RAND()))</f>
        <v>1.9520882971530513</v>
      </c>
    </row>
    <row r="521" spans="7:22" x14ac:dyDescent="0.25">
      <c r="G521" s="22">
        <v>512</v>
      </c>
      <c r="H521" s="22">
        <f>HLOOKUP($O521,$B$8:$E$27,H$5,FALSE)</f>
        <v>3</v>
      </c>
      <c r="I521" s="22">
        <f>HLOOKUP($O521,$B$8:$E$27,I$5,FALSE)</f>
        <v>0.2</v>
      </c>
      <c r="J521" s="22">
        <f>HLOOKUP($O521,$B$8:$E$27,J$5,FALSE)</f>
        <v>1.26</v>
      </c>
      <c r="K521" s="22">
        <f>HLOOKUP($O521,$B$8:$E$27,K$5,FALSE)</f>
        <v>0</v>
      </c>
      <c r="L521" s="22">
        <f>HLOOKUP($O521,$B$8:$E$27,L$5,FALSE)</f>
        <v>0</v>
      </c>
      <c r="M521" s="22">
        <f t="shared" si="103"/>
        <v>0.60000000000000009</v>
      </c>
      <c r="N521" s="22">
        <f t="shared" si="104"/>
        <v>3.7800000000000002</v>
      </c>
      <c r="O521" s="22" t="s">
        <v>39</v>
      </c>
      <c r="P521" s="24">
        <f t="shared" ca="1" si="100"/>
        <v>0.27748319978338454</v>
      </c>
      <c r="Q521" s="24">
        <f t="shared" ca="1" si="101"/>
        <v>2.1697357966319952</v>
      </c>
      <c r="R521" s="24">
        <f t="shared" ca="1" si="105"/>
        <v>2.4472189964153799</v>
      </c>
      <c r="S521" s="22" t="str">
        <f t="shared" ca="1" si="106"/>
        <v/>
      </c>
      <c r="T521" s="24" t="str">
        <f t="shared" ca="1" si="107"/>
        <v/>
      </c>
      <c r="U521" s="24">
        <f t="shared" ca="1" si="102"/>
        <v>0</v>
      </c>
      <c r="V521" s="22">
        <f t="shared" ca="1" si="108"/>
        <v>0.92132269392886823</v>
      </c>
    </row>
    <row r="522" spans="7:22" x14ac:dyDescent="0.25">
      <c r="G522" s="22">
        <v>513</v>
      </c>
      <c r="H522" s="22">
        <f>HLOOKUP($O522,$B$8:$E$27,H$5,FALSE)</f>
        <v>3</v>
      </c>
      <c r="I522" s="22">
        <f>HLOOKUP($O522,$B$8:$E$27,I$5,FALSE)</f>
        <v>0.2</v>
      </c>
      <c r="J522" s="22">
        <f>HLOOKUP($O522,$B$8:$E$27,J$5,FALSE)</f>
        <v>1.26</v>
      </c>
      <c r="K522" s="22">
        <f>HLOOKUP($O522,$B$8:$E$27,K$5,FALSE)</f>
        <v>0</v>
      </c>
      <c r="L522" s="22">
        <f>HLOOKUP($O522,$B$8:$E$27,L$5,FALSE)</f>
        <v>0</v>
      </c>
      <c r="M522" s="22">
        <f t="shared" si="103"/>
        <v>0.60000000000000009</v>
      </c>
      <c r="N522" s="22">
        <f t="shared" si="104"/>
        <v>3.7800000000000002</v>
      </c>
      <c r="O522" s="22" t="s">
        <v>39</v>
      </c>
      <c r="P522" s="24">
        <f t="shared" ca="1" si="100"/>
        <v>3.5266128653493087E-2</v>
      </c>
      <c r="Q522" s="24">
        <f t="shared" ca="1" si="101"/>
        <v>2.2003715126442893</v>
      </c>
      <c r="R522" s="24">
        <f t="shared" ca="1" si="105"/>
        <v>2.2356376412977825</v>
      </c>
      <c r="S522" s="22" t="str">
        <f t="shared" ca="1" si="106"/>
        <v/>
      </c>
      <c r="T522" s="24" t="str">
        <f t="shared" ca="1" si="107"/>
        <v/>
      </c>
      <c r="U522" s="24">
        <f t="shared" ca="1" si="102"/>
        <v>0</v>
      </c>
      <c r="V522" s="22">
        <f t="shared" ca="1" si="108"/>
        <v>0.33096858125041489</v>
      </c>
    </row>
    <row r="523" spans="7:22" x14ac:dyDescent="0.25">
      <c r="G523" s="22">
        <v>514</v>
      </c>
      <c r="H523" s="22">
        <f>HLOOKUP($O523,$B$8:$E$27,H$5,FALSE)</f>
        <v>1</v>
      </c>
      <c r="I523" s="22">
        <f>HLOOKUP($O523,$B$8:$E$27,I$5,FALSE)</f>
        <v>0.3</v>
      </c>
      <c r="J523" s="22">
        <f>HLOOKUP($O523,$B$8:$E$27,J$5,FALSE)</f>
        <v>0.95</v>
      </c>
      <c r="K523" s="22">
        <f>HLOOKUP($O523,$B$8:$E$27,K$5,FALSE)</f>
        <v>0</v>
      </c>
      <c r="L523" s="22">
        <f>HLOOKUP($O523,$B$8:$E$27,L$5,FALSE)</f>
        <v>0</v>
      </c>
      <c r="M523" s="22">
        <f t="shared" si="103"/>
        <v>0.3</v>
      </c>
      <c r="N523" s="22">
        <f t="shared" si="104"/>
        <v>0.95</v>
      </c>
      <c r="O523" s="22" t="s">
        <v>38</v>
      </c>
      <c r="P523" s="24">
        <f t="shared" ref="P523:P586" ca="1" si="109">RAND()*$M523</f>
        <v>0.10929060213914729</v>
      </c>
      <c r="Q523" s="24">
        <f t="shared" ref="Q523:Q586" ca="1" si="110">MIN(N523*20,MAX(M523,NORMINV(RAND(),N523-(N523-M523)/2,(N523-M523)/16)))</f>
        <v>0.6829781674316584</v>
      </c>
      <c r="R523" s="24">
        <f t="shared" ca="1" si="105"/>
        <v>0.79226876957080572</v>
      </c>
      <c r="S523" s="22" t="str">
        <f t="shared" ca="1" si="106"/>
        <v/>
      </c>
      <c r="T523" s="24" t="str">
        <f t="shared" ca="1" si="107"/>
        <v/>
      </c>
      <c r="U523" s="24">
        <f t="shared" ref="U523:U586" ca="1" si="111">Q523*K523*L523</f>
        <v>0</v>
      </c>
      <c r="V523" s="22">
        <f t="shared" ca="1" si="108"/>
        <v>0.3414890837158292</v>
      </c>
    </row>
    <row r="524" spans="7:22" x14ac:dyDescent="0.25">
      <c r="G524" s="22">
        <v>515</v>
      </c>
      <c r="H524" s="22">
        <f>HLOOKUP($O524,$B$8:$E$27,H$5,FALSE)</f>
        <v>1</v>
      </c>
      <c r="I524" s="22">
        <f>HLOOKUP($O524,$B$8:$E$27,I$5,FALSE)</f>
        <v>0.3</v>
      </c>
      <c r="J524" s="22">
        <f>HLOOKUP($O524,$B$8:$E$27,J$5,FALSE)</f>
        <v>0.95</v>
      </c>
      <c r="K524" s="22">
        <f>HLOOKUP($O524,$B$8:$E$27,K$5,FALSE)</f>
        <v>0</v>
      </c>
      <c r="L524" s="22">
        <f>HLOOKUP($O524,$B$8:$E$27,L$5,FALSE)</f>
        <v>0</v>
      </c>
      <c r="M524" s="22">
        <f t="shared" si="103"/>
        <v>0.3</v>
      </c>
      <c r="N524" s="22">
        <f t="shared" si="104"/>
        <v>0.95</v>
      </c>
      <c r="O524" s="22" t="s">
        <v>38</v>
      </c>
      <c r="P524" s="24">
        <f t="shared" ca="1" si="109"/>
        <v>0.19306017113182247</v>
      </c>
      <c r="Q524" s="24">
        <f t="shared" ca="1" si="110"/>
        <v>0.5327455871163902</v>
      </c>
      <c r="R524" s="24">
        <f t="shared" ca="1" si="105"/>
        <v>0.7258057582482127</v>
      </c>
      <c r="S524" s="22" t="str">
        <f t="shared" ca="1" si="106"/>
        <v/>
      </c>
      <c r="T524" s="24" t="str">
        <f t="shared" ca="1" si="107"/>
        <v/>
      </c>
      <c r="U524" s="24">
        <f t="shared" ca="1" si="111"/>
        <v>0</v>
      </c>
      <c r="V524" s="22">
        <f t="shared" ca="1" si="108"/>
        <v>0.12534234439087502</v>
      </c>
    </row>
    <row r="525" spans="7:22" x14ac:dyDescent="0.25">
      <c r="G525" s="22">
        <v>516</v>
      </c>
      <c r="H525" s="22">
        <f>HLOOKUP($O525,$B$8:$E$27,H$5,FALSE)</f>
        <v>5</v>
      </c>
      <c r="I525" s="22">
        <f>HLOOKUP($O525,$B$8:$E$27,I$5,FALSE)</f>
        <v>0.18</v>
      </c>
      <c r="J525" s="22">
        <f>HLOOKUP($O525,$B$8:$E$27,J$5,FALSE)</f>
        <v>1.37</v>
      </c>
      <c r="K525" s="22">
        <f>HLOOKUP($O525,$B$8:$E$27,K$5,FALSE)</f>
        <v>0</v>
      </c>
      <c r="L525" s="22">
        <f>HLOOKUP($O525,$B$8:$E$27,L$5,FALSE)</f>
        <v>0</v>
      </c>
      <c r="M525" s="22">
        <f t="shared" si="103"/>
        <v>0.89999999999999991</v>
      </c>
      <c r="N525" s="22">
        <f t="shared" si="104"/>
        <v>6.8500000000000005</v>
      </c>
      <c r="O525" s="22" t="s">
        <v>40</v>
      </c>
      <c r="P525" s="24">
        <f t="shared" ca="1" si="109"/>
        <v>0.18305358702938387</v>
      </c>
      <c r="Q525" s="24">
        <f t="shared" ca="1" si="110"/>
        <v>3.4659918138729395</v>
      </c>
      <c r="R525" s="24">
        <f t="shared" ca="1" si="105"/>
        <v>3.6490454009023234</v>
      </c>
      <c r="S525" s="22" t="str">
        <f t="shared" ca="1" si="106"/>
        <v/>
      </c>
      <c r="T525" s="24" t="str">
        <f t="shared" ca="1" si="107"/>
        <v/>
      </c>
      <c r="U525" s="24">
        <f t="shared" ca="1" si="111"/>
        <v>0</v>
      </c>
      <c r="V525" s="22">
        <f t="shared" ca="1" si="108"/>
        <v>1.7329959069364698</v>
      </c>
    </row>
    <row r="526" spans="7:22" x14ac:dyDescent="0.25">
      <c r="G526" s="22">
        <v>517</v>
      </c>
      <c r="H526" s="22">
        <f>HLOOKUP($O526,$B$8:$E$27,H$5,FALSE)</f>
        <v>5</v>
      </c>
      <c r="I526" s="22">
        <f>HLOOKUP($O526,$B$8:$E$27,I$5,FALSE)</f>
        <v>0.18</v>
      </c>
      <c r="J526" s="22">
        <f>HLOOKUP($O526,$B$8:$E$27,J$5,FALSE)</f>
        <v>1.37</v>
      </c>
      <c r="K526" s="22">
        <f>HLOOKUP($O526,$B$8:$E$27,K$5,FALSE)</f>
        <v>0</v>
      </c>
      <c r="L526" s="22">
        <f>HLOOKUP($O526,$B$8:$E$27,L$5,FALSE)</f>
        <v>0</v>
      </c>
      <c r="M526" s="22">
        <f t="shared" si="103"/>
        <v>0.89999999999999991</v>
      </c>
      <c r="N526" s="22">
        <f t="shared" si="104"/>
        <v>6.8500000000000005</v>
      </c>
      <c r="O526" s="22" t="s">
        <v>40</v>
      </c>
      <c r="P526" s="24">
        <f t="shared" ca="1" si="109"/>
        <v>0.29626448389883908</v>
      </c>
      <c r="Q526" s="24">
        <f t="shared" ca="1" si="110"/>
        <v>3.6218006702490468</v>
      </c>
      <c r="R526" s="24">
        <f t="shared" ca="1" si="105"/>
        <v>3.9180651541478859</v>
      </c>
      <c r="S526" s="22" t="str">
        <f t="shared" ca="1" si="106"/>
        <v/>
      </c>
      <c r="T526" s="24" t="str">
        <f t="shared" ca="1" si="107"/>
        <v/>
      </c>
      <c r="U526" s="24">
        <f t="shared" ca="1" si="111"/>
        <v>0</v>
      </c>
      <c r="V526" s="22">
        <f t="shared" ca="1" si="108"/>
        <v>1.8109003351245234</v>
      </c>
    </row>
    <row r="527" spans="7:22" x14ac:dyDescent="0.25">
      <c r="G527" s="22">
        <v>518</v>
      </c>
      <c r="H527" s="22">
        <f>HLOOKUP($O527,$B$8:$E$27,H$5,FALSE)</f>
        <v>5</v>
      </c>
      <c r="I527" s="22">
        <f>HLOOKUP($O527,$B$8:$E$27,I$5,FALSE)</f>
        <v>0.18</v>
      </c>
      <c r="J527" s="22">
        <f>HLOOKUP($O527,$B$8:$E$27,J$5,FALSE)</f>
        <v>1.37</v>
      </c>
      <c r="K527" s="22">
        <f>HLOOKUP($O527,$B$8:$E$27,K$5,FALSE)</f>
        <v>0</v>
      </c>
      <c r="L527" s="22">
        <f>HLOOKUP($O527,$B$8:$E$27,L$5,FALSE)</f>
        <v>0</v>
      </c>
      <c r="M527" s="22">
        <f t="shared" si="103"/>
        <v>0.89999999999999991</v>
      </c>
      <c r="N527" s="22">
        <f t="shared" si="104"/>
        <v>6.8500000000000005</v>
      </c>
      <c r="O527" s="22" t="s">
        <v>40</v>
      </c>
      <c r="P527" s="24">
        <f t="shared" ca="1" si="109"/>
        <v>8.8594914007406808E-3</v>
      </c>
      <c r="Q527" s="24">
        <f t="shared" ca="1" si="110"/>
        <v>4.0667575611728992</v>
      </c>
      <c r="R527" s="24">
        <f t="shared" ca="1" si="105"/>
        <v>4.0756170525736399</v>
      </c>
      <c r="S527" s="22" t="str">
        <f t="shared" ca="1" si="106"/>
        <v/>
      </c>
      <c r="T527" s="24" t="str">
        <f t="shared" ca="1" si="107"/>
        <v/>
      </c>
      <c r="U527" s="24">
        <f t="shared" ca="1" si="111"/>
        <v>0</v>
      </c>
      <c r="V527" s="22">
        <f t="shared" ca="1" si="108"/>
        <v>2.0333787805864496</v>
      </c>
    </row>
    <row r="528" spans="7:22" x14ac:dyDescent="0.25">
      <c r="G528" s="22">
        <v>519</v>
      </c>
      <c r="H528" s="22">
        <f>HLOOKUP($O528,$B$8:$E$27,H$5,FALSE)</f>
        <v>1</v>
      </c>
      <c r="I528" s="22">
        <f>HLOOKUP($O528,$B$8:$E$27,I$5,FALSE)</f>
        <v>0.3</v>
      </c>
      <c r="J528" s="22">
        <f>HLOOKUP($O528,$B$8:$E$27,J$5,FALSE)</f>
        <v>0.95</v>
      </c>
      <c r="K528" s="22">
        <f>HLOOKUP($O528,$B$8:$E$27,K$5,FALSE)</f>
        <v>0</v>
      </c>
      <c r="L528" s="22">
        <f>HLOOKUP($O528,$B$8:$E$27,L$5,FALSE)</f>
        <v>0</v>
      </c>
      <c r="M528" s="22">
        <f t="shared" si="103"/>
        <v>0.3</v>
      </c>
      <c r="N528" s="22">
        <f t="shared" si="104"/>
        <v>0.95</v>
      </c>
      <c r="O528" s="22" t="s">
        <v>38</v>
      </c>
      <c r="P528" s="24">
        <f t="shared" ca="1" si="109"/>
        <v>8.9486709256875671E-2</v>
      </c>
      <c r="Q528" s="24">
        <f t="shared" ca="1" si="110"/>
        <v>0.61525379611500375</v>
      </c>
      <c r="R528" s="24">
        <f t="shared" ca="1" si="105"/>
        <v>0.70474050537187938</v>
      </c>
      <c r="S528" s="22" t="str">
        <f t="shared" ca="1" si="106"/>
        <v/>
      </c>
      <c r="T528" s="24" t="str">
        <f t="shared" ca="1" si="107"/>
        <v/>
      </c>
      <c r="U528" s="24">
        <f t="shared" ca="1" si="111"/>
        <v>0</v>
      </c>
      <c r="V528" s="22">
        <f t="shared" ca="1" si="108"/>
        <v>0.30762689805750187</v>
      </c>
    </row>
    <row r="529" spans="7:22" x14ac:dyDescent="0.25">
      <c r="G529" s="22">
        <v>520</v>
      </c>
      <c r="H529" s="22">
        <f>HLOOKUP($O529,$B$8:$E$27,H$5,FALSE)</f>
        <v>10</v>
      </c>
      <c r="I529" s="22">
        <f>HLOOKUP($O529,$B$8:$E$27,I$5,FALSE)</f>
        <v>0.2</v>
      </c>
      <c r="J529" s="22">
        <f>HLOOKUP($O529,$B$8:$E$27,J$5,FALSE)</f>
        <v>1.4</v>
      </c>
      <c r="K529" s="22">
        <f>HLOOKUP($O529,$B$8:$E$27,K$5,FALSE)</f>
        <v>0</v>
      </c>
      <c r="L529" s="22">
        <f>HLOOKUP($O529,$B$8:$E$27,L$5,FALSE)</f>
        <v>0</v>
      </c>
      <c r="M529" s="22">
        <f t="shared" ref="M529:M592" si="112">I529*$H529</f>
        <v>2</v>
      </c>
      <c r="N529" s="22">
        <f t="shared" ref="N529:N592" si="113">J529*$H529</f>
        <v>14</v>
      </c>
      <c r="O529" s="22" t="s">
        <v>41</v>
      </c>
      <c r="P529" s="24">
        <f t="shared" ca="1" si="109"/>
        <v>2.104619789643003E-2</v>
      </c>
      <c r="Q529" s="24">
        <f t="shared" ca="1" si="110"/>
        <v>7.8352533674604166</v>
      </c>
      <c r="R529" s="24">
        <f t="shared" ca="1" si="105"/>
        <v>7.8562995653568466</v>
      </c>
      <c r="S529" s="22" t="str">
        <f t="shared" ca="1" si="106"/>
        <v/>
      </c>
      <c r="T529" s="24" t="str">
        <f t="shared" ca="1" si="107"/>
        <v/>
      </c>
      <c r="U529" s="24">
        <f t="shared" ca="1" si="111"/>
        <v>0</v>
      </c>
      <c r="V529" s="22">
        <f t="shared" ca="1" si="108"/>
        <v>3.9176266837302083</v>
      </c>
    </row>
    <row r="530" spans="7:22" x14ac:dyDescent="0.25">
      <c r="G530" s="22">
        <v>521</v>
      </c>
      <c r="H530" s="22">
        <f>HLOOKUP($O530,$B$8:$E$27,H$5,FALSE)</f>
        <v>1</v>
      </c>
      <c r="I530" s="22">
        <f>HLOOKUP($O530,$B$8:$E$27,I$5,FALSE)</f>
        <v>0.3</v>
      </c>
      <c r="J530" s="22">
        <f>HLOOKUP($O530,$B$8:$E$27,J$5,FALSE)</f>
        <v>0.95</v>
      </c>
      <c r="K530" s="22">
        <f>HLOOKUP($O530,$B$8:$E$27,K$5,FALSE)</f>
        <v>0</v>
      </c>
      <c r="L530" s="22">
        <f>HLOOKUP($O530,$B$8:$E$27,L$5,FALSE)</f>
        <v>0</v>
      </c>
      <c r="M530" s="22">
        <f t="shared" si="112"/>
        <v>0.3</v>
      </c>
      <c r="N530" s="22">
        <f t="shared" si="113"/>
        <v>0.95</v>
      </c>
      <c r="O530" s="22" t="s">
        <v>38</v>
      </c>
      <c r="P530" s="24">
        <f t="shared" ca="1" si="109"/>
        <v>0.20046985602631465</v>
      </c>
      <c r="Q530" s="24">
        <f t="shared" ca="1" si="110"/>
        <v>0.61529592378296538</v>
      </c>
      <c r="R530" s="24">
        <f t="shared" ca="1" si="105"/>
        <v>0.81576577980928</v>
      </c>
      <c r="S530" s="22" t="str">
        <f t="shared" ca="1" si="106"/>
        <v/>
      </c>
      <c r="T530" s="24" t="str">
        <f t="shared" ca="1" si="107"/>
        <v/>
      </c>
      <c r="U530" s="24">
        <f t="shared" ca="1" si="111"/>
        <v>0</v>
      </c>
      <c r="V530" s="22">
        <f t="shared" ca="1" si="108"/>
        <v>0.30764796189148269</v>
      </c>
    </row>
    <row r="531" spans="7:22" x14ac:dyDescent="0.25">
      <c r="G531" s="22">
        <v>522</v>
      </c>
      <c r="H531" s="22">
        <f>HLOOKUP($O531,$B$8:$E$27,H$5,FALSE)</f>
        <v>5</v>
      </c>
      <c r="I531" s="22">
        <f>HLOOKUP($O531,$B$8:$E$27,I$5,FALSE)</f>
        <v>0.18</v>
      </c>
      <c r="J531" s="22">
        <f>HLOOKUP($O531,$B$8:$E$27,J$5,FALSE)</f>
        <v>1.37</v>
      </c>
      <c r="K531" s="22">
        <f>HLOOKUP($O531,$B$8:$E$27,K$5,FALSE)</f>
        <v>0</v>
      </c>
      <c r="L531" s="22">
        <f>HLOOKUP($O531,$B$8:$E$27,L$5,FALSE)</f>
        <v>0</v>
      </c>
      <c r="M531" s="22">
        <f t="shared" si="112"/>
        <v>0.89999999999999991</v>
      </c>
      <c r="N531" s="22">
        <f t="shared" si="113"/>
        <v>6.8500000000000005</v>
      </c>
      <c r="O531" s="22" t="s">
        <v>40</v>
      </c>
      <c r="P531" s="24">
        <f t="shared" ca="1" si="109"/>
        <v>0.33840123855718229</v>
      </c>
      <c r="Q531" s="24">
        <f t="shared" ca="1" si="110"/>
        <v>3.165574271468631</v>
      </c>
      <c r="R531" s="24">
        <f t="shared" ca="1" si="105"/>
        <v>3.5039755100258132</v>
      </c>
      <c r="S531" s="22" t="str">
        <f t="shared" ca="1" si="106"/>
        <v/>
      </c>
      <c r="T531" s="24" t="str">
        <f t="shared" ca="1" si="107"/>
        <v/>
      </c>
      <c r="U531" s="24">
        <f t="shared" ca="1" si="111"/>
        <v>0</v>
      </c>
      <c r="V531" s="22">
        <f t="shared" ca="1" si="108"/>
        <v>1.5827871357343155</v>
      </c>
    </row>
    <row r="532" spans="7:22" x14ac:dyDescent="0.25">
      <c r="G532" s="22">
        <v>523</v>
      </c>
      <c r="H532" s="22">
        <f>HLOOKUP($O532,$B$8:$E$27,H$5,FALSE)</f>
        <v>3</v>
      </c>
      <c r="I532" s="22">
        <f>HLOOKUP($O532,$B$8:$E$27,I$5,FALSE)</f>
        <v>0.2</v>
      </c>
      <c r="J532" s="22">
        <f>HLOOKUP($O532,$B$8:$E$27,J$5,FALSE)</f>
        <v>1.26</v>
      </c>
      <c r="K532" s="22">
        <f>HLOOKUP($O532,$B$8:$E$27,K$5,FALSE)</f>
        <v>0</v>
      </c>
      <c r="L532" s="22">
        <f>HLOOKUP($O532,$B$8:$E$27,L$5,FALSE)</f>
        <v>0</v>
      </c>
      <c r="M532" s="22">
        <f t="shared" si="112"/>
        <v>0.60000000000000009</v>
      </c>
      <c r="N532" s="22">
        <f t="shared" si="113"/>
        <v>3.7800000000000002</v>
      </c>
      <c r="O532" s="22" t="s">
        <v>39</v>
      </c>
      <c r="P532" s="24">
        <f t="shared" ca="1" si="109"/>
        <v>0.34271712761142153</v>
      </c>
      <c r="Q532" s="24">
        <f t="shared" ca="1" si="110"/>
        <v>2.1219532340019813</v>
      </c>
      <c r="R532" s="24">
        <f t="shared" ca="1" si="105"/>
        <v>2.4646703616134027</v>
      </c>
      <c r="S532" s="22" t="str">
        <f t="shared" ca="1" si="106"/>
        <v/>
      </c>
      <c r="T532" s="24" t="str">
        <f t="shared" ca="1" si="107"/>
        <v/>
      </c>
      <c r="U532" s="24">
        <f t="shared" ca="1" si="111"/>
        <v>0</v>
      </c>
      <c r="V532" s="22">
        <f t="shared" ca="1" si="108"/>
        <v>1.0609766170009907</v>
      </c>
    </row>
    <row r="533" spans="7:22" x14ac:dyDescent="0.25">
      <c r="G533" s="22">
        <v>524</v>
      </c>
      <c r="H533" s="22">
        <f>HLOOKUP($O533,$B$8:$E$27,H$5,FALSE)</f>
        <v>3</v>
      </c>
      <c r="I533" s="22">
        <f>HLOOKUP($O533,$B$8:$E$27,I$5,FALSE)</f>
        <v>0.2</v>
      </c>
      <c r="J533" s="22">
        <f>HLOOKUP($O533,$B$8:$E$27,J$5,FALSE)</f>
        <v>1.26</v>
      </c>
      <c r="K533" s="22">
        <f>HLOOKUP($O533,$B$8:$E$27,K$5,FALSE)</f>
        <v>0</v>
      </c>
      <c r="L533" s="22">
        <f>HLOOKUP($O533,$B$8:$E$27,L$5,FALSE)</f>
        <v>0</v>
      </c>
      <c r="M533" s="22">
        <f t="shared" si="112"/>
        <v>0.60000000000000009</v>
      </c>
      <c r="N533" s="22">
        <f t="shared" si="113"/>
        <v>3.7800000000000002</v>
      </c>
      <c r="O533" s="22" t="s">
        <v>39</v>
      </c>
      <c r="P533" s="24">
        <f t="shared" ca="1" si="109"/>
        <v>0.12813399140151374</v>
      </c>
      <c r="Q533" s="24">
        <f t="shared" ca="1" si="110"/>
        <v>1.9569512368618547</v>
      </c>
      <c r="R533" s="24">
        <f t="shared" ca="1" si="105"/>
        <v>2.0850852282633685</v>
      </c>
      <c r="S533" s="22" t="str">
        <f t="shared" ca="1" si="106"/>
        <v/>
      </c>
      <c r="T533" s="24" t="str">
        <f t="shared" ca="1" si="107"/>
        <v/>
      </c>
      <c r="U533" s="24">
        <f t="shared" ca="1" si="111"/>
        <v>0</v>
      </c>
      <c r="V533" s="22">
        <f t="shared" ca="1" si="108"/>
        <v>0.68068331276255767</v>
      </c>
    </row>
    <row r="534" spans="7:22" x14ac:dyDescent="0.25">
      <c r="G534" s="22">
        <v>525</v>
      </c>
      <c r="H534" s="22">
        <f>HLOOKUP($O534,$B$8:$E$27,H$5,FALSE)</f>
        <v>10</v>
      </c>
      <c r="I534" s="22">
        <f>HLOOKUP($O534,$B$8:$E$27,I$5,FALSE)</f>
        <v>0.2</v>
      </c>
      <c r="J534" s="22">
        <f>HLOOKUP($O534,$B$8:$E$27,J$5,FALSE)</f>
        <v>1.4</v>
      </c>
      <c r="K534" s="22">
        <f>HLOOKUP($O534,$B$8:$E$27,K$5,FALSE)</f>
        <v>0</v>
      </c>
      <c r="L534" s="22">
        <f>HLOOKUP($O534,$B$8:$E$27,L$5,FALSE)</f>
        <v>0</v>
      </c>
      <c r="M534" s="22">
        <f t="shared" si="112"/>
        <v>2</v>
      </c>
      <c r="N534" s="22">
        <f t="shared" si="113"/>
        <v>14</v>
      </c>
      <c r="O534" s="22" t="s">
        <v>41</v>
      </c>
      <c r="P534" s="24">
        <f t="shared" ca="1" si="109"/>
        <v>1.8718761468890894</v>
      </c>
      <c r="Q534" s="24">
        <f t="shared" ca="1" si="110"/>
        <v>6.902184842272554</v>
      </c>
      <c r="R534" s="24">
        <f t="shared" ca="1" si="105"/>
        <v>8.7740609891616437</v>
      </c>
      <c r="S534" s="22" t="str">
        <f t="shared" ca="1" si="106"/>
        <v/>
      </c>
      <c r="T534" s="24" t="str">
        <f t="shared" ca="1" si="107"/>
        <v/>
      </c>
      <c r="U534" s="24">
        <f t="shared" ca="1" si="111"/>
        <v>0</v>
      </c>
      <c r="V534" s="22">
        <f t="shared" ca="1" si="108"/>
        <v>3.451092421136277</v>
      </c>
    </row>
    <row r="535" spans="7:22" x14ac:dyDescent="0.25">
      <c r="G535" s="22">
        <v>526</v>
      </c>
      <c r="H535" s="22">
        <f>HLOOKUP($O535,$B$8:$E$27,H$5,FALSE)</f>
        <v>3</v>
      </c>
      <c r="I535" s="22">
        <f>HLOOKUP($O535,$B$8:$E$27,I$5,FALSE)</f>
        <v>0.2</v>
      </c>
      <c r="J535" s="22">
        <f>HLOOKUP($O535,$B$8:$E$27,J$5,FALSE)</f>
        <v>1.26</v>
      </c>
      <c r="K535" s="22">
        <f>HLOOKUP($O535,$B$8:$E$27,K$5,FALSE)</f>
        <v>0</v>
      </c>
      <c r="L535" s="22">
        <f>HLOOKUP($O535,$B$8:$E$27,L$5,FALSE)</f>
        <v>0</v>
      </c>
      <c r="M535" s="22">
        <f t="shared" si="112"/>
        <v>0.60000000000000009</v>
      </c>
      <c r="N535" s="22">
        <f t="shared" si="113"/>
        <v>3.7800000000000002</v>
      </c>
      <c r="O535" s="22" t="s">
        <v>39</v>
      </c>
      <c r="P535" s="24">
        <f t="shared" ca="1" si="109"/>
        <v>0.33060238794136554</v>
      </c>
      <c r="Q535" s="24">
        <f t="shared" ca="1" si="110"/>
        <v>2.0812040391312081</v>
      </c>
      <c r="R535" s="24">
        <f t="shared" ca="1" si="105"/>
        <v>2.4118064270725736</v>
      </c>
      <c r="S535" s="22" t="str">
        <f t="shared" ca="1" si="106"/>
        <v/>
      </c>
      <c r="T535" s="24" t="str">
        <f t="shared" ca="1" si="107"/>
        <v/>
      </c>
      <c r="U535" s="24">
        <f t="shared" ca="1" si="111"/>
        <v>0</v>
      </c>
      <c r="V535" s="22">
        <f t="shared" ca="1" si="108"/>
        <v>1.0406020195656041</v>
      </c>
    </row>
    <row r="536" spans="7:22" x14ac:dyDescent="0.25">
      <c r="G536" s="22">
        <v>527</v>
      </c>
      <c r="H536" s="22">
        <f>HLOOKUP($O536,$B$8:$E$27,H$5,FALSE)</f>
        <v>3</v>
      </c>
      <c r="I536" s="22">
        <f>HLOOKUP($O536,$B$8:$E$27,I$5,FALSE)</f>
        <v>0.2</v>
      </c>
      <c r="J536" s="22">
        <f>HLOOKUP($O536,$B$8:$E$27,J$5,FALSE)</f>
        <v>1.26</v>
      </c>
      <c r="K536" s="22">
        <f>HLOOKUP($O536,$B$8:$E$27,K$5,FALSE)</f>
        <v>0</v>
      </c>
      <c r="L536" s="22">
        <f>HLOOKUP($O536,$B$8:$E$27,L$5,FALSE)</f>
        <v>0</v>
      </c>
      <c r="M536" s="22">
        <f t="shared" si="112"/>
        <v>0.60000000000000009</v>
      </c>
      <c r="N536" s="22">
        <f t="shared" si="113"/>
        <v>3.7800000000000002</v>
      </c>
      <c r="O536" s="22" t="s">
        <v>39</v>
      </c>
      <c r="P536" s="24">
        <f t="shared" ca="1" si="109"/>
        <v>0.5787379660478289</v>
      </c>
      <c r="Q536" s="24">
        <f t="shared" ca="1" si="110"/>
        <v>2.338257604885694</v>
      </c>
      <c r="R536" s="24">
        <f t="shared" ca="1" si="105"/>
        <v>2.9169955709335227</v>
      </c>
      <c r="S536" s="22" t="str">
        <f t="shared" ca="1" si="106"/>
        <v/>
      </c>
      <c r="T536" s="24" t="str">
        <f t="shared" ca="1" si="107"/>
        <v/>
      </c>
      <c r="U536" s="24">
        <f t="shared" ca="1" si="111"/>
        <v>0</v>
      </c>
      <c r="V536" s="22">
        <f t="shared" ca="1" si="108"/>
        <v>1.169128802442847</v>
      </c>
    </row>
    <row r="537" spans="7:22" x14ac:dyDescent="0.25">
      <c r="G537" s="22">
        <v>528</v>
      </c>
      <c r="H537" s="22">
        <f>HLOOKUP($O537,$B$8:$E$27,H$5,FALSE)</f>
        <v>5</v>
      </c>
      <c r="I537" s="22">
        <f>HLOOKUP($O537,$B$8:$E$27,I$5,FALSE)</f>
        <v>0.18</v>
      </c>
      <c r="J537" s="22">
        <f>HLOOKUP($O537,$B$8:$E$27,J$5,FALSE)</f>
        <v>1.37</v>
      </c>
      <c r="K537" s="22">
        <f>HLOOKUP($O537,$B$8:$E$27,K$5,FALSE)</f>
        <v>0</v>
      </c>
      <c r="L537" s="22">
        <f>HLOOKUP($O537,$B$8:$E$27,L$5,FALSE)</f>
        <v>0</v>
      </c>
      <c r="M537" s="22">
        <f t="shared" si="112"/>
        <v>0.89999999999999991</v>
      </c>
      <c r="N537" s="22">
        <f t="shared" si="113"/>
        <v>6.8500000000000005</v>
      </c>
      <c r="O537" s="22" t="s">
        <v>40</v>
      </c>
      <c r="P537" s="24">
        <f t="shared" ca="1" si="109"/>
        <v>0.19609393103048287</v>
      </c>
      <c r="Q537" s="24">
        <f t="shared" ca="1" si="110"/>
        <v>4.1645665626850761</v>
      </c>
      <c r="R537" s="24">
        <f t="shared" ca="1" si="105"/>
        <v>4.3606604937155593</v>
      </c>
      <c r="S537" s="22" t="str">
        <f t="shared" ca="1" si="106"/>
        <v/>
      </c>
      <c r="T537" s="24" t="str">
        <f t="shared" ca="1" si="107"/>
        <v/>
      </c>
      <c r="U537" s="24">
        <f t="shared" ca="1" si="111"/>
        <v>0</v>
      </c>
      <c r="V537" s="22">
        <f t="shared" ca="1" si="108"/>
        <v>2.082283281342538</v>
      </c>
    </row>
    <row r="538" spans="7:22" x14ac:dyDescent="0.25">
      <c r="G538" s="22">
        <v>529</v>
      </c>
      <c r="H538" s="22">
        <f>HLOOKUP($O538,$B$8:$E$27,H$5,FALSE)</f>
        <v>1</v>
      </c>
      <c r="I538" s="22">
        <f>HLOOKUP($O538,$B$8:$E$27,I$5,FALSE)</f>
        <v>0.3</v>
      </c>
      <c r="J538" s="22">
        <f>HLOOKUP($O538,$B$8:$E$27,J$5,FALSE)</f>
        <v>0.95</v>
      </c>
      <c r="K538" s="22">
        <f>HLOOKUP($O538,$B$8:$E$27,K$5,FALSE)</f>
        <v>0</v>
      </c>
      <c r="L538" s="22">
        <f>HLOOKUP($O538,$B$8:$E$27,L$5,FALSE)</f>
        <v>0</v>
      </c>
      <c r="M538" s="22">
        <f t="shared" si="112"/>
        <v>0.3</v>
      </c>
      <c r="N538" s="22">
        <f t="shared" si="113"/>
        <v>0.95</v>
      </c>
      <c r="O538" s="22" t="s">
        <v>38</v>
      </c>
      <c r="P538" s="24">
        <f t="shared" ca="1" si="109"/>
        <v>2.3694846118687562E-2</v>
      </c>
      <c r="Q538" s="24">
        <f t="shared" ca="1" si="110"/>
        <v>0.63875078759916715</v>
      </c>
      <c r="R538" s="24">
        <f t="shared" ca="1" si="105"/>
        <v>0.6624456337178547</v>
      </c>
      <c r="S538" s="22" t="str">
        <f t="shared" ca="1" si="106"/>
        <v/>
      </c>
      <c r="T538" s="24" t="str">
        <f t="shared" ca="1" si="107"/>
        <v/>
      </c>
      <c r="U538" s="24">
        <f t="shared" ca="1" si="111"/>
        <v>0</v>
      </c>
      <c r="V538" s="22">
        <f t="shared" ca="1" si="108"/>
        <v>0.31937539379958357</v>
      </c>
    </row>
    <row r="539" spans="7:22" x14ac:dyDescent="0.25">
      <c r="G539" s="22">
        <v>530</v>
      </c>
      <c r="H539" s="22">
        <f>HLOOKUP($O539,$B$8:$E$27,H$5,FALSE)</f>
        <v>10</v>
      </c>
      <c r="I539" s="22">
        <f>HLOOKUP($O539,$B$8:$E$27,I$5,FALSE)</f>
        <v>0.2</v>
      </c>
      <c r="J539" s="22">
        <f>HLOOKUP($O539,$B$8:$E$27,J$5,FALSE)</f>
        <v>1.4</v>
      </c>
      <c r="K539" s="22">
        <f>HLOOKUP($O539,$B$8:$E$27,K$5,FALSE)</f>
        <v>0</v>
      </c>
      <c r="L539" s="22">
        <f>HLOOKUP($O539,$B$8:$E$27,L$5,FALSE)</f>
        <v>0</v>
      </c>
      <c r="M539" s="22">
        <f t="shared" si="112"/>
        <v>2</v>
      </c>
      <c r="N539" s="22">
        <f t="shared" si="113"/>
        <v>14</v>
      </c>
      <c r="O539" s="22" t="s">
        <v>41</v>
      </c>
      <c r="P539" s="24">
        <f t="shared" ca="1" si="109"/>
        <v>0.57339439903413858</v>
      </c>
      <c r="Q539" s="24">
        <f t="shared" ca="1" si="110"/>
        <v>7.0543016913191456</v>
      </c>
      <c r="R539" s="24">
        <f t="shared" ca="1" si="105"/>
        <v>7.6276960903532842</v>
      </c>
      <c r="S539" s="22" t="str">
        <f t="shared" ca="1" si="106"/>
        <v/>
      </c>
      <c r="T539" s="24" t="str">
        <f t="shared" ca="1" si="107"/>
        <v/>
      </c>
      <c r="U539" s="24">
        <f t="shared" ca="1" si="111"/>
        <v>0</v>
      </c>
      <c r="V539" s="22">
        <f t="shared" ca="1" si="108"/>
        <v>1.0586275443691486</v>
      </c>
    </row>
    <row r="540" spans="7:22" x14ac:dyDescent="0.25">
      <c r="G540" s="22">
        <v>531</v>
      </c>
      <c r="H540" s="22">
        <f>HLOOKUP($O540,$B$8:$E$27,H$5,FALSE)</f>
        <v>10</v>
      </c>
      <c r="I540" s="22">
        <f>HLOOKUP($O540,$B$8:$E$27,I$5,FALSE)</f>
        <v>0.2</v>
      </c>
      <c r="J540" s="22">
        <f>HLOOKUP($O540,$B$8:$E$27,J$5,FALSE)</f>
        <v>1.4</v>
      </c>
      <c r="K540" s="22">
        <f>HLOOKUP($O540,$B$8:$E$27,K$5,FALSE)</f>
        <v>0</v>
      </c>
      <c r="L540" s="22">
        <f>HLOOKUP($O540,$B$8:$E$27,L$5,FALSE)</f>
        <v>0</v>
      </c>
      <c r="M540" s="22">
        <f t="shared" si="112"/>
        <v>2</v>
      </c>
      <c r="N540" s="22">
        <f t="shared" si="113"/>
        <v>14</v>
      </c>
      <c r="O540" s="22" t="s">
        <v>41</v>
      </c>
      <c r="P540" s="24">
        <f t="shared" ca="1" si="109"/>
        <v>0.74178379101566994</v>
      </c>
      <c r="Q540" s="24">
        <f t="shared" ca="1" si="110"/>
        <v>7.4936904969678499</v>
      </c>
      <c r="R540" s="24">
        <f t="shared" ca="1" si="105"/>
        <v>8.2354742879835197</v>
      </c>
      <c r="S540" s="22" t="str">
        <f t="shared" ca="1" si="106"/>
        <v/>
      </c>
      <c r="T540" s="24" t="str">
        <f t="shared" ca="1" si="107"/>
        <v/>
      </c>
      <c r="U540" s="24">
        <f t="shared" ca="1" si="111"/>
        <v>0</v>
      </c>
      <c r="V540" s="22">
        <f t="shared" ca="1" si="108"/>
        <v>0.37468452484839254</v>
      </c>
    </row>
    <row r="541" spans="7:22" x14ac:dyDescent="0.25">
      <c r="G541" s="22">
        <v>532</v>
      </c>
      <c r="H541" s="22">
        <f>HLOOKUP($O541,$B$8:$E$27,H$5,FALSE)</f>
        <v>3</v>
      </c>
      <c r="I541" s="22">
        <f>HLOOKUP($O541,$B$8:$E$27,I$5,FALSE)</f>
        <v>0.2</v>
      </c>
      <c r="J541" s="22">
        <f>HLOOKUP($O541,$B$8:$E$27,J$5,FALSE)</f>
        <v>1.26</v>
      </c>
      <c r="K541" s="22">
        <f>HLOOKUP($O541,$B$8:$E$27,K$5,FALSE)</f>
        <v>0</v>
      </c>
      <c r="L541" s="22">
        <f>HLOOKUP($O541,$B$8:$E$27,L$5,FALSE)</f>
        <v>0</v>
      </c>
      <c r="M541" s="22">
        <f t="shared" si="112"/>
        <v>0.60000000000000009</v>
      </c>
      <c r="N541" s="22">
        <f t="shared" si="113"/>
        <v>3.7800000000000002</v>
      </c>
      <c r="O541" s="22" t="s">
        <v>39</v>
      </c>
      <c r="P541" s="24">
        <f t="shared" ca="1" si="109"/>
        <v>0.30506273536015388</v>
      </c>
      <c r="Q541" s="24">
        <f t="shared" ca="1" si="110"/>
        <v>2.2379164656819976</v>
      </c>
      <c r="R541" s="24">
        <f t="shared" ca="1" si="105"/>
        <v>2.5429792010421517</v>
      </c>
      <c r="S541" s="22" t="str">
        <f t="shared" ca="1" si="106"/>
        <v/>
      </c>
      <c r="T541" s="24" t="str">
        <f t="shared" ca="1" si="107"/>
        <v/>
      </c>
      <c r="U541" s="24">
        <f t="shared" ca="1" si="111"/>
        <v>0</v>
      </c>
      <c r="V541" s="22">
        <f t="shared" ca="1" si="108"/>
        <v>1.1189582328409988</v>
      </c>
    </row>
    <row r="542" spans="7:22" x14ac:dyDescent="0.25">
      <c r="G542" s="22">
        <v>533</v>
      </c>
      <c r="H542" s="22">
        <f>HLOOKUP($O542,$B$8:$E$27,H$5,FALSE)</f>
        <v>5</v>
      </c>
      <c r="I542" s="22">
        <f>HLOOKUP($O542,$B$8:$E$27,I$5,FALSE)</f>
        <v>0.18</v>
      </c>
      <c r="J542" s="22">
        <f>HLOOKUP($O542,$B$8:$E$27,J$5,FALSE)</f>
        <v>1.37</v>
      </c>
      <c r="K542" s="22">
        <f>HLOOKUP($O542,$B$8:$E$27,K$5,FALSE)</f>
        <v>0</v>
      </c>
      <c r="L542" s="22">
        <f>HLOOKUP($O542,$B$8:$E$27,L$5,FALSE)</f>
        <v>0</v>
      </c>
      <c r="M542" s="22">
        <f t="shared" si="112"/>
        <v>0.89999999999999991</v>
      </c>
      <c r="N542" s="22">
        <f t="shared" si="113"/>
        <v>6.8500000000000005</v>
      </c>
      <c r="O542" s="22" t="s">
        <v>40</v>
      </c>
      <c r="P542" s="24">
        <f t="shared" ca="1" si="109"/>
        <v>0.60552809793368068</v>
      </c>
      <c r="Q542" s="24">
        <f t="shared" ca="1" si="110"/>
        <v>4.4106010576498944</v>
      </c>
      <c r="R542" s="24">
        <f t="shared" ca="1" si="105"/>
        <v>5.0161291555835748</v>
      </c>
      <c r="S542" s="22" t="str">
        <f t="shared" ca="1" si="106"/>
        <v>C</v>
      </c>
      <c r="T542" s="24">
        <f t="shared" ca="1" si="107"/>
        <v>1.612915558357475E-2</v>
      </c>
      <c r="U542" s="24">
        <f t="shared" ca="1" si="111"/>
        <v>0</v>
      </c>
      <c r="V542" s="22">
        <f t="shared" ca="1" si="108"/>
        <v>2.2053005288249472</v>
      </c>
    </row>
    <row r="543" spans="7:22" x14ac:dyDescent="0.25">
      <c r="G543" s="22">
        <v>534</v>
      </c>
      <c r="H543" s="22">
        <f>HLOOKUP($O543,$B$8:$E$27,H$5,FALSE)</f>
        <v>10</v>
      </c>
      <c r="I543" s="22">
        <f>HLOOKUP($O543,$B$8:$E$27,I$5,FALSE)</f>
        <v>0.2</v>
      </c>
      <c r="J543" s="22">
        <f>HLOOKUP($O543,$B$8:$E$27,J$5,FALSE)</f>
        <v>1.4</v>
      </c>
      <c r="K543" s="22">
        <f>HLOOKUP($O543,$B$8:$E$27,K$5,FALSE)</f>
        <v>0</v>
      </c>
      <c r="L543" s="22">
        <f>HLOOKUP($O543,$B$8:$E$27,L$5,FALSE)</f>
        <v>0</v>
      </c>
      <c r="M543" s="22">
        <f t="shared" si="112"/>
        <v>2</v>
      </c>
      <c r="N543" s="22">
        <f t="shared" si="113"/>
        <v>14</v>
      </c>
      <c r="O543" s="22" t="s">
        <v>41</v>
      </c>
      <c r="P543" s="24">
        <f t="shared" ca="1" si="109"/>
        <v>1.0750061767403953</v>
      </c>
      <c r="Q543" s="24">
        <f t="shared" ca="1" si="110"/>
        <v>9.2983355563378378</v>
      </c>
      <c r="R543" s="24">
        <f t="shared" ca="1" si="105"/>
        <v>10.373341733078233</v>
      </c>
      <c r="S543" s="22" t="str">
        <f t="shared" ca="1" si="106"/>
        <v>D</v>
      </c>
      <c r="T543" s="24">
        <f t="shared" ca="1" si="107"/>
        <v>0.37334173307823271</v>
      </c>
      <c r="U543" s="24">
        <f t="shared" ca="1" si="111"/>
        <v>0</v>
      </c>
      <c r="V543" s="22">
        <f t="shared" ca="1" si="108"/>
        <v>4.6491677781689189</v>
      </c>
    </row>
    <row r="544" spans="7:22" x14ac:dyDescent="0.25">
      <c r="G544" s="22">
        <v>535</v>
      </c>
      <c r="H544" s="22">
        <f>HLOOKUP($O544,$B$8:$E$27,H$5,FALSE)</f>
        <v>1</v>
      </c>
      <c r="I544" s="22">
        <f>HLOOKUP($O544,$B$8:$E$27,I$5,FALSE)</f>
        <v>0.3</v>
      </c>
      <c r="J544" s="22">
        <f>HLOOKUP($O544,$B$8:$E$27,J$5,FALSE)</f>
        <v>0.95</v>
      </c>
      <c r="K544" s="22">
        <f>HLOOKUP($O544,$B$8:$E$27,K$5,FALSE)</f>
        <v>0</v>
      </c>
      <c r="L544" s="22">
        <f>HLOOKUP($O544,$B$8:$E$27,L$5,FALSE)</f>
        <v>0</v>
      </c>
      <c r="M544" s="22">
        <f t="shared" si="112"/>
        <v>0.3</v>
      </c>
      <c r="N544" s="22">
        <f t="shared" si="113"/>
        <v>0.95</v>
      </c>
      <c r="O544" s="22" t="s">
        <v>38</v>
      </c>
      <c r="P544" s="24">
        <f t="shared" ca="1" si="109"/>
        <v>0.12783701167383901</v>
      </c>
      <c r="Q544" s="24">
        <f t="shared" ca="1" si="110"/>
        <v>0.61783183717452517</v>
      </c>
      <c r="R544" s="24">
        <f t="shared" ca="1" si="105"/>
        <v>0.74566884884836415</v>
      </c>
      <c r="S544" s="22" t="str">
        <f t="shared" ca="1" si="106"/>
        <v/>
      </c>
      <c r="T544" s="24" t="str">
        <f t="shared" ca="1" si="107"/>
        <v/>
      </c>
      <c r="U544" s="24">
        <f t="shared" ca="1" si="111"/>
        <v>0</v>
      </c>
      <c r="V544" s="22">
        <f t="shared" ca="1" si="108"/>
        <v>0.30891591858726258</v>
      </c>
    </row>
    <row r="545" spans="7:22" x14ac:dyDescent="0.25">
      <c r="G545" s="22">
        <v>536</v>
      </c>
      <c r="H545" s="22">
        <f>HLOOKUP($O545,$B$8:$E$27,H$5,FALSE)</f>
        <v>10</v>
      </c>
      <c r="I545" s="22">
        <f>HLOOKUP($O545,$B$8:$E$27,I$5,FALSE)</f>
        <v>0.2</v>
      </c>
      <c r="J545" s="22">
        <f>HLOOKUP($O545,$B$8:$E$27,J$5,FALSE)</f>
        <v>1.4</v>
      </c>
      <c r="K545" s="22">
        <f>HLOOKUP($O545,$B$8:$E$27,K$5,FALSE)</f>
        <v>0</v>
      </c>
      <c r="L545" s="22">
        <f>HLOOKUP($O545,$B$8:$E$27,L$5,FALSE)</f>
        <v>0</v>
      </c>
      <c r="M545" s="22">
        <f t="shared" si="112"/>
        <v>2</v>
      </c>
      <c r="N545" s="22">
        <f t="shared" si="113"/>
        <v>14</v>
      </c>
      <c r="O545" s="22" t="s">
        <v>41</v>
      </c>
      <c r="P545" s="24">
        <f t="shared" ca="1" si="109"/>
        <v>1.7603094145082132</v>
      </c>
      <c r="Q545" s="24">
        <f t="shared" ca="1" si="110"/>
        <v>8.5625969837824858</v>
      </c>
      <c r="R545" s="24">
        <f t="shared" ca="1" si="105"/>
        <v>10.3229063982907</v>
      </c>
      <c r="S545" s="22" t="str">
        <f t="shared" ca="1" si="106"/>
        <v>D</v>
      </c>
      <c r="T545" s="24">
        <f t="shared" ca="1" si="107"/>
        <v>0.32290639829069967</v>
      </c>
      <c r="U545" s="24">
        <f t="shared" ca="1" si="111"/>
        <v>0</v>
      </c>
      <c r="V545" s="22">
        <f t="shared" ca="1" si="108"/>
        <v>1.784555315002087</v>
      </c>
    </row>
    <row r="546" spans="7:22" x14ac:dyDescent="0.25">
      <c r="G546" s="22">
        <v>537</v>
      </c>
      <c r="H546" s="22">
        <f>HLOOKUP($O546,$B$8:$E$27,H$5,FALSE)</f>
        <v>3</v>
      </c>
      <c r="I546" s="22">
        <f>HLOOKUP($O546,$B$8:$E$27,I$5,FALSE)</f>
        <v>0.2</v>
      </c>
      <c r="J546" s="22">
        <f>HLOOKUP($O546,$B$8:$E$27,J$5,FALSE)</f>
        <v>1.26</v>
      </c>
      <c r="K546" s="22">
        <f>HLOOKUP($O546,$B$8:$E$27,K$5,FALSE)</f>
        <v>0</v>
      </c>
      <c r="L546" s="22">
        <f>HLOOKUP($O546,$B$8:$E$27,L$5,FALSE)</f>
        <v>0</v>
      </c>
      <c r="M546" s="22">
        <f t="shared" si="112"/>
        <v>0.60000000000000009</v>
      </c>
      <c r="N546" s="22">
        <f t="shared" si="113"/>
        <v>3.7800000000000002</v>
      </c>
      <c r="O546" s="22" t="s">
        <v>39</v>
      </c>
      <c r="P546" s="24">
        <f t="shared" ca="1" si="109"/>
        <v>0.1231760419858724</v>
      </c>
      <c r="Q546" s="24">
        <f t="shared" ca="1" si="110"/>
        <v>2.2235318574111993</v>
      </c>
      <c r="R546" s="24">
        <f t="shared" ca="1" si="105"/>
        <v>2.3467078993970718</v>
      </c>
      <c r="S546" s="22" t="str">
        <f t="shared" ca="1" si="106"/>
        <v/>
      </c>
      <c r="T546" s="24" t="str">
        <f t="shared" ca="1" si="107"/>
        <v/>
      </c>
      <c r="U546" s="24">
        <f t="shared" ca="1" si="111"/>
        <v>0</v>
      </c>
      <c r="V546" s="22">
        <f t="shared" ca="1" si="108"/>
        <v>0.11117659287055998</v>
      </c>
    </row>
    <row r="547" spans="7:22" x14ac:dyDescent="0.25">
      <c r="G547" s="22">
        <v>538</v>
      </c>
      <c r="H547" s="22">
        <f>HLOOKUP($O547,$B$8:$E$27,H$5,FALSE)</f>
        <v>3</v>
      </c>
      <c r="I547" s="22">
        <f>HLOOKUP($O547,$B$8:$E$27,I$5,FALSE)</f>
        <v>0.2</v>
      </c>
      <c r="J547" s="22">
        <f>HLOOKUP($O547,$B$8:$E$27,J$5,FALSE)</f>
        <v>1.26</v>
      </c>
      <c r="K547" s="22">
        <f>HLOOKUP($O547,$B$8:$E$27,K$5,FALSE)</f>
        <v>0</v>
      </c>
      <c r="L547" s="22">
        <f>HLOOKUP($O547,$B$8:$E$27,L$5,FALSE)</f>
        <v>0</v>
      </c>
      <c r="M547" s="22">
        <f t="shared" si="112"/>
        <v>0.60000000000000009</v>
      </c>
      <c r="N547" s="22">
        <f t="shared" si="113"/>
        <v>3.7800000000000002</v>
      </c>
      <c r="O547" s="22" t="s">
        <v>39</v>
      </c>
      <c r="P547" s="24">
        <f t="shared" ca="1" si="109"/>
        <v>0.59468847611378928</v>
      </c>
      <c r="Q547" s="24">
        <f t="shared" ca="1" si="110"/>
        <v>2.2938855740958801</v>
      </c>
      <c r="R547" s="24">
        <f t="shared" ca="1" si="105"/>
        <v>2.8885740502096695</v>
      </c>
      <c r="S547" s="22" t="str">
        <f t="shared" ca="1" si="106"/>
        <v/>
      </c>
      <c r="T547" s="24" t="str">
        <f t="shared" ca="1" si="107"/>
        <v/>
      </c>
      <c r="U547" s="24">
        <f t="shared" ca="1" si="111"/>
        <v>0</v>
      </c>
      <c r="V547" s="22">
        <f t="shared" ca="1" si="108"/>
        <v>0.15172411546378939</v>
      </c>
    </row>
    <row r="548" spans="7:22" x14ac:dyDescent="0.25">
      <c r="G548" s="22">
        <v>539</v>
      </c>
      <c r="H548" s="22">
        <f>HLOOKUP($O548,$B$8:$E$27,H$5,FALSE)</f>
        <v>5</v>
      </c>
      <c r="I548" s="22">
        <f>HLOOKUP($O548,$B$8:$E$27,I$5,FALSE)</f>
        <v>0.18</v>
      </c>
      <c r="J548" s="22">
        <f>HLOOKUP($O548,$B$8:$E$27,J$5,FALSE)</f>
        <v>1.37</v>
      </c>
      <c r="K548" s="22">
        <f>HLOOKUP($O548,$B$8:$E$27,K$5,FALSE)</f>
        <v>0</v>
      </c>
      <c r="L548" s="22">
        <f>HLOOKUP($O548,$B$8:$E$27,L$5,FALSE)</f>
        <v>0</v>
      </c>
      <c r="M548" s="22">
        <f t="shared" si="112"/>
        <v>0.89999999999999991</v>
      </c>
      <c r="N548" s="22">
        <f t="shared" si="113"/>
        <v>6.8500000000000005</v>
      </c>
      <c r="O548" s="22" t="s">
        <v>40</v>
      </c>
      <c r="P548" s="24">
        <f t="shared" ca="1" si="109"/>
        <v>0.35107342528185997</v>
      </c>
      <c r="Q548" s="24">
        <f t="shared" ca="1" si="110"/>
        <v>3.4662730253619389</v>
      </c>
      <c r="R548" s="24">
        <f t="shared" ca="1" si="105"/>
        <v>3.8173464506437988</v>
      </c>
      <c r="S548" s="22" t="str">
        <f t="shared" ca="1" si="106"/>
        <v/>
      </c>
      <c r="T548" s="24" t="str">
        <f t="shared" ca="1" si="107"/>
        <v/>
      </c>
      <c r="U548" s="24">
        <f t="shared" ca="1" si="111"/>
        <v>0</v>
      </c>
      <c r="V548" s="22">
        <f t="shared" ca="1" si="108"/>
        <v>1.7331365126809695</v>
      </c>
    </row>
    <row r="549" spans="7:22" x14ac:dyDescent="0.25">
      <c r="G549" s="22">
        <v>540</v>
      </c>
      <c r="H549" s="22">
        <f>HLOOKUP($O549,$B$8:$E$27,H$5,FALSE)</f>
        <v>10</v>
      </c>
      <c r="I549" s="22">
        <f>HLOOKUP($O549,$B$8:$E$27,I$5,FALSE)</f>
        <v>0.2</v>
      </c>
      <c r="J549" s="22">
        <f>HLOOKUP($O549,$B$8:$E$27,J$5,FALSE)</f>
        <v>1.4</v>
      </c>
      <c r="K549" s="22">
        <f>HLOOKUP($O549,$B$8:$E$27,K$5,FALSE)</f>
        <v>0</v>
      </c>
      <c r="L549" s="22">
        <f>HLOOKUP($O549,$B$8:$E$27,L$5,FALSE)</f>
        <v>0</v>
      </c>
      <c r="M549" s="22">
        <f t="shared" si="112"/>
        <v>2</v>
      </c>
      <c r="N549" s="22">
        <f t="shared" si="113"/>
        <v>14</v>
      </c>
      <c r="O549" s="22" t="s">
        <v>41</v>
      </c>
      <c r="P549" s="24">
        <f t="shared" ca="1" si="109"/>
        <v>1.1016105739984001</v>
      </c>
      <c r="Q549" s="24">
        <f t="shared" ca="1" si="110"/>
        <v>7.9994766486366355</v>
      </c>
      <c r="R549" s="24">
        <f t="shared" ca="1" si="105"/>
        <v>9.1010872226350354</v>
      </c>
      <c r="S549" s="22" t="str">
        <f t="shared" ca="1" si="106"/>
        <v/>
      </c>
      <c r="T549" s="24" t="str">
        <f t="shared" ca="1" si="107"/>
        <v/>
      </c>
      <c r="U549" s="24">
        <f t="shared" ca="1" si="111"/>
        <v>0</v>
      </c>
      <c r="V549" s="22">
        <f t="shared" ca="1" si="108"/>
        <v>3.9997383243183178</v>
      </c>
    </row>
    <row r="550" spans="7:22" x14ac:dyDescent="0.25">
      <c r="G550" s="22">
        <v>541</v>
      </c>
      <c r="H550" s="22">
        <f>HLOOKUP($O550,$B$8:$E$27,H$5,FALSE)</f>
        <v>5</v>
      </c>
      <c r="I550" s="22">
        <f>HLOOKUP($O550,$B$8:$E$27,I$5,FALSE)</f>
        <v>0.18</v>
      </c>
      <c r="J550" s="22">
        <f>HLOOKUP($O550,$B$8:$E$27,J$5,FALSE)</f>
        <v>1.37</v>
      </c>
      <c r="K550" s="22">
        <f>HLOOKUP($O550,$B$8:$E$27,K$5,FALSE)</f>
        <v>0</v>
      </c>
      <c r="L550" s="22">
        <f>HLOOKUP($O550,$B$8:$E$27,L$5,FALSE)</f>
        <v>0</v>
      </c>
      <c r="M550" s="22">
        <f t="shared" si="112"/>
        <v>0.89999999999999991</v>
      </c>
      <c r="N550" s="22">
        <f t="shared" si="113"/>
        <v>6.8500000000000005</v>
      </c>
      <c r="O550" s="22" t="s">
        <v>40</v>
      </c>
      <c r="P550" s="24">
        <f t="shared" ca="1" si="109"/>
        <v>0.68035049802820524</v>
      </c>
      <c r="Q550" s="24">
        <f t="shared" ca="1" si="110"/>
        <v>3.5267792642439284</v>
      </c>
      <c r="R550" s="24">
        <f t="shared" ca="1" si="105"/>
        <v>4.2071297622721335</v>
      </c>
      <c r="S550" s="22" t="str">
        <f t="shared" ca="1" si="106"/>
        <v/>
      </c>
      <c r="T550" s="24" t="str">
        <f t="shared" ca="1" si="107"/>
        <v/>
      </c>
      <c r="U550" s="24">
        <f t="shared" ca="1" si="111"/>
        <v>0</v>
      </c>
      <c r="V550" s="22">
        <f t="shared" ca="1" si="108"/>
        <v>0.41629455698877549</v>
      </c>
    </row>
    <row r="551" spans="7:22" x14ac:dyDescent="0.25">
      <c r="G551" s="22">
        <v>542</v>
      </c>
      <c r="H551" s="22">
        <f>HLOOKUP($O551,$B$8:$E$27,H$5,FALSE)</f>
        <v>3</v>
      </c>
      <c r="I551" s="22">
        <f>HLOOKUP($O551,$B$8:$E$27,I$5,FALSE)</f>
        <v>0.2</v>
      </c>
      <c r="J551" s="22">
        <f>HLOOKUP($O551,$B$8:$E$27,J$5,FALSE)</f>
        <v>1.26</v>
      </c>
      <c r="K551" s="22">
        <f>HLOOKUP($O551,$B$8:$E$27,K$5,FALSE)</f>
        <v>0</v>
      </c>
      <c r="L551" s="22">
        <f>HLOOKUP($O551,$B$8:$E$27,L$5,FALSE)</f>
        <v>0</v>
      </c>
      <c r="M551" s="22">
        <f t="shared" si="112"/>
        <v>0.60000000000000009</v>
      </c>
      <c r="N551" s="22">
        <f t="shared" si="113"/>
        <v>3.7800000000000002</v>
      </c>
      <c r="O551" s="22" t="s">
        <v>39</v>
      </c>
      <c r="P551" s="24">
        <f t="shared" ca="1" si="109"/>
        <v>0.20791049796290084</v>
      </c>
      <c r="Q551" s="24">
        <f t="shared" ca="1" si="110"/>
        <v>1.9281031412452347</v>
      </c>
      <c r="R551" s="24">
        <f t="shared" ca="1" si="105"/>
        <v>2.1360136392081355</v>
      </c>
      <c r="S551" s="22" t="str">
        <f t="shared" ca="1" si="106"/>
        <v/>
      </c>
      <c r="T551" s="24" t="str">
        <f t="shared" ca="1" si="107"/>
        <v/>
      </c>
      <c r="U551" s="24">
        <f t="shared" ca="1" si="111"/>
        <v>0</v>
      </c>
      <c r="V551" s="22">
        <f t="shared" ca="1" si="108"/>
        <v>0.96405157062261737</v>
      </c>
    </row>
    <row r="552" spans="7:22" x14ac:dyDescent="0.25">
      <c r="G552" s="22">
        <v>543</v>
      </c>
      <c r="H552" s="22">
        <f>HLOOKUP($O552,$B$8:$E$27,H$5,FALSE)</f>
        <v>3</v>
      </c>
      <c r="I552" s="22">
        <f>HLOOKUP($O552,$B$8:$E$27,I$5,FALSE)</f>
        <v>0.2</v>
      </c>
      <c r="J552" s="22">
        <f>HLOOKUP($O552,$B$8:$E$27,J$5,FALSE)</f>
        <v>1.26</v>
      </c>
      <c r="K552" s="22">
        <f>HLOOKUP($O552,$B$8:$E$27,K$5,FALSE)</f>
        <v>0</v>
      </c>
      <c r="L552" s="22">
        <f>HLOOKUP($O552,$B$8:$E$27,L$5,FALSE)</f>
        <v>0</v>
      </c>
      <c r="M552" s="22">
        <f t="shared" si="112"/>
        <v>0.60000000000000009</v>
      </c>
      <c r="N552" s="22">
        <f t="shared" si="113"/>
        <v>3.7800000000000002</v>
      </c>
      <c r="O552" s="22" t="s">
        <v>39</v>
      </c>
      <c r="P552" s="24">
        <f t="shared" ca="1" si="109"/>
        <v>0.33628287086275277</v>
      </c>
      <c r="Q552" s="24">
        <f t="shared" ca="1" si="110"/>
        <v>1.9246299618476737</v>
      </c>
      <c r="R552" s="24">
        <f t="shared" ca="1" si="105"/>
        <v>2.2609128327104262</v>
      </c>
      <c r="S552" s="22" t="str">
        <f t="shared" ca="1" si="106"/>
        <v/>
      </c>
      <c r="T552" s="24" t="str">
        <f t="shared" ca="1" si="107"/>
        <v/>
      </c>
      <c r="U552" s="24">
        <f t="shared" ca="1" si="111"/>
        <v>0</v>
      </c>
      <c r="V552" s="22">
        <f t="shared" ca="1" si="108"/>
        <v>0.96231498092383683</v>
      </c>
    </row>
    <row r="553" spans="7:22" x14ac:dyDescent="0.25">
      <c r="G553" s="22">
        <v>544</v>
      </c>
      <c r="H553" s="22">
        <f>HLOOKUP($O553,$B$8:$E$27,H$5,FALSE)</f>
        <v>10</v>
      </c>
      <c r="I553" s="22">
        <f>HLOOKUP($O553,$B$8:$E$27,I$5,FALSE)</f>
        <v>0.2</v>
      </c>
      <c r="J553" s="22">
        <f>HLOOKUP($O553,$B$8:$E$27,J$5,FALSE)</f>
        <v>1.4</v>
      </c>
      <c r="K553" s="22">
        <f>HLOOKUP($O553,$B$8:$E$27,K$5,FALSE)</f>
        <v>0</v>
      </c>
      <c r="L553" s="22">
        <f>HLOOKUP($O553,$B$8:$E$27,L$5,FALSE)</f>
        <v>0</v>
      </c>
      <c r="M553" s="22">
        <f t="shared" si="112"/>
        <v>2</v>
      </c>
      <c r="N553" s="22">
        <f t="shared" si="113"/>
        <v>14</v>
      </c>
      <c r="O553" s="22" t="s">
        <v>41</v>
      </c>
      <c r="P553" s="24">
        <f t="shared" ca="1" si="109"/>
        <v>0.46010158102691823</v>
      </c>
      <c r="Q553" s="24">
        <f t="shared" ca="1" si="110"/>
        <v>7.6101586650378774</v>
      </c>
      <c r="R553" s="24">
        <f t="shared" ca="1" si="105"/>
        <v>8.0702602460647963</v>
      </c>
      <c r="S553" s="22" t="str">
        <f t="shared" ca="1" si="106"/>
        <v/>
      </c>
      <c r="T553" s="24" t="str">
        <f t="shared" ca="1" si="107"/>
        <v/>
      </c>
      <c r="U553" s="24">
        <f t="shared" ca="1" si="111"/>
        <v>0</v>
      </c>
      <c r="V553" s="22">
        <f t="shared" ca="1" si="108"/>
        <v>1.4588531999069594</v>
      </c>
    </row>
    <row r="554" spans="7:22" x14ac:dyDescent="0.25">
      <c r="G554" s="22">
        <v>545</v>
      </c>
      <c r="H554" s="22">
        <f>HLOOKUP($O554,$B$8:$E$27,H$5,FALSE)</f>
        <v>1</v>
      </c>
      <c r="I554" s="22">
        <f>HLOOKUP($O554,$B$8:$E$27,I$5,FALSE)</f>
        <v>0.3</v>
      </c>
      <c r="J554" s="22">
        <f>HLOOKUP($O554,$B$8:$E$27,J$5,FALSE)</f>
        <v>0.95</v>
      </c>
      <c r="K554" s="22">
        <f>HLOOKUP($O554,$B$8:$E$27,K$5,FALSE)</f>
        <v>0</v>
      </c>
      <c r="L554" s="22">
        <f>HLOOKUP($O554,$B$8:$E$27,L$5,FALSE)</f>
        <v>0</v>
      </c>
      <c r="M554" s="22">
        <f t="shared" si="112"/>
        <v>0.3</v>
      </c>
      <c r="N554" s="22">
        <f t="shared" si="113"/>
        <v>0.95</v>
      </c>
      <c r="O554" s="22" t="s">
        <v>38</v>
      </c>
      <c r="P554" s="24">
        <f t="shared" ca="1" si="109"/>
        <v>0.18068782404850209</v>
      </c>
      <c r="Q554" s="24">
        <f t="shared" ca="1" si="110"/>
        <v>0.6700755723887859</v>
      </c>
      <c r="R554" s="24">
        <f t="shared" ca="1" si="105"/>
        <v>0.85076339643728804</v>
      </c>
      <c r="S554" s="22" t="str">
        <f t="shared" ca="1" si="106"/>
        <v/>
      </c>
      <c r="T554" s="24" t="str">
        <f t="shared" ca="1" si="107"/>
        <v/>
      </c>
      <c r="U554" s="24">
        <f t="shared" ca="1" si="111"/>
        <v>0</v>
      </c>
      <c r="V554" s="22">
        <f t="shared" ca="1" si="108"/>
        <v>0.33503778619439295</v>
      </c>
    </row>
    <row r="555" spans="7:22" x14ac:dyDescent="0.25">
      <c r="G555" s="22">
        <v>546</v>
      </c>
      <c r="H555" s="22">
        <f>HLOOKUP($O555,$B$8:$E$27,H$5,FALSE)</f>
        <v>5</v>
      </c>
      <c r="I555" s="22">
        <f>HLOOKUP($O555,$B$8:$E$27,I$5,FALSE)</f>
        <v>0.18</v>
      </c>
      <c r="J555" s="22">
        <f>HLOOKUP($O555,$B$8:$E$27,J$5,FALSE)</f>
        <v>1.37</v>
      </c>
      <c r="K555" s="22">
        <f>HLOOKUP($O555,$B$8:$E$27,K$5,FALSE)</f>
        <v>0</v>
      </c>
      <c r="L555" s="22">
        <f>HLOOKUP($O555,$B$8:$E$27,L$5,FALSE)</f>
        <v>0</v>
      </c>
      <c r="M555" s="22">
        <f t="shared" si="112"/>
        <v>0.89999999999999991</v>
      </c>
      <c r="N555" s="22">
        <f t="shared" si="113"/>
        <v>6.8500000000000005</v>
      </c>
      <c r="O555" s="22" t="s">
        <v>40</v>
      </c>
      <c r="P555" s="24">
        <f t="shared" ca="1" si="109"/>
        <v>0.80387987300423602</v>
      </c>
      <c r="Q555" s="24">
        <f t="shared" ca="1" si="110"/>
        <v>3.3160560558375507</v>
      </c>
      <c r="R555" s="24">
        <f t="shared" ca="1" si="105"/>
        <v>4.1199359288417865</v>
      </c>
      <c r="S555" s="22" t="str">
        <f t="shared" ca="1" si="106"/>
        <v/>
      </c>
      <c r="T555" s="24" t="str">
        <f t="shared" ca="1" si="107"/>
        <v/>
      </c>
      <c r="U555" s="24">
        <f t="shared" ca="1" si="111"/>
        <v>0</v>
      </c>
      <c r="V555" s="22">
        <f t="shared" ca="1" si="108"/>
        <v>1.6580280279187753</v>
      </c>
    </row>
    <row r="556" spans="7:22" x14ac:dyDescent="0.25">
      <c r="G556" s="22">
        <v>547</v>
      </c>
      <c r="H556" s="22">
        <f>HLOOKUP($O556,$B$8:$E$27,H$5,FALSE)</f>
        <v>5</v>
      </c>
      <c r="I556" s="22">
        <f>HLOOKUP($O556,$B$8:$E$27,I$5,FALSE)</f>
        <v>0.18</v>
      </c>
      <c r="J556" s="22">
        <f>HLOOKUP($O556,$B$8:$E$27,J$5,FALSE)</f>
        <v>1.37</v>
      </c>
      <c r="K556" s="22">
        <f>HLOOKUP($O556,$B$8:$E$27,K$5,FALSE)</f>
        <v>0</v>
      </c>
      <c r="L556" s="22">
        <f>HLOOKUP($O556,$B$8:$E$27,L$5,FALSE)</f>
        <v>0</v>
      </c>
      <c r="M556" s="22">
        <f t="shared" si="112"/>
        <v>0.89999999999999991</v>
      </c>
      <c r="N556" s="22">
        <f t="shared" si="113"/>
        <v>6.8500000000000005</v>
      </c>
      <c r="O556" s="22" t="s">
        <v>40</v>
      </c>
      <c r="P556" s="24">
        <f t="shared" ca="1" si="109"/>
        <v>0.33437894285937675</v>
      </c>
      <c r="Q556" s="24">
        <f t="shared" ca="1" si="110"/>
        <v>3.4848922295297844</v>
      </c>
      <c r="R556" s="24">
        <f t="shared" ca="1" si="105"/>
        <v>3.8192711723891613</v>
      </c>
      <c r="S556" s="22" t="str">
        <f t="shared" ca="1" si="106"/>
        <v/>
      </c>
      <c r="T556" s="24" t="str">
        <f t="shared" ca="1" si="107"/>
        <v/>
      </c>
      <c r="U556" s="24">
        <f t="shared" ca="1" si="111"/>
        <v>0</v>
      </c>
      <c r="V556" s="22">
        <f t="shared" ca="1" si="108"/>
        <v>0.64566896788737838</v>
      </c>
    </row>
    <row r="557" spans="7:22" x14ac:dyDescent="0.25">
      <c r="G557" s="22">
        <v>548</v>
      </c>
      <c r="H557" s="22">
        <f>HLOOKUP($O557,$B$8:$E$27,H$5,FALSE)</f>
        <v>10</v>
      </c>
      <c r="I557" s="22">
        <f>HLOOKUP($O557,$B$8:$E$27,I$5,FALSE)</f>
        <v>0.2</v>
      </c>
      <c r="J557" s="22">
        <f>HLOOKUP($O557,$B$8:$E$27,J$5,FALSE)</f>
        <v>1.4</v>
      </c>
      <c r="K557" s="22">
        <f>HLOOKUP($O557,$B$8:$E$27,K$5,FALSE)</f>
        <v>0</v>
      </c>
      <c r="L557" s="22">
        <f>HLOOKUP($O557,$B$8:$E$27,L$5,FALSE)</f>
        <v>0</v>
      </c>
      <c r="M557" s="22">
        <f t="shared" si="112"/>
        <v>2</v>
      </c>
      <c r="N557" s="22">
        <f t="shared" si="113"/>
        <v>14</v>
      </c>
      <c r="O557" s="22" t="s">
        <v>41</v>
      </c>
      <c r="P557" s="24">
        <f t="shared" ca="1" si="109"/>
        <v>0.21883296580825462</v>
      </c>
      <c r="Q557" s="24">
        <f t="shared" ca="1" si="110"/>
        <v>9.8843184097552665</v>
      </c>
      <c r="R557" s="24">
        <f t="shared" ca="1" si="105"/>
        <v>10.10315137556352</v>
      </c>
      <c r="S557" s="22" t="str">
        <f t="shared" ca="1" si="106"/>
        <v>D</v>
      </c>
      <c r="T557" s="24">
        <f t="shared" ca="1" si="107"/>
        <v>0.10315137556352028</v>
      </c>
      <c r="U557" s="24">
        <f t="shared" ca="1" si="111"/>
        <v>0</v>
      </c>
      <c r="V557" s="22">
        <f t="shared" ca="1" si="108"/>
        <v>4.9421592048776333</v>
      </c>
    </row>
    <row r="558" spans="7:22" x14ac:dyDescent="0.25">
      <c r="G558" s="22">
        <v>549</v>
      </c>
      <c r="H558" s="22">
        <f>HLOOKUP($O558,$B$8:$E$27,H$5,FALSE)</f>
        <v>1</v>
      </c>
      <c r="I558" s="22">
        <f>HLOOKUP($O558,$B$8:$E$27,I$5,FALSE)</f>
        <v>0.3</v>
      </c>
      <c r="J558" s="22">
        <f>HLOOKUP($O558,$B$8:$E$27,J$5,FALSE)</f>
        <v>0.95</v>
      </c>
      <c r="K558" s="22">
        <f>HLOOKUP($O558,$B$8:$E$27,K$5,FALSE)</f>
        <v>0</v>
      </c>
      <c r="L558" s="22">
        <f>HLOOKUP($O558,$B$8:$E$27,L$5,FALSE)</f>
        <v>0</v>
      </c>
      <c r="M558" s="22">
        <f t="shared" si="112"/>
        <v>0.3</v>
      </c>
      <c r="N558" s="22">
        <f t="shared" si="113"/>
        <v>0.95</v>
      </c>
      <c r="O558" s="22" t="s">
        <v>38</v>
      </c>
      <c r="P558" s="24">
        <f t="shared" ca="1" si="109"/>
        <v>0.17304830697744658</v>
      </c>
      <c r="Q558" s="24">
        <f t="shared" ca="1" si="110"/>
        <v>0.62208422627889126</v>
      </c>
      <c r="R558" s="24">
        <f t="shared" ref="R558:R621" ca="1" si="114">SUM(P558:Q558)</f>
        <v>0.79513253325633781</v>
      </c>
      <c r="S558" s="22" t="str">
        <f t="shared" ref="S558:S621" ca="1" si="115">IF(H558&lt;R558,O558,"")</f>
        <v/>
      </c>
      <c r="T558" s="24" t="str">
        <f t="shared" ref="T558:T621" ca="1" si="116">IF(S558=O558,R558-H558,"")</f>
        <v/>
      </c>
      <c r="U558" s="24">
        <f t="shared" ca="1" si="111"/>
        <v>0</v>
      </c>
      <c r="V558" s="22">
        <f t="shared" ca="1" si="108"/>
        <v>0.31104211313944563</v>
      </c>
    </row>
    <row r="559" spans="7:22" x14ac:dyDescent="0.25">
      <c r="G559" s="22">
        <v>550</v>
      </c>
      <c r="H559" s="22">
        <f>HLOOKUP($O559,$B$8:$E$27,H$5,FALSE)</f>
        <v>1</v>
      </c>
      <c r="I559" s="22">
        <f>HLOOKUP($O559,$B$8:$E$27,I$5,FALSE)</f>
        <v>0.3</v>
      </c>
      <c r="J559" s="22">
        <f>HLOOKUP($O559,$B$8:$E$27,J$5,FALSE)</f>
        <v>0.95</v>
      </c>
      <c r="K559" s="22">
        <f>HLOOKUP($O559,$B$8:$E$27,K$5,FALSE)</f>
        <v>0</v>
      </c>
      <c r="L559" s="22">
        <f>HLOOKUP($O559,$B$8:$E$27,L$5,FALSE)</f>
        <v>0</v>
      </c>
      <c r="M559" s="22">
        <f t="shared" si="112"/>
        <v>0.3</v>
      </c>
      <c r="N559" s="22">
        <f t="shared" si="113"/>
        <v>0.95</v>
      </c>
      <c r="O559" s="22" t="s">
        <v>38</v>
      </c>
      <c r="P559" s="24">
        <f t="shared" ca="1" si="109"/>
        <v>0.28355201905036992</v>
      </c>
      <c r="Q559" s="24">
        <f t="shared" ca="1" si="110"/>
        <v>0.5582717239396876</v>
      </c>
      <c r="R559" s="24">
        <f t="shared" ca="1" si="114"/>
        <v>0.84182374299005747</v>
      </c>
      <c r="S559" s="22" t="str">
        <f t="shared" ca="1" si="115"/>
        <v/>
      </c>
      <c r="T559" s="24" t="str">
        <f t="shared" ca="1" si="116"/>
        <v/>
      </c>
      <c r="U559" s="24">
        <f t="shared" ca="1" si="111"/>
        <v>0</v>
      </c>
      <c r="V559" s="22">
        <f t="shared" ca="1" si="108"/>
        <v>0.2791358619698438</v>
      </c>
    </row>
    <row r="560" spans="7:22" x14ac:dyDescent="0.25">
      <c r="G560" s="22">
        <v>551</v>
      </c>
      <c r="H560" s="22">
        <f>HLOOKUP($O560,$B$8:$E$27,H$5,FALSE)</f>
        <v>1</v>
      </c>
      <c r="I560" s="22">
        <f>HLOOKUP($O560,$B$8:$E$27,I$5,FALSE)</f>
        <v>0.3</v>
      </c>
      <c r="J560" s="22">
        <f>HLOOKUP($O560,$B$8:$E$27,J$5,FALSE)</f>
        <v>0.95</v>
      </c>
      <c r="K560" s="22">
        <f>HLOOKUP($O560,$B$8:$E$27,K$5,FALSE)</f>
        <v>0</v>
      </c>
      <c r="L560" s="22">
        <f>HLOOKUP($O560,$B$8:$E$27,L$5,FALSE)</f>
        <v>0</v>
      </c>
      <c r="M560" s="22">
        <f t="shared" si="112"/>
        <v>0.3</v>
      </c>
      <c r="N560" s="22">
        <f t="shared" si="113"/>
        <v>0.95</v>
      </c>
      <c r="O560" s="22" t="s">
        <v>38</v>
      </c>
      <c r="P560" s="24">
        <f t="shared" ca="1" si="109"/>
        <v>0.22512732295743101</v>
      </c>
      <c r="Q560" s="24">
        <f t="shared" ca="1" si="110"/>
        <v>0.57260878585390851</v>
      </c>
      <c r="R560" s="24">
        <f t="shared" ca="1" si="114"/>
        <v>0.79773610881133949</v>
      </c>
      <c r="S560" s="22" t="str">
        <f t="shared" ca="1" si="115"/>
        <v/>
      </c>
      <c r="T560" s="24" t="str">
        <f t="shared" ca="1" si="116"/>
        <v/>
      </c>
      <c r="U560" s="24">
        <f t="shared" ca="1" si="111"/>
        <v>0</v>
      </c>
      <c r="V560" s="22">
        <f t="shared" ca="1" si="108"/>
        <v>0.28630439292695425</v>
      </c>
    </row>
    <row r="561" spans="7:22" x14ac:dyDescent="0.25">
      <c r="G561" s="22">
        <v>552</v>
      </c>
      <c r="H561" s="22">
        <f>HLOOKUP($O561,$B$8:$E$27,H$5,FALSE)</f>
        <v>5</v>
      </c>
      <c r="I561" s="22">
        <f>HLOOKUP($O561,$B$8:$E$27,I$5,FALSE)</f>
        <v>0.18</v>
      </c>
      <c r="J561" s="22">
        <f>HLOOKUP($O561,$B$8:$E$27,J$5,FALSE)</f>
        <v>1.37</v>
      </c>
      <c r="K561" s="22">
        <f>HLOOKUP($O561,$B$8:$E$27,K$5,FALSE)</f>
        <v>0</v>
      </c>
      <c r="L561" s="22">
        <f>HLOOKUP($O561,$B$8:$E$27,L$5,FALSE)</f>
        <v>0</v>
      </c>
      <c r="M561" s="22">
        <f t="shared" si="112"/>
        <v>0.89999999999999991</v>
      </c>
      <c r="N561" s="22">
        <f t="shared" si="113"/>
        <v>6.8500000000000005</v>
      </c>
      <c r="O561" s="22" t="s">
        <v>40</v>
      </c>
      <c r="P561" s="24">
        <f t="shared" ca="1" si="109"/>
        <v>0.42041148877208379</v>
      </c>
      <c r="Q561" s="24">
        <f t="shared" ca="1" si="110"/>
        <v>3.5726742271552201</v>
      </c>
      <c r="R561" s="24">
        <f t="shared" ca="1" si="114"/>
        <v>3.9930857159273039</v>
      </c>
      <c r="S561" s="22" t="str">
        <f t="shared" ca="1" si="115"/>
        <v/>
      </c>
      <c r="T561" s="24" t="str">
        <f t="shared" ca="1" si="116"/>
        <v/>
      </c>
      <c r="U561" s="24">
        <f t="shared" ca="1" si="111"/>
        <v>0</v>
      </c>
      <c r="V561" s="22">
        <f t="shared" ca="1" si="108"/>
        <v>1.78633711357761</v>
      </c>
    </row>
    <row r="562" spans="7:22" x14ac:dyDescent="0.25">
      <c r="G562" s="22">
        <v>553</v>
      </c>
      <c r="H562" s="22">
        <f>HLOOKUP($O562,$B$8:$E$27,H$5,FALSE)</f>
        <v>3</v>
      </c>
      <c r="I562" s="22">
        <f>HLOOKUP($O562,$B$8:$E$27,I$5,FALSE)</f>
        <v>0.2</v>
      </c>
      <c r="J562" s="22">
        <f>HLOOKUP($O562,$B$8:$E$27,J$5,FALSE)</f>
        <v>1.26</v>
      </c>
      <c r="K562" s="22">
        <f>HLOOKUP($O562,$B$8:$E$27,K$5,FALSE)</f>
        <v>0</v>
      </c>
      <c r="L562" s="22">
        <f>HLOOKUP($O562,$B$8:$E$27,L$5,FALSE)</f>
        <v>0</v>
      </c>
      <c r="M562" s="22">
        <f t="shared" si="112"/>
        <v>0.60000000000000009</v>
      </c>
      <c r="N562" s="22">
        <f t="shared" si="113"/>
        <v>3.7800000000000002</v>
      </c>
      <c r="O562" s="22" t="s">
        <v>39</v>
      </c>
      <c r="P562" s="24">
        <f t="shared" ca="1" si="109"/>
        <v>8.1156863949934238E-2</v>
      </c>
      <c r="Q562" s="24">
        <f t="shared" ca="1" si="110"/>
        <v>2.2124609809561457</v>
      </c>
      <c r="R562" s="24">
        <f t="shared" ca="1" si="114"/>
        <v>2.29361784490608</v>
      </c>
      <c r="S562" s="22" t="str">
        <f t="shared" ca="1" si="115"/>
        <v/>
      </c>
      <c r="T562" s="24" t="str">
        <f t="shared" ca="1" si="116"/>
        <v/>
      </c>
      <c r="U562" s="24">
        <f t="shared" ca="1" si="111"/>
        <v>0</v>
      </c>
      <c r="V562" s="22">
        <f t="shared" ca="1" si="108"/>
        <v>1.1062304904780729</v>
      </c>
    </row>
    <row r="563" spans="7:22" x14ac:dyDescent="0.25">
      <c r="G563" s="22">
        <v>554</v>
      </c>
      <c r="H563" s="22">
        <f>HLOOKUP($O563,$B$8:$E$27,H$5,FALSE)</f>
        <v>3</v>
      </c>
      <c r="I563" s="22">
        <f>HLOOKUP($O563,$B$8:$E$27,I$5,FALSE)</f>
        <v>0.2</v>
      </c>
      <c r="J563" s="22">
        <f>HLOOKUP($O563,$B$8:$E$27,J$5,FALSE)</f>
        <v>1.26</v>
      </c>
      <c r="K563" s="22">
        <f>HLOOKUP($O563,$B$8:$E$27,K$5,FALSE)</f>
        <v>0</v>
      </c>
      <c r="L563" s="22">
        <f>HLOOKUP($O563,$B$8:$E$27,L$5,FALSE)</f>
        <v>0</v>
      </c>
      <c r="M563" s="22">
        <f t="shared" si="112"/>
        <v>0.60000000000000009</v>
      </c>
      <c r="N563" s="22">
        <f t="shared" si="113"/>
        <v>3.7800000000000002</v>
      </c>
      <c r="O563" s="22" t="s">
        <v>39</v>
      </c>
      <c r="P563" s="24">
        <f t="shared" ca="1" si="109"/>
        <v>0.44058123299507235</v>
      </c>
      <c r="Q563" s="24">
        <f t="shared" ca="1" si="110"/>
        <v>2.0039940133873433</v>
      </c>
      <c r="R563" s="24">
        <f t="shared" ca="1" si="114"/>
        <v>2.4445752463824157</v>
      </c>
      <c r="S563" s="22" t="str">
        <f t="shared" ca="1" si="115"/>
        <v/>
      </c>
      <c r="T563" s="24" t="str">
        <f t="shared" ca="1" si="116"/>
        <v/>
      </c>
      <c r="U563" s="24">
        <f t="shared" ca="1" si="111"/>
        <v>0</v>
      </c>
      <c r="V563" s="22">
        <f t="shared" ca="1" si="108"/>
        <v>1.0019970066936716</v>
      </c>
    </row>
    <row r="564" spans="7:22" x14ac:dyDescent="0.25">
      <c r="G564" s="22">
        <v>555</v>
      </c>
      <c r="H564" s="22">
        <f>HLOOKUP($O564,$B$8:$E$27,H$5,FALSE)</f>
        <v>10</v>
      </c>
      <c r="I564" s="22">
        <f>HLOOKUP($O564,$B$8:$E$27,I$5,FALSE)</f>
        <v>0.2</v>
      </c>
      <c r="J564" s="22">
        <f>HLOOKUP($O564,$B$8:$E$27,J$5,FALSE)</f>
        <v>1.4</v>
      </c>
      <c r="K564" s="22">
        <f>HLOOKUP($O564,$B$8:$E$27,K$5,FALSE)</f>
        <v>0</v>
      </c>
      <c r="L564" s="22">
        <f>HLOOKUP($O564,$B$8:$E$27,L$5,FALSE)</f>
        <v>0</v>
      </c>
      <c r="M564" s="22">
        <f t="shared" si="112"/>
        <v>2</v>
      </c>
      <c r="N564" s="22">
        <f t="shared" si="113"/>
        <v>14</v>
      </c>
      <c r="O564" s="22" t="s">
        <v>41</v>
      </c>
      <c r="P564" s="24">
        <f t="shared" ca="1" si="109"/>
        <v>2.2852593957687128E-2</v>
      </c>
      <c r="Q564" s="24">
        <f t="shared" ca="1" si="110"/>
        <v>7.821738597121997</v>
      </c>
      <c r="R564" s="24">
        <f t="shared" ca="1" si="114"/>
        <v>7.8445911910796839</v>
      </c>
      <c r="S564" s="22" t="str">
        <f t="shared" ca="1" si="115"/>
        <v/>
      </c>
      <c r="T564" s="24" t="str">
        <f t="shared" ca="1" si="116"/>
        <v/>
      </c>
      <c r="U564" s="24">
        <f t="shared" ca="1" si="111"/>
        <v>0</v>
      </c>
      <c r="V564" s="22">
        <f t="shared" ca="1" si="108"/>
        <v>3.9108692985609985</v>
      </c>
    </row>
    <row r="565" spans="7:22" x14ac:dyDescent="0.25">
      <c r="G565" s="22">
        <v>556</v>
      </c>
      <c r="H565" s="22">
        <f>HLOOKUP($O565,$B$8:$E$27,H$5,FALSE)</f>
        <v>3</v>
      </c>
      <c r="I565" s="22">
        <f>HLOOKUP($O565,$B$8:$E$27,I$5,FALSE)</f>
        <v>0.2</v>
      </c>
      <c r="J565" s="22">
        <f>HLOOKUP($O565,$B$8:$E$27,J$5,FALSE)</f>
        <v>1.26</v>
      </c>
      <c r="K565" s="22">
        <f>HLOOKUP($O565,$B$8:$E$27,K$5,FALSE)</f>
        <v>0</v>
      </c>
      <c r="L565" s="22">
        <f>HLOOKUP($O565,$B$8:$E$27,L$5,FALSE)</f>
        <v>0</v>
      </c>
      <c r="M565" s="22">
        <f t="shared" si="112"/>
        <v>0.60000000000000009</v>
      </c>
      <c r="N565" s="22">
        <f t="shared" si="113"/>
        <v>3.7800000000000002</v>
      </c>
      <c r="O565" s="22" t="s">
        <v>39</v>
      </c>
      <c r="P565" s="24">
        <f t="shared" ca="1" si="109"/>
        <v>0.54187253397841939</v>
      </c>
      <c r="Q565" s="24">
        <f t="shared" ca="1" si="110"/>
        <v>2.1680691889234094</v>
      </c>
      <c r="R565" s="24">
        <f t="shared" ca="1" si="114"/>
        <v>2.7099417229018288</v>
      </c>
      <c r="S565" s="22" t="str">
        <f t="shared" ca="1" si="115"/>
        <v/>
      </c>
      <c r="T565" s="24" t="str">
        <f t="shared" ca="1" si="116"/>
        <v/>
      </c>
      <c r="U565" s="24">
        <f t="shared" ca="1" si="111"/>
        <v>0</v>
      </c>
      <c r="V565" s="22">
        <f t="shared" ca="1" si="108"/>
        <v>1.0840345944617047</v>
      </c>
    </row>
    <row r="566" spans="7:22" x14ac:dyDescent="0.25">
      <c r="G566" s="22">
        <v>557</v>
      </c>
      <c r="H566" s="22">
        <f>HLOOKUP($O566,$B$8:$E$27,H$5,FALSE)</f>
        <v>3</v>
      </c>
      <c r="I566" s="22">
        <f>HLOOKUP($O566,$B$8:$E$27,I$5,FALSE)</f>
        <v>0.2</v>
      </c>
      <c r="J566" s="22">
        <f>HLOOKUP($O566,$B$8:$E$27,J$5,FALSE)</f>
        <v>1.26</v>
      </c>
      <c r="K566" s="22">
        <f>HLOOKUP($O566,$B$8:$E$27,K$5,FALSE)</f>
        <v>0</v>
      </c>
      <c r="L566" s="22">
        <f>HLOOKUP($O566,$B$8:$E$27,L$5,FALSE)</f>
        <v>0</v>
      </c>
      <c r="M566" s="22">
        <f t="shared" si="112"/>
        <v>0.60000000000000009</v>
      </c>
      <c r="N566" s="22">
        <f t="shared" si="113"/>
        <v>3.7800000000000002</v>
      </c>
      <c r="O566" s="22" t="s">
        <v>39</v>
      </c>
      <c r="P566" s="24">
        <f t="shared" ca="1" si="109"/>
        <v>0.3419465781052945</v>
      </c>
      <c r="Q566" s="24">
        <f t="shared" ca="1" si="110"/>
        <v>1.9780962880329314</v>
      </c>
      <c r="R566" s="24">
        <f t="shared" ca="1" si="114"/>
        <v>2.320042866138226</v>
      </c>
      <c r="S566" s="22" t="str">
        <f t="shared" ca="1" si="115"/>
        <v/>
      </c>
      <c r="T566" s="24" t="str">
        <f t="shared" ca="1" si="116"/>
        <v/>
      </c>
      <c r="U566" s="24">
        <f t="shared" ca="1" si="111"/>
        <v>0</v>
      </c>
      <c r="V566" s="22">
        <f t="shared" ca="1" si="108"/>
        <v>0.78396550250424091</v>
      </c>
    </row>
    <row r="567" spans="7:22" x14ac:dyDescent="0.25">
      <c r="G567" s="22">
        <v>558</v>
      </c>
      <c r="H567" s="22">
        <f>HLOOKUP($O567,$B$8:$E$27,H$5,FALSE)</f>
        <v>5</v>
      </c>
      <c r="I567" s="22">
        <f>HLOOKUP($O567,$B$8:$E$27,I$5,FALSE)</f>
        <v>0.18</v>
      </c>
      <c r="J567" s="22">
        <f>HLOOKUP($O567,$B$8:$E$27,J$5,FALSE)</f>
        <v>1.37</v>
      </c>
      <c r="K567" s="22">
        <f>HLOOKUP($O567,$B$8:$E$27,K$5,FALSE)</f>
        <v>0</v>
      </c>
      <c r="L567" s="22">
        <f>HLOOKUP($O567,$B$8:$E$27,L$5,FALSE)</f>
        <v>0</v>
      </c>
      <c r="M567" s="22">
        <f t="shared" si="112"/>
        <v>0.89999999999999991</v>
      </c>
      <c r="N567" s="22">
        <f t="shared" si="113"/>
        <v>6.8500000000000005</v>
      </c>
      <c r="O567" s="22" t="s">
        <v>40</v>
      </c>
      <c r="P567" s="24">
        <f t="shared" ca="1" si="109"/>
        <v>0.88970287153466898</v>
      </c>
      <c r="Q567" s="24">
        <f t="shared" ca="1" si="110"/>
        <v>4.1928290080625343</v>
      </c>
      <c r="R567" s="24">
        <f t="shared" ca="1" si="114"/>
        <v>5.0825318795972034</v>
      </c>
      <c r="S567" s="22" t="str">
        <f t="shared" ca="1" si="115"/>
        <v>C</v>
      </c>
      <c r="T567" s="24">
        <f t="shared" ca="1" si="116"/>
        <v>8.2531879597203428E-2</v>
      </c>
      <c r="U567" s="24">
        <f t="shared" ca="1" si="111"/>
        <v>0</v>
      </c>
      <c r="V567" s="22">
        <f t="shared" ca="1" si="108"/>
        <v>2.0964145040312672</v>
      </c>
    </row>
    <row r="568" spans="7:22" x14ac:dyDescent="0.25">
      <c r="G568" s="22">
        <v>559</v>
      </c>
      <c r="H568" s="22">
        <f>HLOOKUP($O568,$B$8:$E$27,H$5,FALSE)</f>
        <v>1</v>
      </c>
      <c r="I568" s="22">
        <f>HLOOKUP($O568,$B$8:$E$27,I$5,FALSE)</f>
        <v>0.3</v>
      </c>
      <c r="J568" s="22">
        <f>HLOOKUP($O568,$B$8:$E$27,J$5,FALSE)</f>
        <v>0.95</v>
      </c>
      <c r="K568" s="22">
        <f>HLOOKUP($O568,$B$8:$E$27,K$5,FALSE)</f>
        <v>0</v>
      </c>
      <c r="L568" s="22">
        <f>HLOOKUP($O568,$B$8:$E$27,L$5,FALSE)</f>
        <v>0</v>
      </c>
      <c r="M568" s="22">
        <f t="shared" si="112"/>
        <v>0.3</v>
      </c>
      <c r="N568" s="22">
        <f t="shared" si="113"/>
        <v>0.95</v>
      </c>
      <c r="O568" s="22" t="s">
        <v>38</v>
      </c>
      <c r="P568" s="24">
        <f t="shared" ca="1" si="109"/>
        <v>3.0748154451675346E-2</v>
      </c>
      <c r="Q568" s="24">
        <f t="shared" ca="1" si="110"/>
        <v>0.60804741750491753</v>
      </c>
      <c r="R568" s="24">
        <f t="shared" ca="1" si="114"/>
        <v>0.63879557195659287</v>
      </c>
      <c r="S568" s="22" t="str">
        <f t="shared" ca="1" si="115"/>
        <v/>
      </c>
      <c r="T568" s="24" t="str">
        <f t="shared" ca="1" si="116"/>
        <v/>
      </c>
      <c r="U568" s="24">
        <f t="shared" ca="1" si="111"/>
        <v>0</v>
      </c>
      <c r="V568" s="22">
        <f t="shared" ca="1" si="108"/>
        <v>0.30402370875245877</v>
      </c>
    </row>
    <row r="569" spans="7:22" x14ac:dyDescent="0.25">
      <c r="G569" s="22">
        <v>560</v>
      </c>
      <c r="H569" s="22">
        <f>HLOOKUP($O569,$B$8:$E$27,H$5,FALSE)</f>
        <v>1</v>
      </c>
      <c r="I569" s="22">
        <f>HLOOKUP($O569,$B$8:$E$27,I$5,FALSE)</f>
        <v>0.3</v>
      </c>
      <c r="J569" s="22">
        <f>HLOOKUP($O569,$B$8:$E$27,J$5,FALSE)</f>
        <v>0.95</v>
      </c>
      <c r="K569" s="22">
        <f>HLOOKUP($O569,$B$8:$E$27,K$5,FALSE)</f>
        <v>0</v>
      </c>
      <c r="L569" s="22">
        <f>HLOOKUP($O569,$B$8:$E$27,L$5,FALSE)</f>
        <v>0</v>
      </c>
      <c r="M569" s="22">
        <f t="shared" si="112"/>
        <v>0.3</v>
      </c>
      <c r="N569" s="22">
        <f t="shared" si="113"/>
        <v>0.95</v>
      </c>
      <c r="O569" s="22" t="s">
        <v>38</v>
      </c>
      <c r="P569" s="24">
        <f t="shared" ca="1" si="109"/>
        <v>8.2295081567089645E-2</v>
      </c>
      <c r="Q569" s="24">
        <f t="shared" ca="1" si="110"/>
        <v>0.5546608253455656</v>
      </c>
      <c r="R569" s="24">
        <f t="shared" ca="1" si="114"/>
        <v>0.63695590691265525</v>
      </c>
      <c r="S569" s="22" t="str">
        <f t="shared" ca="1" si="115"/>
        <v/>
      </c>
      <c r="T569" s="24" t="str">
        <f t="shared" ca="1" si="116"/>
        <v/>
      </c>
      <c r="U569" s="24">
        <f t="shared" ca="1" si="111"/>
        <v>0</v>
      </c>
      <c r="V569" s="22">
        <f t="shared" ca="1" si="108"/>
        <v>0.1404876996349827</v>
      </c>
    </row>
    <row r="570" spans="7:22" x14ac:dyDescent="0.25">
      <c r="G570" s="22">
        <v>561</v>
      </c>
      <c r="H570" s="22">
        <f>HLOOKUP($O570,$B$8:$E$27,H$5,FALSE)</f>
        <v>1</v>
      </c>
      <c r="I570" s="22">
        <f>HLOOKUP($O570,$B$8:$E$27,I$5,FALSE)</f>
        <v>0.3</v>
      </c>
      <c r="J570" s="22">
        <f>HLOOKUP($O570,$B$8:$E$27,J$5,FALSE)</f>
        <v>0.95</v>
      </c>
      <c r="K570" s="22">
        <f>HLOOKUP($O570,$B$8:$E$27,K$5,FALSE)</f>
        <v>0</v>
      </c>
      <c r="L570" s="22">
        <f>HLOOKUP($O570,$B$8:$E$27,L$5,FALSE)</f>
        <v>0</v>
      </c>
      <c r="M570" s="22">
        <f t="shared" si="112"/>
        <v>0.3</v>
      </c>
      <c r="N570" s="22">
        <f t="shared" si="113"/>
        <v>0.95</v>
      </c>
      <c r="O570" s="22" t="s">
        <v>38</v>
      </c>
      <c r="P570" s="24">
        <f t="shared" ca="1" si="109"/>
        <v>0.28933082163098306</v>
      </c>
      <c r="Q570" s="24">
        <f t="shared" ca="1" si="110"/>
        <v>0.63292311379771449</v>
      </c>
      <c r="R570" s="24">
        <f t="shared" ca="1" si="114"/>
        <v>0.9222539354286976</v>
      </c>
      <c r="S570" s="22" t="str">
        <f t="shared" ca="1" si="115"/>
        <v/>
      </c>
      <c r="T570" s="24" t="str">
        <f t="shared" ca="1" si="116"/>
        <v/>
      </c>
      <c r="U570" s="24">
        <f t="shared" ca="1" si="111"/>
        <v>0</v>
      </c>
      <c r="V570" s="22">
        <f t="shared" ca="1" si="108"/>
        <v>0.31646155689885724</v>
      </c>
    </row>
    <row r="571" spans="7:22" x14ac:dyDescent="0.25">
      <c r="G571" s="22">
        <v>562</v>
      </c>
      <c r="H571" s="22">
        <f>HLOOKUP($O571,$B$8:$E$27,H$5,FALSE)</f>
        <v>3</v>
      </c>
      <c r="I571" s="22">
        <f>HLOOKUP($O571,$B$8:$E$27,I$5,FALSE)</f>
        <v>0.2</v>
      </c>
      <c r="J571" s="22">
        <f>HLOOKUP($O571,$B$8:$E$27,J$5,FALSE)</f>
        <v>1.26</v>
      </c>
      <c r="K571" s="22">
        <f>HLOOKUP($O571,$B$8:$E$27,K$5,FALSE)</f>
        <v>0</v>
      </c>
      <c r="L571" s="22">
        <f>HLOOKUP($O571,$B$8:$E$27,L$5,FALSE)</f>
        <v>0</v>
      </c>
      <c r="M571" s="22">
        <f t="shared" si="112"/>
        <v>0.60000000000000009</v>
      </c>
      <c r="N571" s="22">
        <f t="shared" si="113"/>
        <v>3.7800000000000002</v>
      </c>
      <c r="O571" s="22" t="s">
        <v>39</v>
      </c>
      <c r="P571" s="24">
        <f t="shared" ca="1" si="109"/>
        <v>0.36503150187905808</v>
      </c>
      <c r="Q571" s="24">
        <f t="shared" ca="1" si="110"/>
        <v>1.7382884857839012</v>
      </c>
      <c r="R571" s="24">
        <f t="shared" ca="1" si="114"/>
        <v>2.1033199876629594</v>
      </c>
      <c r="S571" s="22" t="str">
        <f t="shared" ca="1" si="115"/>
        <v/>
      </c>
      <c r="T571" s="24" t="str">
        <f t="shared" ca="1" si="116"/>
        <v/>
      </c>
      <c r="U571" s="24">
        <f t="shared" ca="1" si="111"/>
        <v>0</v>
      </c>
      <c r="V571" s="22">
        <f t="shared" ca="1" si="108"/>
        <v>0.86914424289195058</v>
      </c>
    </row>
    <row r="572" spans="7:22" x14ac:dyDescent="0.25">
      <c r="G572" s="22">
        <v>563</v>
      </c>
      <c r="H572" s="22">
        <f>HLOOKUP($O572,$B$8:$E$27,H$5,FALSE)</f>
        <v>5</v>
      </c>
      <c r="I572" s="22">
        <f>HLOOKUP($O572,$B$8:$E$27,I$5,FALSE)</f>
        <v>0.18</v>
      </c>
      <c r="J572" s="22">
        <f>HLOOKUP($O572,$B$8:$E$27,J$5,FALSE)</f>
        <v>1.37</v>
      </c>
      <c r="K572" s="22">
        <f>HLOOKUP($O572,$B$8:$E$27,K$5,FALSE)</f>
        <v>0</v>
      </c>
      <c r="L572" s="22">
        <f>HLOOKUP($O572,$B$8:$E$27,L$5,FALSE)</f>
        <v>0</v>
      </c>
      <c r="M572" s="22">
        <f t="shared" si="112"/>
        <v>0.89999999999999991</v>
      </c>
      <c r="N572" s="22">
        <f t="shared" si="113"/>
        <v>6.8500000000000005</v>
      </c>
      <c r="O572" s="22" t="s">
        <v>40</v>
      </c>
      <c r="P572" s="24">
        <f t="shared" ca="1" si="109"/>
        <v>0.76125992783324259</v>
      </c>
      <c r="Q572" s="24">
        <f t="shared" ca="1" si="110"/>
        <v>4.1896679439096873</v>
      </c>
      <c r="R572" s="24">
        <f t="shared" ca="1" si="114"/>
        <v>4.9509278717429304</v>
      </c>
      <c r="S572" s="22" t="str">
        <f t="shared" ca="1" si="115"/>
        <v/>
      </c>
      <c r="T572" s="24" t="str">
        <f t="shared" ca="1" si="116"/>
        <v/>
      </c>
      <c r="U572" s="24">
        <f t="shared" ca="1" si="111"/>
        <v>0</v>
      </c>
      <c r="V572" s="22">
        <f t="shared" ca="1" si="108"/>
        <v>1.218350489954074</v>
      </c>
    </row>
    <row r="573" spans="7:22" x14ac:dyDescent="0.25">
      <c r="G573" s="22">
        <v>564</v>
      </c>
      <c r="H573" s="22">
        <f>HLOOKUP($O573,$B$8:$E$27,H$5,FALSE)</f>
        <v>10</v>
      </c>
      <c r="I573" s="22">
        <f>HLOOKUP($O573,$B$8:$E$27,I$5,FALSE)</f>
        <v>0.2</v>
      </c>
      <c r="J573" s="22">
        <f>HLOOKUP($O573,$B$8:$E$27,J$5,FALSE)</f>
        <v>1.4</v>
      </c>
      <c r="K573" s="22">
        <f>HLOOKUP($O573,$B$8:$E$27,K$5,FALSE)</f>
        <v>0</v>
      </c>
      <c r="L573" s="22">
        <f>HLOOKUP($O573,$B$8:$E$27,L$5,FALSE)</f>
        <v>0</v>
      </c>
      <c r="M573" s="22">
        <f t="shared" si="112"/>
        <v>2</v>
      </c>
      <c r="N573" s="22">
        <f t="shared" si="113"/>
        <v>14</v>
      </c>
      <c r="O573" s="22" t="s">
        <v>41</v>
      </c>
      <c r="P573" s="24">
        <f t="shared" ca="1" si="109"/>
        <v>1.7631940002526489</v>
      </c>
      <c r="Q573" s="24">
        <f t="shared" ca="1" si="110"/>
        <v>7.9055520303886198</v>
      </c>
      <c r="R573" s="24">
        <f t="shared" ca="1" si="114"/>
        <v>9.6687460306412696</v>
      </c>
      <c r="S573" s="22" t="str">
        <f t="shared" ca="1" si="115"/>
        <v/>
      </c>
      <c r="T573" s="24" t="str">
        <f t="shared" ca="1" si="116"/>
        <v/>
      </c>
      <c r="U573" s="24">
        <f t="shared" ca="1" si="111"/>
        <v>0</v>
      </c>
      <c r="V573" s="22">
        <f t="shared" ca="1" si="108"/>
        <v>0.39527760151943103</v>
      </c>
    </row>
    <row r="574" spans="7:22" x14ac:dyDescent="0.25">
      <c r="G574" s="22">
        <v>565</v>
      </c>
      <c r="H574" s="22">
        <f>HLOOKUP($O574,$B$8:$E$27,H$5,FALSE)</f>
        <v>1</v>
      </c>
      <c r="I574" s="22">
        <f>HLOOKUP($O574,$B$8:$E$27,I$5,FALSE)</f>
        <v>0.3</v>
      </c>
      <c r="J574" s="22">
        <f>HLOOKUP($O574,$B$8:$E$27,J$5,FALSE)</f>
        <v>0.95</v>
      </c>
      <c r="K574" s="22">
        <f>HLOOKUP($O574,$B$8:$E$27,K$5,FALSE)</f>
        <v>0</v>
      </c>
      <c r="L574" s="22">
        <f>HLOOKUP($O574,$B$8:$E$27,L$5,FALSE)</f>
        <v>0</v>
      </c>
      <c r="M574" s="22">
        <f t="shared" si="112"/>
        <v>0.3</v>
      </c>
      <c r="N574" s="22">
        <f t="shared" si="113"/>
        <v>0.95</v>
      </c>
      <c r="O574" s="22" t="s">
        <v>38</v>
      </c>
      <c r="P574" s="24">
        <f t="shared" ca="1" si="109"/>
        <v>7.344200170225669E-2</v>
      </c>
      <c r="Q574" s="24">
        <f t="shared" ca="1" si="110"/>
        <v>0.58973255711064598</v>
      </c>
      <c r="R574" s="24">
        <f t="shared" ca="1" si="114"/>
        <v>0.66317455881290266</v>
      </c>
      <c r="S574" s="22" t="str">
        <f t="shared" ca="1" si="115"/>
        <v/>
      </c>
      <c r="T574" s="24" t="str">
        <f t="shared" ca="1" si="116"/>
        <v/>
      </c>
      <c r="U574" s="24">
        <f t="shared" ca="1" si="111"/>
        <v>0</v>
      </c>
      <c r="V574" s="22">
        <f t="shared" ca="1" si="108"/>
        <v>0.29486627855532299</v>
      </c>
    </row>
    <row r="575" spans="7:22" x14ac:dyDescent="0.25">
      <c r="G575" s="22">
        <v>566</v>
      </c>
      <c r="H575" s="22">
        <f>HLOOKUP($O575,$B$8:$E$27,H$5,FALSE)</f>
        <v>1</v>
      </c>
      <c r="I575" s="22">
        <f>HLOOKUP($O575,$B$8:$E$27,I$5,FALSE)</f>
        <v>0.3</v>
      </c>
      <c r="J575" s="22">
        <f>HLOOKUP($O575,$B$8:$E$27,J$5,FALSE)</f>
        <v>0.95</v>
      </c>
      <c r="K575" s="22">
        <f>HLOOKUP($O575,$B$8:$E$27,K$5,FALSE)</f>
        <v>0</v>
      </c>
      <c r="L575" s="22">
        <f>HLOOKUP($O575,$B$8:$E$27,L$5,FALSE)</f>
        <v>0</v>
      </c>
      <c r="M575" s="22">
        <f t="shared" si="112"/>
        <v>0.3</v>
      </c>
      <c r="N575" s="22">
        <f t="shared" si="113"/>
        <v>0.95</v>
      </c>
      <c r="O575" s="22" t="s">
        <v>38</v>
      </c>
      <c r="P575" s="24">
        <f t="shared" ca="1" si="109"/>
        <v>0.25162667922526294</v>
      </c>
      <c r="Q575" s="24">
        <f t="shared" ca="1" si="110"/>
        <v>0.71521496233463322</v>
      </c>
      <c r="R575" s="24">
        <f t="shared" ca="1" si="114"/>
        <v>0.96684164155989616</v>
      </c>
      <c r="S575" s="22" t="str">
        <f t="shared" ca="1" si="115"/>
        <v/>
      </c>
      <c r="T575" s="24" t="str">
        <f t="shared" ca="1" si="116"/>
        <v/>
      </c>
      <c r="U575" s="24">
        <f t="shared" ca="1" si="111"/>
        <v>0</v>
      </c>
      <c r="V575" s="22">
        <f t="shared" ca="1" si="108"/>
        <v>9.3962500019527634E-2</v>
      </c>
    </row>
    <row r="576" spans="7:22" x14ac:dyDescent="0.25">
      <c r="G576" s="22">
        <v>567</v>
      </c>
      <c r="H576" s="22">
        <f>HLOOKUP($O576,$B$8:$E$27,H$5,FALSE)</f>
        <v>3</v>
      </c>
      <c r="I576" s="22">
        <f>HLOOKUP($O576,$B$8:$E$27,I$5,FALSE)</f>
        <v>0.2</v>
      </c>
      <c r="J576" s="22">
        <f>HLOOKUP($O576,$B$8:$E$27,J$5,FALSE)</f>
        <v>1.26</v>
      </c>
      <c r="K576" s="22">
        <f>HLOOKUP($O576,$B$8:$E$27,K$5,FALSE)</f>
        <v>0</v>
      </c>
      <c r="L576" s="22">
        <f>HLOOKUP($O576,$B$8:$E$27,L$5,FALSE)</f>
        <v>0</v>
      </c>
      <c r="M576" s="22">
        <f t="shared" si="112"/>
        <v>0.60000000000000009</v>
      </c>
      <c r="N576" s="22">
        <f t="shared" si="113"/>
        <v>3.7800000000000002</v>
      </c>
      <c r="O576" s="22" t="s">
        <v>39</v>
      </c>
      <c r="P576" s="24">
        <f t="shared" ca="1" si="109"/>
        <v>0.41670040317008433</v>
      </c>
      <c r="Q576" s="24">
        <f t="shared" ca="1" si="110"/>
        <v>1.8947006140626572</v>
      </c>
      <c r="R576" s="24">
        <f t="shared" ca="1" si="114"/>
        <v>2.3114010172327415</v>
      </c>
      <c r="S576" s="22" t="str">
        <f t="shared" ca="1" si="115"/>
        <v/>
      </c>
      <c r="T576" s="24" t="str">
        <f t="shared" ca="1" si="116"/>
        <v/>
      </c>
      <c r="U576" s="24">
        <f t="shared" ca="1" si="111"/>
        <v>0</v>
      </c>
      <c r="V576" s="22">
        <f t="shared" ca="1" si="108"/>
        <v>0.94735030703132861</v>
      </c>
    </row>
    <row r="577" spans="7:22" x14ac:dyDescent="0.25">
      <c r="G577" s="22">
        <v>568</v>
      </c>
      <c r="H577" s="22">
        <f>HLOOKUP($O577,$B$8:$E$27,H$5,FALSE)</f>
        <v>3</v>
      </c>
      <c r="I577" s="22">
        <f>HLOOKUP($O577,$B$8:$E$27,I$5,FALSE)</f>
        <v>0.2</v>
      </c>
      <c r="J577" s="22">
        <f>HLOOKUP($O577,$B$8:$E$27,J$5,FALSE)</f>
        <v>1.26</v>
      </c>
      <c r="K577" s="22">
        <f>HLOOKUP($O577,$B$8:$E$27,K$5,FALSE)</f>
        <v>0</v>
      </c>
      <c r="L577" s="22">
        <f>HLOOKUP($O577,$B$8:$E$27,L$5,FALSE)</f>
        <v>0</v>
      </c>
      <c r="M577" s="22">
        <f t="shared" si="112"/>
        <v>0.60000000000000009</v>
      </c>
      <c r="N577" s="22">
        <f t="shared" si="113"/>
        <v>3.7800000000000002</v>
      </c>
      <c r="O577" s="22" t="s">
        <v>39</v>
      </c>
      <c r="P577" s="24">
        <f t="shared" ca="1" si="109"/>
        <v>0.30372914737736928</v>
      </c>
      <c r="Q577" s="24">
        <f t="shared" ca="1" si="110"/>
        <v>2.0741199378903281</v>
      </c>
      <c r="R577" s="24">
        <f t="shared" ca="1" si="114"/>
        <v>2.3778490852676972</v>
      </c>
      <c r="S577" s="22" t="str">
        <f t="shared" ca="1" si="115"/>
        <v/>
      </c>
      <c r="T577" s="24" t="str">
        <f t="shared" ca="1" si="116"/>
        <v/>
      </c>
      <c r="U577" s="24">
        <f t="shared" ca="1" si="111"/>
        <v>0</v>
      </c>
      <c r="V577" s="22">
        <f t="shared" ca="1" si="108"/>
        <v>0.93381299738952794</v>
      </c>
    </row>
    <row r="578" spans="7:22" x14ac:dyDescent="0.25">
      <c r="G578" s="22">
        <v>569</v>
      </c>
      <c r="H578" s="22">
        <f>HLOOKUP($O578,$B$8:$E$27,H$5,FALSE)</f>
        <v>5</v>
      </c>
      <c r="I578" s="22">
        <f>HLOOKUP($O578,$B$8:$E$27,I$5,FALSE)</f>
        <v>0.18</v>
      </c>
      <c r="J578" s="22">
        <f>HLOOKUP($O578,$B$8:$E$27,J$5,FALSE)</f>
        <v>1.37</v>
      </c>
      <c r="K578" s="22">
        <f>HLOOKUP($O578,$B$8:$E$27,K$5,FALSE)</f>
        <v>0</v>
      </c>
      <c r="L578" s="22">
        <f>HLOOKUP($O578,$B$8:$E$27,L$5,FALSE)</f>
        <v>0</v>
      </c>
      <c r="M578" s="22">
        <f t="shared" si="112"/>
        <v>0.89999999999999991</v>
      </c>
      <c r="N578" s="22">
        <f t="shared" si="113"/>
        <v>6.8500000000000005</v>
      </c>
      <c r="O578" s="22" t="s">
        <v>40</v>
      </c>
      <c r="P578" s="24">
        <f t="shared" ca="1" si="109"/>
        <v>9.4882241368567613E-2</v>
      </c>
      <c r="Q578" s="24">
        <f t="shared" ca="1" si="110"/>
        <v>3.3780482673136385</v>
      </c>
      <c r="R578" s="24">
        <f t="shared" ca="1" si="114"/>
        <v>3.472930508682206</v>
      </c>
      <c r="S578" s="22" t="str">
        <f t="shared" ca="1" si="115"/>
        <v/>
      </c>
      <c r="T578" s="24" t="str">
        <f t="shared" ca="1" si="116"/>
        <v/>
      </c>
      <c r="U578" s="24">
        <f t="shared" ca="1" si="111"/>
        <v>0</v>
      </c>
      <c r="V578" s="22">
        <f t="shared" ca="1" si="108"/>
        <v>1.5005934440103306</v>
      </c>
    </row>
    <row r="579" spans="7:22" x14ac:dyDescent="0.25">
      <c r="G579" s="22">
        <v>570</v>
      </c>
      <c r="H579" s="22">
        <f>HLOOKUP($O579,$B$8:$E$27,H$5,FALSE)</f>
        <v>5</v>
      </c>
      <c r="I579" s="22">
        <f>HLOOKUP($O579,$B$8:$E$27,I$5,FALSE)</f>
        <v>0.18</v>
      </c>
      <c r="J579" s="22">
        <f>HLOOKUP($O579,$B$8:$E$27,J$5,FALSE)</f>
        <v>1.37</v>
      </c>
      <c r="K579" s="22">
        <f>HLOOKUP($O579,$B$8:$E$27,K$5,FALSE)</f>
        <v>0</v>
      </c>
      <c r="L579" s="22">
        <f>HLOOKUP($O579,$B$8:$E$27,L$5,FALSE)</f>
        <v>0</v>
      </c>
      <c r="M579" s="22">
        <f t="shared" si="112"/>
        <v>0.89999999999999991</v>
      </c>
      <c r="N579" s="22">
        <f t="shared" si="113"/>
        <v>6.8500000000000005</v>
      </c>
      <c r="O579" s="22" t="s">
        <v>40</v>
      </c>
      <c r="P579" s="24">
        <f t="shared" ca="1" si="109"/>
        <v>8.1196354937146317E-2</v>
      </c>
      <c r="Q579" s="24">
        <f t="shared" ca="1" si="110"/>
        <v>3.6461088857976884</v>
      </c>
      <c r="R579" s="24">
        <f t="shared" ca="1" si="114"/>
        <v>3.7273052407348346</v>
      </c>
      <c r="S579" s="22" t="str">
        <f t="shared" ca="1" si="115"/>
        <v/>
      </c>
      <c r="T579" s="24" t="str">
        <f t="shared" ca="1" si="116"/>
        <v/>
      </c>
      <c r="U579" s="24">
        <f t="shared" ca="1" si="111"/>
        <v>0</v>
      </c>
      <c r="V579" s="22">
        <f t="shared" ca="1" si="108"/>
        <v>1.1169669513053431</v>
      </c>
    </row>
    <row r="580" spans="7:22" x14ac:dyDescent="0.25">
      <c r="G580" s="22">
        <v>571</v>
      </c>
      <c r="H580" s="22">
        <f>HLOOKUP($O580,$B$8:$E$27,H$5,FALSE)</f>
        <v>5</v>
      </c>
      <c r="I580" s="22">
        <f>HLOOKUP($O580,$B$8:$E$27,I$5,FALSE)</f>
        <v>0.18</v>
      </c>
      <c r="J580" s="22">
        <f>HLOOKUP($O580,$B$8:$E$27,J$5,FALSE)</f>
        <v>1.37</v>
      </c>
      <c r="K580" s="22">
        <f>HLOOKUP($O580,$B$8:$E$27,K$5,FALSE)</f>
        <v>0</v>
      </c>
      <c r="L580" s="22">
        <f>HLOOKUP($O580,$B$8:$E$27,L$5,FALSE)</f>
        <v>0</v>
      </c>
      <c r="M580" s="22">
        <f t="shared" si="112"/>
        <v>0.89999999999999991</v>
      </c>
      <c r="N580" s="22">
        <f t="shared" si="113"/>
        <v>6.8500000000000005</v>
      </c>
      <c r="O580" s="22" t="s">
        <v>40</v>
      </c>
      <c r="P580" s="24">
        <f t="shared" ca="1" si="109"/>
        <v>0.69602202061239316</v>
      </c>
      <c r="Q580" s="24">
        <f t="shared" ca="1" si="110"/>
        <v>3.8447218705867678</v>
      </c>
      <c r="R580" s="24">
        <f t="shared" ca="1" si="114"/>
        <v>4.5407438911991607</v>
      </c>
      <c r="S580" s="22" t="str">
        <f t="shared" ca="1" si="115"/>
        <v/>
      </c>
      <c r="T580" s="24" t="str">
        <f t="shared" ca="1" si="116"/>
        <v/>
      </c>
      <c r="U580" s="24">
        <f t="shared" ca="1" si="111"/>
        <v>0</v>
      </c>
      <c r="V580" s="22">
        <f t="shared" ca="1" si="108"/>
        <v>1.9223609352933839</v>
      </c>
    </row>
    <row r="581" spans="7:22" x14ac:dyDescent="0.25">
      <c r="G581" s="22">
        <v>572</v>
      </c>
      <c r="H581" s="22">
        <f>HLOOKUP($O581,$B$8:$E$27,H$5,FALSE)</f>
        <v>3</v>
      </c>
      <c r="I581" s="22">
        <f>HLOOKUP($O581,$B$8:$E$27,I$5,FALSE)</f>
        <v>0.2</v>
      </c>
      <c r="J581" s="22">
        <f>HLOOKUP($O581,$B$8:$E$27,J$5,FALSE)</f>
        <v>1.26</v>
      </c>
      <c r="K581" s="22">
        <f>HLOOKUP($O581,$B$8:$E$27,K$5,FALSE)</f>
        <v>0</v>
      </c>
      <c r="L581" s="22">
        <f>HLOOKUP($O581,$B$8:$E$27,L$5,FALSE)</f>
        <v>0</v>
      </c>
      <c r="M581" s="22">
        <f t="shared" si="112"/>
        <v>0.60000000000000009</v>
      </c>
      <c r="N581" s="22">
        <f t="shared" si="113"/>
        <v>3.7800000000000002</v>
      </c>
      <c r="O581" s="22" t="s">
        <v>39</v>
      </c>
      <c r="P581" s="24">
        <f t="shared" ca="1" si="109"/>
        <v>0.52270478787398389</v>
      </c>
      <c r="Q581" s="24">
        <f t="shared" ca="1" si="110"/>
        <v>2.2832852144798514</v>
      </c>
      <c r="R581" s="24">
        <f t="shared" ca="1" si="114"/>
        <v>2.8059900023538353</v>
      </c>
      <c r="S581" s="22" t="str">
        <f t="shared" ca="1" si="115"/>
        <v/>
      </c>
      <c r="T581" s="24" t="str">
        <f t="shared" ca="1" si="116"/>
        <v/>
      </c>
      <c r="U581" s="24">
        <f t="shared" ca="1" si="111"/>
        <v>0</v>
      </c>
      <c r="V581" s="22">
        <f t="shared" ca="1" si="108"/>
        <v>1.1416426072399257</v>
      </c>
    </row>
    <row r="582" spans="7:22" x14ac:dyDescent="0.25">
      <c r="G582" s="22">
        <v>573</v>
      </c>
      <c r="H582" s="22">
        <f>HLOOKUP($O582,$B$8:$E$27,H$5,FALSE)</f>
        <v>3</v>
      </c>
      <c r="I582" s="22">
        <f>HLOOKUP($O582,$B$8:$E$27,I$5,FALSE)</f>
        <v>0.2</v>
      </c>
      <c r="J582" s="22">
        <f>HLOOKUP($O582,$B$8:$E$27,J$5,FALSE)</f>
        <v>1.26</v>
      </c>
      <c r="K582" s="22">
        <f>HLOOKUP($O582,$B$8:$E$27,K$5,FALSE)</f>
        <v>0</v>
      </c>
      <c r="L582" s="22">
        <f>HLOOKUP($O582,$B$8:$E$27,L$5,FALSE)</f>
        <v>0</v>
      </c>
      <c r="M582" s="22">
        <f t="shared" si="112"/>
        <v>0.60000000000000009</v>
      </c>
      <c r="N582" s="22">
        <f t="shared" si="113"/>
        <v>3.7800000000000002</v>
      </c>
      <c r="O582" s="22" t="s">
        <v>39</v>
      </c>
      <c r="P582" s="24">
        <f t="shared" ca="1" si="109"/>
        <v>0.12249090648911802</v>
      </c>
      <c r="Q582" s="24">
        <f t="shared" ca="1" si="110"/>
        <v>2.5504588232239054</v>
      </c>
      <c r="R582" s="24">
        <f t="shared" ca="1" si="114"/>
        <v>2.6729497297130234</v>
      </c>
      <c r="S582" s="22" t="str">
        <f t="shared" ca="1" si="115"/>
        <v/>
      </c>
      <c r="T582" s="24" t="str">
        <f t="shared" ca="1" si="116"/>
        <v/>
      </c>
      <c r="U582" s="24">
        <f t="shared" ca="1" si="111"/>
        <v>0</v>
      </c>
      <c r="V582" s="22">
        <f t="shared" ca="1" si="108"/>
        <v>1.2752294116119527</v>
      </c>
    </row>
    <row r="583" spans="7:22" x14ac:dyDescent="0.25">
      <c r="G583" s="22">
        <v>574</v>
      </c>
      <c r="H583" s="22">
        <f>HLOOKUP($O583,$B$8:$E$27,H$5,FALSE)</f>
        <v>10</v>
      </c>
      <c r="I583" s="22">
        <f>HLOOKUP($O583,$B$8:$E$27,I$5,FALSE)</f>
        <v>0.2</v>
      </c>
      <c r="J583" s="22">
        <f>HLOOKUP($O583,$B$8:$E$27,J$5,FALSE)</f>
        <v>1.4</v>
      </c>
      <c r="K583" s="22">
        <f>HLOOKUP($O583,$B$8:$E$27,K$5,FALSE)</f>
        <v>0</v>
      </c>
      <c r="L583" s="22">
        <f>HLOOKUP($O583,$B$8:$E$27,L$5,FALSE)</f>
        <v>0</v>
      </c>
      <c r="M583" s="22">
        <f t="shared" si="112"/>
        <v>2</v>
      </c>
      <c r="N583" s="22">
        <f t="shared" si="113"/>
        <v>14</v>
      </c>
      <c r="O583" s="22" t="s">
        <v>41</v>
      </c>
      <c r="P583" s="24">
        <f t="shared" ca="1" si="109"/>
        <v>1.9313170400975235</v>
      </c>
      <c r="Q583" s="24">
        <f t="shared" ca="1" si="110"/>
        <v>7.9863181737348032</v>
      </c>
      <c r="R583" s="24">
        <f t="shared" ca="1" si="114"/>
        <v>9.9176352138323267</v>
      </c>
      <c r="S583" s="22" t="str">
        <f t="shared" ca="1" si="115"/>
        <v/>
      </c>
      <c r="T583" s="24" t="str">
        <f t="shared" ca="1" si="116"/>
        <v/>
      </c>
      <c r="U583" s="24">
        <f t="shared" ca="1" si="111"/>
        <v>0</v>
      </c>
      <c r="V583" s="22">
        <f t="shared" ca="1" si="108"/>
        <v>2.207366078000554</v>
      </c>
    </row>
    <row r="584" spans="7:22" x14ac:dyDescent="0.25">
      <c r="G584" s="22">
        <v>575</v>
      </c>
      <c r="H584" s="22">
        <f>HLOOKUP($O584,$B$8:$E$27,H$5,FALSE)</f>
        <v>1</v>
      </c>
      <c r="I584" s="22">
        <f>HLOOKUP($O584,$B$8:$E$27,I$5,FALSE)</f>
        <v>0.3</v>
      </c>
      <c r="J584" s="22">
        <f>HLOOKUP($O584,$B$8:$E$27,J$5,FALSE)</f>
        <v>0.95</v>
      </c>
      <c r="K584" s="22">
        <f>HLOOKUP($O584,$B$8:$E$27,K$5,FALSE)</f>
        <v>0</v>
      </c>
      <c r="L584" s="22">
        <f>HLOOKUP($O584,$B$8:$E$27,L$5,FALSE)</f>
        <v>0</v>
      </c>
      <c r="M584" s="22">
        <f t="shared" si="112"/>
        <v>0.3</v>
      </c>
      <c r="N584" s="22">
        <f t="shared" si="113"/>
        <v>0.95</v>
      </c>
      <c r="O584" s="22" t="s">
        <v>38</v>
      </c>
      <c r="P584" s="24">
        <f t="shared" ca="1" si="109"/>
        <v>0.21328054490160575</v>
      </c>
      <c r="Q584" s="24">
        <f t="shared" ca="1" si="110"/>
        <v>0.66756424503603073</v>
      </c>
      <c r="R584" s="24">
        <f t="shared" ca="1" si="114"/>
        <v>0.88084478993763649</v>
      </c>
      <c r="S584" s="22" t="str">
        <f t="shared" ca="1" si="115"/>
        <v/>
      </c>
      <c r="T584" s="24" t="str">
        <f t="shared" ca="1" si="116"/>
        <v/>
      </c>
      <c r="U584" s="24">
        <f t="shared" ca="1" si="111"/>
        <v>0</v>
      </c>
      <c r="V584" s="22">
        <f t="shared" ref="V584:V647" ca="1" si="117">Q584*MIN(0.5,MAX(0.05,RAND()))</f>
        <v>0.13038802309996622</v>
      </c>
    </row>
    <row r="585" spans="7:22" x14ac:dyDescent="0.25">
      <c r="G585" s="22">
        <v>576</v>
      </c>
      <c r="H585" s="22">
        <f>HLOOKUP($O585,$B$8:$E$27,H$5,FALSE)</f>
        <v>5</v>
      </c>
      <c r="I585" s="22">
        <f>HLOOKUP($O585,$B$8:$E$27,I$5,FALSE)</f>
        <v>0.18</v>
      </c>
      <c r="J585" s="22">
        <f>HLOOKUP($O585,$B$8:$E$27,J$5,FALSE)</f>
        <v>1.37</v>
      </c>
      <c r="K585" s="22">
        <f>HLOOKUP($O585,$B$8:$E$27,K$5,FALSE)</f>
        <v>0</v>
      </c>
      <c r="L585" s="22">
        <f>HLOOKUP($O585,$B$8:$E$27,L$5,FALSE)</f>
        <v>0</v>
      </c>
      <c r="M585" s="22">
        <f t="shared" si="112"/>
        <v>0.89999999999999991</v>
      </c>
      <c r="N585" s="22">
        <f t="shared" si="113"/>
        <v>6.8500000000000005</v>
      </c>
      <c r="O585" s="22" t="s">
        <v>40</v>
      </c>
      <c r="P585" s="24">
        <f t="shared" ca="1" si="109"/>
        <v>0.29046574083415183</v>
      </c>
      <c r="Q585" s="24">
        <f t="shared" ca="1" si="110"/>
        <v>3.5942982004051904</v>
      </c>
      <c r="R585" s="24">
        <f t="shared" ca="1" si="114"/>
        <v>3.8847639412393424</v>
      </c>
      <c r="S585" s="22" t="str">
        <f t="shared" ca="1" si="115"/>
        <v/>
      </c>
      <c r="T585" s="24" t="str">
        <f t="shared" ca="1" si="116"/>
        <v/>
      </c>
      <c r="U585" s="24">
        <f t="shared" ca="1" si="111"/>
        <v>0</v>
      </c>
      <c r="V585" s="22">
        <f t="shared" ca="1" si="117"/>
        <v>1.0209232416935705</v>
      </c>
    </row>
    <row r="586" spans="7:22" x14ac:dyDescent="0.25">
      <c r="G586" s="22">
        <v>577</v>
      </c>
      <c r="H586" s="22">
        <f>HLOOKUP($O586,$B$8:$E$27,H$5,FALSE)</f>
        <v>5</v>
      </c>
      <c r="I586" s="22">
        <f>HLOOKUP($O586,$B$8:$E$27,I$5,FALSE)</f>
        <v>0.18</v>
      </c>
      <c r="J586" s="22">
        <f>HLOOKUP($O586,$B$8:$E$27,J$5,FALSE)</f>
        <v>1.37</v>
      </c>
      <c r="K586" s="22">
        <f>HLOOKUP($O586,$B$8:$E$27,K$5,FALSE)</f>
        <v>0</v>
      </c>
      <c r="L586" s="22">
        <f>HLOOKUP($O586,$B$8:$E$27,L$5,FALSE)</f>
        <v>0</v>
      </c>
      <c r="M586" s="22">
        <f t="shared" si="112"/>
        <v>0.89999999999999991</v>
      </c>
      <c r="N586" s="22">
        <f t="shared" si="113"/>
        <v>6.8500000000000005</v>
      </c>
      <c r="O586" s="22" t="s">
        <v>40</v>
      </c>
      <c r="P586" s="24">
        <f t="shared" ca="1" si="109"/>
        <v>8.1334533608094964E-2</v>
      </c>
      <c r="Q586" s="24">
        <f t="shared" ca="1" si="110"/>
        <v>4.3501944683990539</v>
      </c>
      <c r="R586" s="24">
        <f t="shared" ca="1" si="114"/>
        <v>4.4315290020071485</v>
      </c>
      <c r="S586" s="22" t="str">
        <f t="shared" ca="1" si="115"/>
        <v/>
      </c>
      <c r="T586" s="24" t="str">
        <f t="shared" ca="1" si="116"/>
        <v/>
      </c>
      <c r="U586" s="24">
        <f t="shared" ca="1" si="111"/>
        <v>0</v>
      </c>
      <c r="V586" s="22">
        <f t="shared" ca="1" si="117"/>
        <v>2.1750972341995269</v>
      </c>
    </row>
    <row r="587" spans="7:22" x14ac:dyDescent="0.25">
      <c r="G587" s="22">
        <v>578</v>
      </c>
      <c r="H587" s="22">
        <f>HLOOKUP($O587,$B$8:$E$27,H$5,FALSE)</f>
        <v>5</v>
      </c>
      <c r="I587" s="22">
        <f>HLOOKUP($O587,$B$8:$E$27,I$5,FALSE)</f>
        <v>0.18</v>
      </c>
      <c r="J587" s="22">
        <f>HLOOKUP($O587,$B$8:$E$27,J$5,FALSE)</f>
        <v>1.37</v>
      </c>
      <c r="K587" s="22">
        <f>HLOOKUP($O587,$B$8:$E$27,K$5,FALSE)</f>
        <v>0</v>
      </c>
      <c r="L587" s="22">
        <f>HLOOKUP($O587,$B$8:$E$27,L$5,FALSE)</f>
        <v>0</v>
      </c>
      <c r="M587" s="22">
        <f t="shared" si="112"/>
        <v>0.89999999999999991</v>
      </c>
      <c r="N587" s="22">
        <f t="shared" si="113"/>
        <v>6.8500000000000005</v>
      </c>
      <c r="O587" s="22" t="s">
        <v>40</v>
      </c>
      <c r="P587" s="24">
        <f t="shared" ref="P587:P650" ca="1" si="118">RAND()*$M587</f>
        <v>0.26357580709261991</v>
      </c>
      <c r="Q587" s="24">
        <f t="shared" ref="Q587:Q650" ca="1" si="119">MIN(N587*20,MAX(M587,NORMINV(RAND(),N587-(N587-M587)/2,(N587-M587)/16)))</f>
        <v>4.2242649563054595</v>
      </c>
      <c r="R587" s="24">
        <f t="shared" ca="1" si="114"/>
        <v>4.4878407633980792</v>
      </c>
      <c r="S587" s="22" t="str">
        <f t="shared" ca="1" si="115"/>
        <v/>
      </c>
      <c r="T587" s="24" t="str">
        <f t="shared" ca="1" si="116"/>
        <v/>
      </c>
      <c r="U587" s="24">
        <f t="shared" ref="U587:U650" ca="1" si="120">Q587*K587*L587</f>
        <v>0</v>
      </c>
      <c r="V587" s="22">
        <f t="shared" ca="1" si="117"/>
        <v>1.4718073409056491</v>
      </c>
    </row>
    <row r="588" spans="7:22" x14ac:dyDescent="0.25">
      <c r="G588" s="22">
        <v>579</v>
      </c>
      <c r="H588" s="22">
        <f>HLOOKUP($O588,$B$8:$E$27,H$5,FALSE)</f>
        <v>1</v>
      </c>
      <c r="I588" s="22">
        <f>HLOOKUP($O588,$B$8:$E$27,I$5,FALSE)</f>
        <v>0.3</v>
      </c>
      <c r="J588" s="22">
        <f>HLOOKUP($O588,$B$8:$E$27,J$5,FALSE)</f>
        <v>0.95</v>
      </c>
      <c r="K588" s="22">
        <f>HLOOKUP($O588,$B$8:$E$27,K$5,FALSE)</f>
        <v>0</v>
      </c>
      <c r="L588" s="22">
        <f>HLOOKUP($O588,$B$8:$E$27,L$5,FALSE)</f>
        <v>0</v>
      </c>
      <c r="M588" s="22">
        <f t="shared" si="112"/>
        <v>0.3</v>
      </c>
      <c r="N588" s="22">
        <f t="shared" si="113"/>
        <v>0.95</v>
      </c>
      <c r="O588" s="22" t="s">
        <v>38</v>
      </c>
      <c r="P588" s="24">
        <f t="shared" ca="1" si="118"/>
        <v>9.8346245778830749E-2</v>
      </c>
      <c r="Q588" s="24">
        <f t="shared" ca="1" si="119"/>
        <v>0.62950465860223004</v>
      </c>
      <c r="R588" s="24">
        <f t="shared" ca="1" si="114"/>
        <v>0.72785090438106081</v>
      </c>
      <c r="S588" s="22" t="str">
        <f t="shared" ca="1" si="115"/>
        <v/>
      </c>
      <c r="T588" s="24" t="str">
        <f t="shared" ca="1" si="116"/>
        <v/>
      </c>
      <c r="U588" s="24">
        <f t="shared" ca="1" si="120"/>
        <v>0</v>
      </c>
      <c r="V588" s="22">
        <f t="shared" ca="1" si="117"/>
        <v>4.5273825994824803E-2</v>
      </c>
    </row>
    <row r="589" spans="7:22" x14ac:dyDescent="0.25">
      <c r="G589" s="22">
        <v>580</v>
      </c>
      <c r="H589" s="22">
        <f>HLOOKUP($O589,$B$8:$E$27,H$5,FALSE)</f>
        <v>1</v>
      </c>
      <c r="I589" s="22">
        <f>HLOOKUP($O589,$B$8:$E$27,I$5,FALSE)</f>
        <v>0.3</v>
      </c>
      <c r="J589" s="22">
        <f>HLOOKUP($O589,$B$8:$E$27,J$5,FALSE)</f>
        <v>0.95</v>
      </c>
      <c r="K589" s="22">
        <f>HLOOKUP($O589,$B$8:$E$27,K$5,FALSE)</f>
        <v>0</v>
      </c>
      <c r="L589" s="22">
        <f>HLOOKUP($O589,$B$8:$E$27,L$5,FALSE)</f>
        <v>0</v>
      </c>
      <c r="M589" s="22">
        <f t="shared" si="112"/>
        <v>0.3</v>
      </c>
      <c r="N589" s="22">
        <f t="shared" si="113"/>
        <v>0.95</v>
      </c>
      <c r="O589" s="22" t="s">
        <v>38</v>
      </c>
      <c r="P589" s="24">
        <f t="shared" ca="1" si="118"/>
        <v>0.24706534072989028</v>
      </c>
      <c r="Q589" s="24">
        <f t="shared" ca="1" si="119"/>
        <v>0.62172181359488177</v>
      </c>
      <c r="R589" s="24">
        <f t="shared" ca="1" si="114"/>
        <v>0.86878715432477205</v>
      </c>
      <c r="S589" s="22" t="str">
        <f t="shared" ca="1" si="115"/>
        <v/>
      </c>
      <c r="T589" s="24" t="str">
        <f t="shared" ca="1" si="116"/>
        <v/>
      </c>
      <c r="U589" s="24">
        <f t="shared" ca="1" si="120"/>
        <v>0</v>
      </c>
      <c r="V589" s="22">
        <f t="shared" ca="1" si="117"/>
        <v>4.8644915021223353E-2</v>
      </c>
    </row>
    <row r="590" spans="7:22" x14ac:dyDescent="0.25">
      <c r="G590" s="22">
        <v>581</v>
      </c>
      <c r="H590" s="22">
        <f>HLOOKUP($O590,$B$8:$E$27,H$5,FALSE)</f>
        <v>1</v>
      </c>
      <c r="I590" s="22">
        <f>HLOOKUP($O590,$B$8:$E$27,I$5,FALSE)</f>
        <v>0.3</v>
      </c>
      <c r="J590" s="22">
        <f>HLOOKUP($O590,$B$8:$E$27,J$5,FALSE)</f>
        <v>0.95</v>
      </c>
      <c r="K590" s="22">
        <f>HLOOKUP($O590,$B$8:$E$27,K$5,FALSE)</f>
        <v>0</v>
      </c>
      <c r="L590" s="22">
        <f>HLOOKUP($O590,$B$8:$E$27,L$5,FALSE)</f>
        <v>0</v>
      </c>
      <c r="M590" s="22">
        <f t="shared" si="112"/>
        <v>0.3</v>
      </c>
      <c r="N590" s="22">
        <f t="shared" si="113"/>
        <v>0.95</v>
      </c>
      <c r="O590" s="22" t="s">
        <v>38</v>
      </c>
      <c r="P590" s="24">
        <f t="shared" ca="1" si="118"/>
        <v>0.28794268527849276</v>
      </c>
      <c r="Q590" s="24">
        <f t="shared" ca="1" si="119"/>
        <v>0.64218488014650443</v>
      </c>
      <c r="R590" s="24">
        <f t="shared" ca="1" si="114"/>
        <v>0.93012756542499719</v>
      </c>
      <c r="S590" s="22" t="str">
        <f t="shared" ca="1" si="115"/>
        <v/>
      </c>
      <c r="T590" s="24" t="str">
        <f t="shared" ca="1" si="116"/>
        <v/>
      </c>
      <c r="U590" s="24">
        <f t="shared" ca="1" si="120"/>
        <v>0</v>
      </c>
      <c r="V590" s="22">
        <f t="shared" ca="1" si="117"/>
        <v>0.23105114729581719</v>
      </c>
    </row>
    <row r="591" spans="7:22" x14ac:dyDescent="0.25">
      <c r="G591" s="22">
        <v>582</v>
      </c>
      <c r="H591" s="22">
        <f>HLOOKUP($O591,$B$8:$E$27,H$5,FALSE)</f>
        <v>5</v>
      </c>
      <c r="I591" s="22">
        <f>HLOOKUP($O591,$B$8:$E$27,I$5,FALSE)</f>
        <v>0.18</v>
      </c>
      <c r="J591" s="22">
        <f>HLOOKUP($O591,$B$8:$E$27,J$5,FALSE)</f>
        <v>1.37</v>
      </c>
      <c r="K591" s="22">
        <f>HLOOKUP($O591,$B$8:$E$27,K$5,FALSE)</f>
        <v>0</v>
      </c>
      <c r="L591" s="22">
        <f>HLOOKUP($O591,$B$8:$E$27,L$5,FALSE)</f>
        <v>0</v>
      </c>
      <c r="M591" s="22">
        <f t="shared" si="112"/>
        <v>0.89999999999999991</v>
      </c>
      <c r="N591" s="22">
        <f t="shared" si="113"/>
        <v>6.8500000000000005</v>
      </c>
      <c r="O591" s="22" t="s">
        <v>40</v>
      </c>
      <c r="P591" s="24">
        <f t="shared" ca="1" si="118"/>
        <v>0.64199491792809127</v>
      </c>
      <c r="Q591" s="24">
        <f t="shared" ca="1" si="119"/>
        <v>3.7363827377804135</v>
      </c>
      <c r="R591" s="24">
        <f t="shared" ca="1" si="114"/>
        <v>4.3783776557085048</v>
      </c>
      <c r="S591" s="22" t="str">
        <f t="shared" ca="1" si="115"/>
        <v/>
      </c>
      <c r="T591" s="24" t="str">
        <f t="shared" ca="1" si="116"/>
        <v/>
      </c>
      <c r="U591" s="24">
        <f t="shared" ca="1" si="120"/>
        <v>0</v>
      </c>
      <c r="V591" s="22">
        <f t="shared" ca="1" si="117"/>
        <v>0.84511447781313809</v>
      </c>
    </row>
    <row r="592" spans="7:22" x14ac:dyDescent="0.25">
      <c r="G592" s="22">
        <v>583</v>
      </c>
      <c r="H592" s="22">
        <f>HLOOKUP($O592,$B$8:$E$27,H$5,FALSE)</f>
        <v>3</v>
      </c>
      <c r="I592" s="22">
        <f>HLOOKUP($O592,$B$8:$E$27,I$5,FALSE)</f>
        <v>0.2</v>
      </c>
      <c r="J592" s="22">
        <f>HLOOKUP($O592,$B$8:$E$27,J$5,FALSE)</f>
        <v>1.26</v>
      </c>
      <c r="K592" s="22">
        <f>HLOOKUP($O592,$B$8:$E$27,K$5,FALSE)</f>
        <v>0</v>
      </c>
      <c r="L592" s="22">
        <f>HLOOKUP($O592,$B$8:$E$27,L$5,FALSE)</f>
        <v>0</v>
      </c>
      <c r="M592" s="22">
        <f t="shared" si="112"/>
        <v>0.60000000000000009</v>
      </c>
      <c r="N592" s="22">
        <f t="shared" si="113"/>
        <v>3.7800000000000002</v>
      </c>
      <c r="O592" s="22" t="s">
        <v>39</v>
      </c>
      <c r="P592" s="24">
        <f t="shared" ca="1" si="118"/>
        <v>0.24845506128389425</v>
      </c>
      <c r="Q592" s="24">
        <f t="shared" ca="1" si="119"/>
        <v>2.296319966176033</v>
      </c>
      <c r="R592" s="24">
        <f t="shared" ca="1" si="114"/>
        <v>2.5447750274599272</v>
      </c>
      <c r="S592" s="22" t="str">
        <f t="shared" ca="1" si="115"/>
        <v/>
      </c>
      <c r="T592" s="24" t="str">
        <f t="shared" ca="1" si="116"/>
        <v/>
      </c>
      <c r="U592" s="24">
        <f t="shared" ca="1" si="120"/>
        <v>0</v>
      </c>
      <c r="V592" s="22">
        <f t="shared" ca="1" si="117"/>
        <v>1.1481599830880165</v>
      </c>
    </row>
    <row r="593" spans="7:22" x14ac:dyDescent="0.25">
      <c r="G593" s="22">
        <v>584</v>
      </c>
      <c r="H593" s="22">
        <f>HLOOKUP($O593,$B$8:$E$27,H$5,FALSE)</f>
        <v>3</v>
      </c>
      <c r="I593" s="22">
        <f>HLOOKUP($O593,$B$8:$E$27,I$5,FALSE)</f>
        <v>0.2</v>
      </c>
      <c r="J593" s="22">
        <f>HLOOKUP($O593,$B$8:$E$27,J$5,FALSE)</f>
        <v>1.26</v>
      </c>
      <c r="K593" s="22">
        <f>HLOOKUP($O593,$B$8:$E$27,K$5,FALSE)</f>
        <v>0</v>
      </c>
      <c r="L593" s="22">
        <f>HLOOKUP($O593,$B$8:$E$27,L$5,FALSE)</f>
        <v>0</v>
      </c>
      <c r="M593" s="22">
        <f t="shared" ref="M593:M656" si="121">I593*$H593</f>
        <v>0.60000000000000009</v>
      </c>
      <c r="N593" s="22">
        <f t="shared" ref="N593:N656" si="122">J593*$H593</f>
        <v>3.7800000000000002</v>
      </c>
      <c r="O593" s="22" t="s">
        <v>39</v>
      </c>
      <c r="P593" s="24">
        <f t="shared" ca="1" si="118"/>
        <v>0.56793278693995008</v>
      </c>
      <c r="Q593" s="24">
        <f t="shared" ca="1" si="119"/>
        <v>2.1604475719250997</v>
      </c>
      <c r="R593" s="24">
        <f t="shared" ca="1" si="114"/>
        <v>2.7283803588650497</v>
      </c>
      <c r="S593" s="22" t="str">
        <f t="shared" ca="1" si="115"/>
        <v/>
      </c>
      <c r="T593" s="24" t="str">
        <f t="shared" ca="1" si="116"/>
        <v/>
      </c>
      <c r="U593" s="24">
        <f t="shared" ca="1" si="120"/>
        <v>0</v>
      </c>
      <c r="V593" s="22">
        <f t="shared" ca="1" si="117"/>
        <v>1.0802237859625499</v>
      </c>
    </row>
    <row r="594" spans="7:22" x14ac:dyDescent="0.25">
      <c r="G594" s="22">
        <v>585</v>
      </c>
      <c r="H594" s="22">
        <f>HLOOKUP($O594,$B$8:$E$27,H$5,FALSE)</f>
        <v>1</v>
      </c>
      <c r="I594" s="22">
        <f>HLOOKUP($O594,$B$8:$E$27,I$5,FALSE)</f>
        <v>0.3</v>
      </c>
      <c r="J594" s="22">
        <f>HLOOKUP($O594,$B$8:$E$27,J$5,FALSE)</f>
        <v>0.95</v>
      </c>
      <c r="K594" s="22">
        <f>HLOOKUP($O594,$B$8:$E$27,K$5,FALSE)</f>
        <v>0</v>
      </c>
      <c r="L594" s="22">
        <f>HLOOKUP($O594,$B$8:$E$27,L$5,FALSE)</f>
        <v>0</v>
      </c>
      <c r="M594" s="22">
        <f t="shared" si="121"/>
        <v>0.3</v>
      </c>
      <c r="N594" s="22">
        <f t="shared" si="122"/>
        <v>0.95</v>
      </c>
      <c r="O594" s="22" t="s">
        <v>38</v>
      </c>
      <c r="P594" s="24">
        <f t="shared" ca="1" si="118"/>
        <v>1.3947781762130672E-2</v>
      </c>
      <c r="Q594" s="24">
        <f t="shared" ca="1" si="119"/>
        <v>0.67581928733514507</v>
      </c>
      <c r="R594" s="24">
        <f t="shared" ca="1" si="114"/>
        <v>0.6897670690972757</v>
      </c>
      <c r="S594" s="22" t="str">
        <f t="shared" ca="1" si="115"/>
        <v/>
      </c>
      <c r="T594" s="24" t="str">
        <f t="shared" ca="1" si="116"/>
        <v/>
      </c>
      <c r="U594" s="24">
        <f t="shared" ca="1" si="120"/>
        <v>0</v>
      </c>
      <c r="V594" s="22">
        <f t="shared" ca="1" si="117"/>
        <v>0.33790964366757253</v>
      </c>
    </row>
    <row r="595" spans="7:22" x14ac:dyDescent="0.25">
      <c r="G595" s="22">
        <v>586</v>
      </c>
      <c r="H595" s="22">
        <f>HLOOKUP($O595,$B$8:$E$27,H$5,FALSE)</f>
        <v>10</v>
      </c>
      <c r="I595" s="22">
        <f>HLOOKUP($O595,$B$8:$E$27,I$5,FALSE)</f>
        <v>0.2</v>
      </c>
      <c r="J595" s="22">
        <f>HLOOKUP($O595,$B$8:$E$27,J$5,FALSE)</f>
        <v>1.4</v>
      </c>
      <c r="K595" s="22">
        <f>HLOOKUP($O595,$B$8:$E$27,K$5,FALSE)</f>
        <v>0</v>
      </c>
      <c r="L595" s="22">
        <f>HLOOKUP($O595,$B$8:$E$27,L$5,FALSE)</f>
        <v>0</v>
      </c>
      <c r="M595" s="22">
        <f t="shared" si="121"/>
        <v>2</v>
      </c>
      <c r="N595" s="22">
        <f t="shared" si="122"/>
        <v>14</v>
      </c>
      <c r="O595" s="22" t="s">
        <v>41</v>
      </c>
      <c r="P595" s="24">
        <f t="shared" ca="1" si="118"/>
        <v>1.0505417489127058</v>
      </c>
      <c r="Q595" s="24">
        <f t="shared" ca="1" si="119"/>
        <v>9.3485127404831392</v>
      </c>
      <c r="R595" s="24">
        <f t="shared" ca="1" si="114"/>
        <v>10.399054489395844</v>
      </c>
      <c r="S595" s="22" t="str">
        <f t="shared" ca="1" si="115"/>
        <v>D</v>
      </c>
      <c r="T595" s="24">
        <f t="shared" ca="1" si="116"/>
        <v>0.39905448939584431</v>
      </c>
      <c r="U595" s="24">
        <f t="shared" ca="1" si="120"/>
        <v>0</v>
      </c>
      <c r="V595" s="22">
        <f t="shared" ca="1" si="117"/>
        <v>2.1039313492806619</v>
      </c>
    </row>
    <row r="596" spans="7:22" x14ac:dyDescent="0.25">
      <c r="G596" s="22">
        <v>587</v>
      </c>
      <c r="H596" s="22">
        <f>HLOOKUP($O596,$B$8:$E$27,H$5,FALSE)</f>
        <v>3</v>
      </c>
      <c r="I596" s="22">
        <f>HLOOKUP($O596,$B$8:$E$27,I$5,FALSE)</f>
        <v>0.2</v>
      </c>
      <c r="J596" s="22">
        <f>HLOOKUP($O596,$B$8:$E$27,J$5,FALSE)</f>
        <v>1.26</v>
      </c>
      <c r="K596" s="22">
        <f>HLOOKUP($O596,$B$8:$E$27,K$5,FALSE)</f>
        <v>0</v>
      </c>
      <c r="L596" s="22">
        <f>HLOOKUP($O596,$B$8:$E$27,L$5,FALSE)</f>
        <v>0</v>
      </c>
      <c r="M596" s="22">
        <f t="shared" si="121"/>
        <v>0.60000000000000009</v>
      </c>
      <c r="N596" s="22">
        <f t="shared" si="122"/>
        <v>3.7800000000000002</v>
      </c>
      <c r="O596" s="22" t="s">
        <v>39</v>
      </c>
      <c r="P596" s="24">
        <f t="shared" ca="1" si="118"/>
        <v>0.5648049570415199</v>
      </c>
      <c r="Q596" s="24">
        <f t="shared" ca="1" si="119"/>
        <v>2.2621677479827169</v>
      </c>
      <c r="R596" s="24">
        <f t="shared" ca="1" si="114"/>
        <v>2.8269727050242368</v>
      </c>
      <c r="S596" s="22" t="str">
        <f t="shared" ca="1" si="115"/>
        <v/>
      </c>
      <c r="T596" s="24" t="str">
        <f t="shared" ca="1" si="116"/>
        <v/>
      </c>
      <c r="U596" s="24">
        <f t="shared" ca="1" si="120"/>
        <v>0</v>
      </c>
      <c r="V596" s="22">
        <f t="shared" ca="1" si="117"/>
        <v>1.1310838739913585</v>
      </c>
    </row>
    <row r="597" spans="7:22" x14ac:dyDescent="0.25">
      <c r="G597" s="22">
        <v>588</v>
      </c>
      <c r="H597" s="22">
        <f>HLOOKUP($O597,$B$8:$E$27,H$5,FALSE)</f>
        <v>5</v>
      </c>
      <c r="I597" s="22">
        <f>HLOOKUP($O597,$B$8:$E$27,I$5,FALSE)</f>
        <v>0.18</v>
      </c>
      <c r="J597" s="22">
        <f>HLOOKUP($O597,$B$8:$E$27,J$5,FALSE)</f>
        <v>1.37</v>
      </c>
      <c r="K597" s="22">
        <f>HLOOKUP($O597,$B$8:$E$27,K$5,FALSE)</f>
        <v>0</v>
      </c>
      <c r="L597" s="22">
        <f>HLOOKUP($O597,$B$8:$E$27,L$5,FALSE)</f>
        <v>0</v>
      </c>
      <c r="M597" s="22">
        <f t="shared" si="121"/>
        <v>0.89999999999999991</v>
      </c>
      <c r="N597" s="22">
        <f t="shared" si="122"/>
        <v>6.8500000000000005</v>
      </c>
      <c r="O597" s="22" t="s">
        <v>40</v>
      </c>
      <c r="P597" s="24">
        <f t="shared" ca="1" si="118"/>
        <v>0.15005107126953907</v>
      </c>
      <c r="Q597" s="24">
        <f t="shared" ca="1" si="119"/>
        <v>3.7725601776067768</v>
      </c>
      <c r="R597" s="24">
        <f t="shared" ca="1" si="114"/>
        <v>3.9226112488763158</v>
      </c>
      <c r="S597" s="22" t="str">
        <f t="shared" ca="1" si="115"/>
        <v/>
      </c>
      <c r="T597" s="24" t="str">
        <f t="shared" ca="1" si="116"/>
        <v/>
      </c>
      <c r="U597" s="24">
        <f t="shared" ca="1" si="120"/>
        <v>0</v>
      </c>
      <c r="V597" s="22">
        <f t="shared" ca="1" si="117"/>
        <v>1.8862800888033884</v>
      </c>
    </row>
    <row r="598" spans="7:22" x14ac:dyDescent="0.25">
      <c r="G598" s="22">
        <v>589</v>
      </c>
      <c r="H598" s="22">
        <f>HLOOKUP($O598,$B$8:$E$27,H$5,FALSE)</f>
        <v>1</v>
      </c>
      <c r="I598" s="22">
        <f>HLOOKUP($O598,$B$8:$E$27,I$5,FALSE)</f>
        <v>0.3</v>
      </c>
      <c r="J598" s="22">
        <f>HLOOKUP($O598,$B$8:$E$27,J$5,FALSE)</f>
        <v>0.95</v>
      </c>
      <c r="K598" s="22">
        <f>HLOOKUP($O598,$B$8:$E$27,K$5,FALSE)</f>
        <v>0</v>
      </c>
      <c r="L598" s="22">
        <f>HLOOKUP($O598,$B$8:$E$27,L$5,FALSE)</f>
        <v>0</v>
      </c>
      <c r="M598" s="22">
        <f t="shared" si="121"/>
        <v>0.3</v>
      </c>
      <c r="N598" s="22">
        <f t="shared" si="122"/>
        <v>0.95</v>
      </c>
      <c r="O598" s="22" t="s">
        <v>38</v>
      </c>
      <c r="P598" s="24">
        <f t="shared" ca="1" si="118"/>
        <v>0.2558538094646296</v>
      </c>
      <c r="Q598" s="24">
        <f t="shared" ca="1" si="119"/>
        <v>0.61988520658060531</v>
      </c>
      <c r="R598" s="24">
        <f t="shared" ca="1" si="114"/>
        <v>0.87573901604523496</v>
      </c>
      <c r="S598" s="22" t="str">
        <f t="shared" ca="1" si="115"/>
        <v/>
      </c>
      <c r="T598" s="24" t="str">
        <f t="shared" ca="1" si="116"/>
        <v/>
      </c>
      <c r="U598" s="24">
        <f t="shared" ca="1" si="120"/>
        <v>0</v>
      </c>
      <c r="V598" s="22">
        <f t="shared" ca="1" si="117"/>
        <v>0.1473767762258735</v>
      </c>
    </row>
    <row r="599" spans="7:22" x14ac:dyDescent="0.25">
      <c r="G599" s="22">
        <v>590</v>
      </c>
      <c r="H599" s="22">
        <f>HLOOKUP($O599,$B$8:$E$27,H$5,FALSE)</f>
        <v>1</v>
      </c>
      <c r="I599" s="22">
        <f>HLOOKUP($O599,$B$8:$E$27,I$5,FALSE)</f>
        <v>0.3</v>
      </c>
      <c r="J599" s="22">
        <f>HLOOKUP($O599,$B$8:$E$27,J$5,FALSE)</f>
        <v>0.95</v>
      </c>
      <c r="K599" s="22">
        <f>HLOOKUP($O599,$B$8:$E$27,K$5,FALSE)</f>
        <v>0</v>
      </c>
      <c r="L599" s="22">
        <f>HLOOKUP($O599,$B$8:$E$27,L$5,FALSE)</f>
        <v>0</v>
      </c>
      <c r="M599" s="22">
        <f t="shared" si="121"/>
        <v>0.3</v>
      </c>
      <c r="N599" s="22">
        <f t="shared" si="122"/>
        <v>0.95</v>
      </c>
      <c r="O599" s="22" t="s">
        <v>38</v>
      </c>
      <c r="P599" s="24">
        <f t="shared" ca="1" si="118"/>
        <v>5.2658827226702384E-2</v>
      </c>
      <c r="Q599" s="24">
        <f t="shared" ca="1" si="119"/>
        <v>0.65379731143956576</v>
      </c>
      <c r="R599" s="24">
        <f t="shared" ca="1" si="114"/>
        <v>0.70645613866626811</v>
      </c>
      <c r="S599" s="22" t="str">
        <f t="shared" ca="1" si="115"/>
        <v/>
      </c>
      <c r="T599" s="24" t="str">
        <f t="shared" ca="1" si="116"/>
        <v/>
      </c>
      <c r="U599" s="24">
        <f t="shared" ca="1" si="120"/>
        <v>0</v>
      </c>
      <c r="V599" s="22">
        <f t="shared" ca="1" si="117"/>
        <v>0.32689865571978288</v>
      </c>
    </row>
    <row r="600" spans="7:22" x14ac:dyDescent="0.25">
      <c r="G600" s="22">
        <v>591</v>
      </c>
      <c r="H600" s="22">
        <f>HLOOKUP($O600,$B$8:$E$27,H$5,FALSE)</f>
        <v>1</v>
      </c>
      <c r="I600" s="22">
        <f>HLOOKUP($O600,$B$8:$E$27,I$5,FALSE)</f>
        <v>0.3</v>
      </c>
      <c r="J600" s="22">
        <f>HLOOKUP($O600,$B$8:$E$27,J$5,FALSE)</f>
        <v>0.95</v>
      </c>
      <c r="K600" s="22">
        <f>HLOOKUP($O600,$B$8:$E$27,K$5,FALSE)</f>
        <v>0</v>
      </c>
      <c r="L600" s="22">
        <f>HLOOKUP($O600,$B$8:$E$27,L$5,FALSE)</f>
        <v>0</v>
      </c>
      <c r="M600" s="22">
        <f t="shared" si="121"/>
        <v>0.3</v>
      </c>
      <c r="N600" s="22">
        <f t="shared" si="122"/>
        <v>0.95</v>
      </c>
      <c r="O600" s="22" t="s">
        <v>38</v>
      </c>
      <c r="P600" s="24">
        <f t="shared" ca="1" si="118"/>
        <v>8.5884031054267881E-2</v>
      </c>
      <c r="Q600" s="24">
        <f t="shared" ca="1" si="119"/>
        <v>0.61885032562551756</v>
      </c>
      <c r="R600" s="24">
        <f t="shared" ca="1" si="114"/>
        <v>0.70473435667978546</v>
      </c>
      <c r="S600" s="22" t="str">
        <f t="shared" ca="1" si="115"/>
        <v/>
      </c>
      <c r="T600" s="24" t="str">
        <f t="shared" ca="1" si="116"/>
        <v/>
      </c>
      <c r="U600" s="24">
        <f t="shared" ca="1" si="120"/>
        <v>0</v>
      </c>
      <c r="V600" s="22">
        <f t="shared" ca="1" si="117"/>
        <v>0.23701097753310418</v>
      </c>
    </row>
    <row r="601" spans="7:22" x14ac:dyDescent="0.25">
      <c r="G601" s="22">
        <v>592</v>
      </c>
      <c r="H601" s="22">
        <f>HLOOKUP($O601,$B$8:$E$27,H$5,FALSE)</f>
        <v>3</v>
      </c>
      <c r="I601" s="22">
        <f>HLOOKUP($O601,$B$8:$E$27,I$5,FALSE)</f>
        <v>0.2</v>
      </c>
      <c r="J601" s="22">
        <f>HLOOKUP($O601,$B$8:$E$27,J$5,FALSE)</f>
        <v>1.26</v>
      </c>
      <c r="K601" s="22">
        <f>HLOOKUP($O601,$B$8:$E$27,K$5,FALSE)</f>
        <v>0</v>
      </c>
      <c r="L601" s="22">
        <f>HLOOKUP($O601,$B$8:$E$27,L$5,FALSE)</f>
        <v>0</v>
      </c>
      <c r="M601" s="22">
        <f t="shared" si="121"/>
        <v>0.60000000000000009</v>
      </c>
      <c r="N601" s="22">
        <f t="shared" si="122"/>
        <v>3.7800000000000002</v>
      </c>
      <c r="O601" s="22" t="s">
        <v>39</v>
      </c>
      <c r="P601" s="24">
        <f t="shared" ca="1" si="118"/>
        <v>0.18994731128968637</v>
      </c>
      <c r="Q601" s="24">
        <f t="shared" ca="1" si="119"/>
        <v>1.8845668623960377</v>
      </c>
      <c r="R601" s="24">
        <f t="shared" ca="1" si="114"/>
        <v>2.0745141736857242</v>
      </c>
      <c r="S601" s="22" t="str">
        <f t="shared" ca="1" si="115"/>
        <v/>
      </c>
      <c r="T601" s="24" t="str">
        <f t="shared" ca="1" si="116"/>
        <v/>
      </c>
      <c r="U601" s="24">
        <f t="shared" ca="1" si="120"/>
        <v>0</v>
      </c>
      <c r="V601" s="22">
        <f t="shared" ca="1" si="117"/>
        <v>0.62081991000817194</v>
      </c>
    </row>
    <row r="602" spans="7:22" x14ac:dyDescent="0.25">
      <c r="G602" s="22">
        <v>593</v>
      </c>
      <c r="H602" s="22">
        <f>HLOOKUP($O602,$B$8:$E$27,H$5,FALSE)</f>
        <v>5</v>
      </c>
      <c r="I602" s="22">
        <f>HLOOKUP($O602,$B$8:$E$27,I$5,FALSE)</f>
        <v>0.18</v>
      </c>
      <c r="J602" s="22">
        <f>HLOOKUP($O602,$B$8:$E$27,J$5,FALSE)</f>
        <v>1.37</v>
      </c>
      <c r="K602" s="22">
        <f>HLOOKUP($O602,$B$8:$E$27,K$5,FALSE)</f>
        <v>0</v>
      </c>
      <c r="L602" s="22">
        <f>HLOOKUP($O602,$B$8:$E$27,L$5,FALSE)</f>
        <v>0</v>
      </c>
      <c r="M602" s="22">
        <f t="shared" si="121"/>
        <v>0.89999999999999991</v>
      </c>
      <c r="N602" s="22">
        <f t="shared" si="122"/>
        <v>6.8500000000000005</v>
      </c>
      <c r="O602" s="22" t="s">
        <v>40</v>
      </c>
      <c r="P602" s="24">
        <f t="shared" ca="1" si="118"/>
        <v>0.84318649811533397</v>
      </c>
      <c r="Q602" s="24">
        <f t="shared" ca="1" si="119"/>
        <v>4.1282403949713729</v>
      </c>
      <c r="R602" s="24">
        <f t="shared" ca="1" si="114"/>
        <v>4.9714268930867069</v>
      </c>
      <c r="S602" s="22" t="str">
        <f t="shared" ca="1" si="115"/>
        <v/>
      </c>
      <c r="T602" s="24" t="str">
        <f t="shared" ca="1" si="116"/>
        <v/>
      </c>
      <c r="U602" s="24">
        <f t="shared" ca="1" si="120"/>
        <v>0</v>
      </c>
      <c r="V602" s="22">
        <f t="shared" ca="1" si="117"/>
        <v>1.654060090917886</v>
      </c>
    </row>
    <row r="603" spans="7:22" x14ac:dyDescent="0.25">
      <c r="G603" s="22">
        <v>594</v>
      </c>
      <c r="H603" s="22">
        <f>HLOOKUP($O603,$B$8:$E$27,H$5,FALSE)</f>
        <v>10</v>
      </c>
      <c r="I603" s="22">
        <f>HLOOKUP($O603,$B$8:$E$27,I$5,FALSE)</f>
        <v>0.2</v>
      </c>
      <c r="J603" s="22">
        <f>HLOOKUP($O603,$B$8:$E$27,J$5,FALSE)</f>
        <v>1.4</v>
      </c>
      <c r="K603" s="22">
        <f>HLOOKUP($O603,$B$8:$E$27,K$5,FALSE)</f>
        <v>0</v>
      </c>
      <c r="L603" s="22">
        <f>HLOOKUP($O603,$B$8:$E$27,L$5,FALSE)</f>
        <v>0</v>
      </c>
      <c r="M603" s="22">
        <f t="shared" si="121"/>
        <v>2</v>
      </c>
      <c r="N603" s="22">
        <f t="shared" si="122"/>
        <v>14</v>
      </c>
      <c r="O603" s="22" t="s">
        <v>41</v>
      </c>
      <c r="P603" s="24">
        <f t="shared" ca="1" si="118"/>
        <v>1.7205488636598218</v>
      </c>
      <c r="Q603" s="24">
        <f t="shared" ca="1" si="119"/>
        <v>7.5938961575270065</v>
      </c>
      <c r="R603" s="24">
        <f t="shared" ca="1" si="114"/>
        <v>9.3144450211868275</v>
      </c>
      <c r="S603" s="22" t="str">
        <f t="shared" ca="1" si="115"/>
        <v/>
      </c>
      <c r="T603" s="24" t="str">
        <f t="shared" ca="1" si="116"/>
        <v/>
      </c>
      <c r="U603" s="24">
        <f t="shared" ca="1" si="120"/>
        <v>0</v>
      </c>
      <c r="V603" s="22">
        <f t="shared" ca="1" si="117"/>
        <v>2.1242804772904593</v>
      </c>
    </row>
    <row r="604" spans="7:22" x14ac:dyDescent="0.25">
      <c r="G604" s="22">
        <v>595</v>
      </c>
      <c r="H604" s="22">
        <f>HLOOKUP($O604,$B$8:$E$27,H$5,FALSE)</f>
        <v>1</v>
      </c>
      <c r="I604" s="22">
        <f>HLOOKUP($O604,$B$8:$E$27,I$5,FALSE)</f>
        <v>0.3</v>
      </c>
      <c r="J604" s="22">
        <f>HLOOKUP($O604,$B$8:$E$27,J$5,FALSE)</f>
        <v>0.95</v>
      </c>
      <c r="K604" s="22">
        <f>HLOOKUP($O604,$B$8:$E$27,K$5,FALSE)</f>
        <v>0</v>
      </c>
      <c r="L604" s="22">
        <f>HLOOKUP($O604,$B$8:$E$27,L$5,FALSE)</f>
        <v>0</v>
      </c>
      <c r="M604" s="22">
        <f t="shared" si="121"/>
        <v>0.3</v>
      </c>
      <c r="N604" s="22">
        <f t="shared" si="122"/>
        <v>0.95</v>
      </c>
      <c r="O604" s="22" t="s">
        <v>38</v>
      </c>
      <c r="P604" s="24">
        <f t="shared" ca="1" si="118"/>
        <v>0.25436395949152552</v>
      </c>
      <c r="Q604" s="24">
        <f t="shared" ca="1" si="119"/>
        <v>0.69574695148683707</v>
      </c>
      <c r="R604" s="24">
        <f t="shared" ca="1" si="114"/>
        <v>0.95011091097836253</v>
      </c>
      <c r="S604" s="22" t="str">
        <f t="shared" ca="1" si="115"/>
        <v/>
      </c>
      <c r="T604" s="24" t="str">
        <f t="shared" ca="1" si="116"/>
        <v/>
      </c>
      <c r="U604" s="24">
        <f t="shared" ca="1" si="120"/>
        <v>0</v>
      </c>
      <c r="V604" s="22">
        <f t="shared" ca="1" si="117"/>
        <v>0.34787347574341854</v>
      </c>
    </row>
    <row r="605" spans="7:22" x14ac:dyDescent="0.25">
      <c r="G605" s="22">
        <v>596</v>
      </c>
      <c r="H605" s="22">
        <f>HLOOKUP($O605,$B$8:$E$27,H$5,FALSE)</f>
        <v>1</v>
      </c>
      <c r="I605" s="22">
        <f>HLOOKUP($O605,$B$8:$E$27,I$5,FALSE)</f>
        <v>0.3</v>
      </c>
      <c r="J605" s="22">
        <f>HLOOKUP($O605,$B$8:$E$27,J$5,FALSE)</f>
        <v>0.95</v>
      </c>
      <c r="K605" s="22">
        <f>HLOOKUP($O605,$B$8:$E$27,K$5,FALSE)</f>
        <v>0</v>
      </c>
      <c r="L605" s="22">
        <f>HLOOKUP($O605,$B$8:$E$27,L$5,FALSE)</f>
        <v>0</v>
      </c>
      <c r="M605" s="22">
        <f t="shared" si="121"/>
        <v>0.3</v>
      </c>
      <c r="N605" s="22">
        <f t="shared" si="122"/>
        <v>0.95</v>
      </c>
      <c r="O605" s="22" t="s">
        <v>38</v>
      </c>
      <c r="P605" s="24">
        <f t="shared" ca="1" si="118"/>
        <v>0.26333242897492021</v>
      </c>
      <c r="Q605" s="24">
        <f t="shared" ca="1" si="119"/>
        <v>0.6155239986638803</v>
      </c>
      <c r="R605" s="24">
        <f t="shared" ca="1" si="114"/>
        <v>0.87885642763880045</v>
      </c>
      <c r="S605" s="22" t="str">
        <f t="shared" ca="1" si="115"/>
        <v/>
      </c>
      <c r="T605" s="24" t="str">
        <f t="shared" ca="1" si="116"/>
        <v/>
      </c>
      <c r="U605" s="24">
        <f t="shared" ca="1" si="120"/>
        <v>0</v>
      </c>
      <c r="V605" s="22">
        <f t="shared" ca="1" si="117"/>
        <v>0.14098156422350683</v>
      </c>
    </row>
    <row r="606" spans="7:22" x14ac:dyDescent="0.25">
      <c r="G606" s="22">
        <v>597</v>
      </c>
      <c r="H606" s="22">
        <f>HLOOKUP($O606,$B$8:$E$27,H$5,FALSE)</f>
        <v>10</v>
      </c>
      <c r="I606" s="22">
        <f>HLOOKUP($O606,$B$8:$E$27,I$5,FALSE)</f>
        <v>0.2</v>
      </c>
      <c r="J606" s="22">
        <f>HLOOKUP($O606,$B$8:$E$27,J$5,FALSE)</f>
        <v>1.4</v>
      </c>
      <c r="K606" s="22">
        <f>HLOOKUP($O606,$B$8:$E$27,K$5,FALSE)</f>
        <v>0</v>
      </c>
      <c r="L606" s="22">
        <f>HLOOKUP($O606,$B$8:$E$27,L$5,FALSE)</f>
        <v>0</v>
      </c>
      <c r="M606" s="22">
        <f t="shared" si="121"/>
        <v>2</v>
      </c>
      <c r="N606" s="22">
        <f t="shared" si="122"/>
        <v>14</v>
      </c>
      <c r="O606" s="22" t="s">
        <v>41</v>
      </c>
      <c r="P606" s="24">
        <f t="shared" ca="1" si="118"/>
        <v>3.7524859021608847E-2</v>
      </c>
      <c r="Q606" s="24">
        <f t="shared" ca="1" si="119"/>
        <v>8.667025116056422</v>
      </c>
      <c r="R606" s="24">
        <f t="shared" ca="1" si="114"/>
        <v>8.7045499750780309</v>
      </c>
      <c r="S606" s="22" t="str">
        <f t="shared" ca="1" si="115"/>
        <v/>
      </c>
      <c r="T606" s="24" t="str">
        <f t="shared" ca="1" si="116"/>
        <v/>
      </c>
      <c r="U606" s="24">
        <f t="shared" ca="1" si="120"/>
        <v>0</v>
      </c>
      <c r="V606" s="22">
        <f t="shared" ca="1" si="117"/>
        <v>3.2775708230024798</v>
      </c>
    </row>
    <row r="607" spans="7:22" x14ac:dyDescent="0.25">
      <c r="G607" s="22">
        <v>598</v>
      </c>
      <c r="H607" s="22">
        <f>HLOOKUP($O607,$B$8:$E$27,H$5,FALSE)</f>
        <v>3</v>
      </c>
      <c r="I607" s="22">
        <f>HLOOKUP($O607,$B$8:$E$27,I$5,FALSE)</f>
        <v>0.2</v>
      </c>
      <c r="J607" s="22">
        <f>HLOOKUP($O607,$B$8:$E$27,J$5,FALSE)</f>
        <v>1.26</v>
      </c>
      <c r="K607" s="22">
        <f>HLOOKUP($O607,$B$8:$E$27,K$5,FALSE)</f>
        <v>0</v>
      </c>
      <c r="L607" s="22">
        <f>HLOOKUP($O607,$B$8:$E$27,L$5,FALSE)</f>
        <v>0</v>
      </c>
      <c r="M607" s="22">
        <f t="shared" si="121"/>
        <v>0.60000000000000009</v>
      </c>
      <c r="N607" s="22">
        <f t="shared" si="122"/>
        <v>3.7800000000000002</v>
      </c>
      <c r="O607" s="22" t="s">
        <v>39</v>
      </c>
      <c r="P607" s="24">
        <f t="shared" ca="1" si="118"/>
        <v>0.46397700214462773</v>
      </c>
      <c r="Q607" s="24">
        <f t="shared" ca="1" si="119"/>
        <v>1.9484385260672736</v>
      </c>
      <c r="R607" s="24">
        <f t="shared" ca="1" si="114"/>
        <v>2.4124155282119015</v>
      </c>
      <c r="S607" s="22" t="str">
        <f t="shared" ca="1" si="115"/>
        <v/>
      </c>
      <c r="T607" s="24" t="str">
        <f t="shared" ca="1" si="116"/>
        <v/>
      </c>
      <c r="U607" s="24">
        <f t="shared" ca="1" si="120"/>
        <v>0</v>
      </c>
      <c r="V607" s="22">
        <f t="shared" ca="1" si="117"/>
        <v>0.97421926303363682</v>
      </c>
    </row>
    <row r="608" spans="7:22" x14ac:dyDescent="0.25">
      <c r="G608" s="22">
        <v>599</v>
      </c>
      <c r="H608" s="22">
        <f>HLOOKUP($O608,$B$8:$E$27,H$5,FALSE)</f>
        <v>5</v>
      </c>
      <c r="I608" s="22">
        <f>HLOOKUP($O608,$B$8:$E$27,I$5,FALSE)</f>
        <v>0.18</v>
      </c>
      <c r="J608" s="22">
        <f>HLOOKUP($O608,$B$8:$E$27,J$5,FALSE)</f>
        <v>1.37</v>
      </c>
      <c r="K608" s="22">
        <f>HLOOKUP($O608,$B$8:$E$27,K$5,FALSE)</f>
        <v>0</v>
      </c>
      <c r="L608" s="22">
        <f>HLOOKUP($O608,$B$8:$E$27,L$5,FALSE)</f>
        <v>0</v>
      </c>
      <c r="M608" s="22">
        <f t="shared" si="121"/>
        <v>0.89999999999999991</v>
      </c>
      <c r="N608" s="22">
        <f t="shared" si="122"/>
        <v>6.8500000000000005</v>
      </c>
      <c r="O608" s="22" t="s">
        <v>40</v>
      </c>
      <c r="P608" s="24">
        <f t="shared" ca="1" si="118"/>
        <v>0.26867067430020569</v>
      </c>
      <c r="Q608" s="24">
        <f t="shared" ca="1" si="119"/>
        <v>3.7366126587521729</v>
      </c>
      <c r="R608" s="24">
        <f t="shared" ca="1" si="114"/>
        <v>4.0052833330523789</v>
      </c>
      <c r="S608" s="22" t="str">
        <f t="shared" ca="1" si="115"/>
        <v/>
      </c>
      <c r="T608" s="24" t="str">
        <f t="shared" ca="1" si="116"/>
        <v/>
      </c>
      <c r="U608" s="24">
        <f t="shared" ca="1" si="120"/>
        <v>0</v>
      </c>
      <c r="V608" s="22">
        <f t="shared" ca="1" si="117"/>
        <v>0.8212906125461642</v>
      </c>
    </row>
    <row r="609" spans="7:22" x14ac:dyDescent="0.25">
      <c r="G609" s="22">
        <v>600</v>
      </c>
      <c r="H609" s="22">
        <f>HLOOKUP($O609,$B$8:$E$27,H$5,FALSE)</f>
        <v>5</v>
      </c>
      <c r="I609" s="22">
        <f>HLOOKUP($O609,$B$8:$E$27,I$5,FALSE)</f>
        <v>0.18</v>
      </c>
      <c r="J609" s="22">
        <f>HLOOKUP($O609,$B$8:$E$27,J$5,FALSE)</f>
        <v>1.37</v>
      </c>
      <c r="K609" s="22">
        <f>HLOOKUP($O609,$B$8:$E$27,K$5,FALSE)</f>
        <v>0</v>
      </c>
      <c r="L609" s="22">
        <f>HLOOKUP($O609,$B$8:$E$27,L$5,FALSE)</f>
        <v>0</v>
      </c>
      <c r="M609" s="22">
        <f t="shared" si="121"/>
        <v>0.89999999999999991</v>
      </c>
      <c r="N609" s="22">
        <f t="shared" si="122"/>
        <v>6.8500000000000005</v>
      </c>
      <c r="O609" s="22" t="s">
        <v>40</v>
      </c>
      <c r="P609" s="24">
        <f t="shared" ca="1" si="118"/>
        <v>0.21485389347651612</v>
      </c>
      <c r="Q609" s="24">
        <f t="shared" ca="1" si="119"/>
        <v>4.4070476457607795</v>
      </c>
      <c r="R609" s="24">
        <f t="shared" ca="1" si="114"/>
        <v>4.621901539237296</v>
      </c>
      <c r="S609" s="22" t="str">
        <f t="shared" ca="1" si="115"/>
        <v/>
      </c>
      <c r="T609" s="24" t="str">
        <f t="shared" ca="1" si="116"/>
        <v/>
      </c>
      <c r="U609" s="24">
        <f t="shared" ca="1" si="120"/>
        <v>0</v>
      </c>
      <c r="V609" s="22">
        <f t="shared" ca="1" si="117"/>
        <v>1.0675495409849989</v>
      </c>
    </row>
    <row r="610" spans="7:22" x14ac:dyDescent="0.25">
      <c r="G610" s="22">
        <v>601</v>
      </c>
      <c r="H610" s="22">
        <f>HLOOKUP($O610,$B$8:$E$27,H$5,FALSE)</f>
        <v>1</v>
      </c>
      <c r="I610" s="22">
        <f>HLOOKUP($O610,$B$8:$E$27,I$5,FALSE)</f>
        <v>0.3</v>
      </c>
      <c r="J610" s="22">
        <f>HLOOKUP($O610,$B$8:$E$27,J$5,FALSE)</f>
        <v>0.95</v>
      </c>
      <c r="K610" s="22">
        <f>HLOOKUP($O610,$B$8:$E$27,K$5,FALSE)</f>
        <v>0</v>
      </c>
      <c r="L610" s="22">
        <f>HLOOKUP($O610,$B$8:$E$27,L$5,FALSE)</f>
        <v>0</v>
      </c>
      <c r="M610" s="22">
        <f t="shared" si="121"/>
        <v>0.3</v>
      </c>
      <c r="N610" s="22">
        <f t="shared" si="122"/>
        <v>0.95</v>
      </c>
      <c r="O610" s="22" t="s">
        <v>38</v>
      </c>
      <c r="P610" s="24">
        <f t="shared" ca="1" si="118"/>
        <v>7.7299777541162393E-2</v>
      </c>
      <c r="Q610" s="24">
        <f t="shared" ca="1" si="119"/>
        <v>0.63781815102713002</v>
      </c>
      <c r="R610" s="24">
        <f t="shared" ca="1" si="114"/>
        <v>0.71511792856829237</v>
      </c>
      <c r="S610" s="22" t="str">
        <f t="shared" ca="1" si="115"/>
        <v/>
      </c>
      <c r="T610" s="24" t="str">
        <f t="shared" ca="1" si="116"/>
        <v/>
      </c>
      <c r="U610" s="24">
        <f t="shared" ca="1" si="120"/>
        <v>0</v>
      </c>
      <c r="V610" s="22">
        <f t="shared" ca="1" si="117"/>
        <v>0.31890907551356501</v>
      </c>
    </row>
    <row r="611" spans="7:22" x14ac:dyDescent="0.25">
      <c r="G611" s="22">
        <v>602</v>
      </c>
      <c r="H611" s="22">
        <f>HLOOKUP($O611,$B$8:$E$27,H$5,FALSE)</f>
        <v>3</v>
      </c>
      <c r="I611" s="22">
        <f>HLOOKUP($O611,$B$8:$E$27,I$5,FALSE)</f>
        <v>0.2</v>
      </c>
      <c r="J611" s="22">
        <f>HLOOKUP($O611,$B$8:$E$27,J$5,FALSE)</f>
        <v>1.26</v>
      </c>
      <c r="K611" s="22">
        <f>HLOOKUP($O611,$B$8:$E$27,K$5,FALSE)</f>
        <v>0</v>
      </c>
      <c r="L611" s="22">
        <f>HLOOKUP($O611,$B$8:$E$27,L$5,FALSE)</f>
        <v>0</v>
      </c>
      <c r="M611" s="22">
        <f t="shared" si="121"/>
        <v>0.60000000000000009</v>
      </c>
      <c r="N611" s="22">
        <f t="shared" si="122"/>
        <v>3.7800000000000002</v>
      </c>
      <c r="O611" s="22" t="s">
        <v>39</v>
      </c>
      <c r="P611" s="24">
        <f t="shared" ca="1" si="118"/>
        <v>0.42534708101738822</v>
      </c>
      <c r="Q611" s="24">
        <f t="shared" ca="1" si="119"/>
        <v>2.4371860339979978</v>
      </c>
      <c r="R611" s="24">
        <f t="shared" ca="1" si="114"/>
        <v>2.8625331150153861</v>
      </c>
      <c r="S611" s="22" t="str">
        <f t="shared" ca="1" si="115"/>
        <v/>
      </c>
      <c r="T611" s="24" t="str">
        <f t="shared" ca="1" si="116"/>
        <v/>
      </c>
      <c r="U611" s="24">
        <f t="shared" ca="1" si="120"/>
        <v>0</v>
      </c>
      <c r="V611" s="22">
        <f t="shared" ca="1" si="117"/>
        <v>0.55583733604365715</v>
      </c>
    </row>
    <row r="612" spans="7:22" x14ac:dyDescent="0.25">
      <c r="G612" s="22">
        <v>603</v>
      </c>
      <c r="H612" s="22">
        <f>HLOOKUP($O612,$B$8:$E$27,H$5,FALSE)</f>
        <v>5</v>
      </c>
      <c r="I612" s="22">
        <f>HLOOKUP($O612,$B$8:$E$27,I$5,FALSE)</f>
        <v>0.18</v>
      </c>
      <c r="J612" s="22">
        <f>HLOOKUP($O612,$B$8:$E$27,J$5,FALSE)</f>
        <v>1.37</v>
      </c>
      <c r="K612" s="22">
        <f>HLOOKUP($O612,$B$8:$E$27,K$5,FALSE)</f>
        <v>0</v>
      </c>
      <c r="L612" s="22">
        <f>HLOOKUP($O612,$B$8:$E$27,L$5,FALSE)</f>
        <v>0</v>
      </c>
      <c r="M612" s="22">
        <f t="shared" si="121"/>
        <v>0.89999999999999991</v>
      </c>
      <c r="N612" s="22">
        <f t="shared" si="122"/>
        <v>6.8500000000000005</v>
      </c>
      <c r="O612" s="22" t="s">
        <v>40</v>
      </c>
      <c r="P612" s="24">
        <f t="shared" ca="1" si="118"/>
        <v>0.81189057840061951</v>
      </c>
      <c r="Q612" s="24">
        <f t="shared" ca="1" si="119"/>
        <v>4.2363619149215879</v>
      </c>
      <c r="R612" s="24">
        <f t="shared" ca="1" si="114"/>
        <v>5.0482524933222077</v>
      </c>
      <c r="S612" s="22" t="str">
        <f t="shared" ca="1" si="115"/>
        <v>C</v>
      </c>
      <c r="T612" s="24">
        <f t="shared" ca="1" si="116"/>
        <v>4.8252493322207712E-2</v>
      </c>
      <c r="U612" s="24">
        <f t="shared" ca="1" si="120"/>
        <v>0</v>
      </c>
      <c r="V612" s="22">
        <f t="shared" ca="1" si="117"/>
        <v>0.64672073381030837</v>
      </c>
    </row>
    <row r="613" spans="7:22" x14ac:dyDescent="0.25">
      <c r="G613" s="22">
        <v>604</v>
      </c>
      <c r="H613" s="22">
        <f>HLOOKUP($O613,$B$8:$E$27,H$5,FALSE)</f>
        <v>10</v>
      </c>
      <c r="I613" s="22">
        <f>HLOOKUP($O613,$B$8:$E$27,I$5,FALSE)</f>
        <v>0.2</v>
      </c>
      <c r="J613" s="22">
        <f>HLOOKUP($O613,$B$8:$E$27,J$5,FALSE)</f>
        <v>1.4</v>
      </c>
      <c r="K613" s="22">
        <f>HLOOKUP($O613,$B$8:$E$27,K$5,FALSE)</f>
        <v>0</v>
      </c>
      <c r="L613" s="22">
        <f>HLOOKUP($O613,$B$8:$E$27,L$5,FALSE)</f>
        <v>0</v>
      </c>
      <c r="M613" s="22">
        <f t="shared" si="121"/>
        <v>2</v>
      </c>
      <c r="N613" s="22">
        <f t="shared" si="122"/>
        <v>14</v>
      </c>
      <c r="O613" s="22" t="s">
        <v>41</v>
      </c>
      <c r="P613" s="24">
        <f t="shared" ca="1" si="118"/>
        <v>0.77077488285357276</v>
      </c>
      <c r="Q613" s="24">
        <f t="shared" ca="1" si="119"/>
        <v>8.2806174462953468</v>
      </c>
      <c r="R613" s="24">
        <f t="shared" ca="1" si="114"/>
        <v>9.0513923291489196</v>
      </c>
      <c r="S613" s="22" t="str">
        <f t="shared" ca="1" si="115"/>
        <v/>
      </c>
      <c r="T613" s="24" t="str">
        <f t="shared" ca="1" si="116"/>
        <v/>
      </c>
      <c r="U613" s="24">
        <f t="shared" ca="1" si="120"/>
        <v>0</v>
      </c>
      <c r="V613" s="22">
        <f t="shared" ca="1" si="117"/>
        <v>4.1403087231476734</v>
      </c>
    </row>
    <row r="614" spans="7:22" x14ac:dyDescent="0.25">
      <c r="G614" s="22">
        <v>605</v>
      </c>
      <c r="H614" s="22">
        <f>HLOOKUP($O614,$B$8:$E$27,H$5,FALSE)</f>
        <v>10</v>
      </c>
      <c r="I614" s="22">
        <f>HLOOKUP($O614,$B$8:$E$27,I$5,FALSE)</f>
        <v>0.2</v>
      </c>
      <c r="J614" s="22">
        <f>HLOOKUP($O614,$B$8:$E$27,J$5,FALSE)</f>
        <v>1.4</v>
      </c>
      <c r="K614" s="22">
        <f>HLOOKUP($O614,$B$8:$E$27,K$5,FALSE)</f>
        <v>0</v>
      </c>
      <c r="L614" s="22">
        <f>HLOOKUP($O614,$B$8:$E$27,L$5,FALSE)</f>
        <v>0</v>
      </c>
      <c r="M614" s="22">
        <f t="shared" si="121"/>
        <v>2</v>
      </c>
      <c r="N614" s="22">
        <f t="shared" si="122"/>
        <v>14</v>
      </c>
      <c r="O614" s="22" t="s">
        <v>41</v>
      </c>
      <c r="P614" s="24">
        <f t="shared" ca="1" si="118"/>
        <v>1.0003422091557621</v>
      </c>
      <c r="Q614" s="24">
        <f t="shared" ca="1" si="119"/>
        <v>8.3640194735219762</v>
      </c>
      <c r="R614" s="24">
        <f t="shared" ca="1" si="114"/>
        <v>9.3643616826777389</v>
      </c>
      <c r="S614" s="22" t="str">
        <f t="shared" ca="1" si="115"/>
        <v/>
      </c>
      <c r="T614" s="24" t="str">
        <f t="shared" ca="1" si="116"/>
        <v/>
      </c>
      <c r="U614" s="24">
        <f t="shared" ca="1" si="120"/>
        <v>0</v>
      </c>
      <c r="V614" s="22">
        <f t="shared" ca="1" si="117"/>
        <v>0.41820097367609882</v>
      </c>
    </row>
    <row r="615" spans="7:22" x14ac:dyDescent="0.25">
      <c r="G615" s="22">
        <v>606</v>
      </c>
      <c r="H615" s="22">
        <f>HLOOKUP($O615,$B$8:$E$27,H$5,FALSE)</f>
        <v>1</v>
      </c>
      <c r="I615" s="22">
        <f>HLOOKUP($O615,$B$8:$E$27,I$5,FALSE)</f>
        <v>0.3</v>
      </c>
      <c r="J615" s="22">
        <f>HLOOKUP($O615,$B$8:$E$27,J$5,FALSE)</f>
        <v>0.95</v>
      </c>
      <c r="K615" s="22">
        <f>HLOOKUP($O615,$B$8:$E$27,K$5,FALSE)</f>
        <v>0</v>
      </c>
      <c r="L615" s="22">
        <f>HLOOKUP($O615,$B$8:$E$27,L$5,FALSE)</f>
        <v>0</v>
      </c>
      <c r="M615" s="22">
        <f t="shared" si="121"/>
        <v>0.3</v>
      </c>
      <c r="N615" s="22">
        <f t="shared" si="122"/>
        <v>0.95</v>
      </c>
      <c r="O615" s="22" t="s">
        <v>38</v>
      </c>
      <c r="P615" s="24">
        <f t="shared" ca="1" si="118"/>
        <v>0.13116798139582334</v>
      </c>
      <c r="Q615" s="24">
        <f t="shared" ca="1" si="119"/>
        <v>0.59698161330007216</v>
      </c>
      <c r="R615" s="24">
        <f t="shared" ca="1" si="114"/>
        <v>0.72814959469589546</v>
      </c>
      <c r="S615" s="22" t="str">
        <f t="shared" ca="1" si="115"/>
        <v/>
      </c>
      <c r="T615" s="24" t="str">
        <f t="shared" ca="1" si="116"/>
        <v/>
      </c>
      <c r="U615" s="24">
        <f t="shared" ca="1" si="120"/>
        <v>0</v>
      </c>
      <c r="V615" s="22">
        <f t="shared" ca="1" si="117"/>
        <v>0.14242492100638529</v>
      </c>
    </row>
    <row r="616" spans="7:22" x14ac:dyDescent="0.25">
      <c r="G616" s="22">
        <v>607</v>
      </c>
      <c r="H616" s="22">
        <f>HLOOKUP($O616,$B$8:$E$27,H$5,FALSE)</f>
        <v>3</v>
      </c>
      <c r="I616" s="22">
        <f>HLOOKUP($O616,$B$8:$E$27,I$5,FALSE)</f>
        <v>0.2</v>
      </c>
      <c r="J616" s="22">
        <f>HLOOKUP($O616,$B$8:$E$27,J$5,FALSE)</f>
        <v>1.26</v>
      </c>
      <c r="K616" s="22">
        <f>HLOOKUP($O616,$B$8:$E$27,K$5,FALSE)</f>
        <v>0</v>
      </c>
      <c r="L616" s="22">
        <f>HLOOKUP($O616,$B$8:$E$27,L$5,FALSE)</f>
        <v>0</v>
      </c>
      <c r="M616" s="22">
        <f t="shared" si="121"/>
        <v>0.60000000000000009</v>
      </c>
      <c r="N616" s="22">
        <f t="shared" si="122"/>
        <v>3.7800000000000002</v>
      </c>
      <c r="O616" s="22" t="s">
        <v>39</v>
      </c>
      <c r="P616" s="24">
        <f t="shared" ca="1" si="118"/>
        <v>0.11638643668231567</v>
      </c>
      <c r="Q616" s="24">
        <f t="shared" ca="1" si="119"/>
        <v>1.8554316336022851</v>
      </c>
      <c r="R616" s="24">
        <f t="shared" ca="1" si="114"/>
        <v>1.9718180702846009</v>
      </c>
      <c r="S616" s="22" t="str">
        <f t="shared" ca="1" si="115"/>
        <v/>
      </c>
      <c r="T616" s="24" t="str">
        <f t="shared" ca="1" si="116"/>
        <v/>
      </c>
      <c r="U616" s="24">
        <f t="shared" ca="1" si="120"/>
        <v>0</v>
      </c>
      <c r="V616" s="22">
        <f t="shared" ca="1" si="117"/>
        <v>0.92771581680114257</v>
      </c>
    </row>
    <row r="617" spans="7:22" x14ac:dyDescent="0.25">
      <c r="G617" s="22">
        <v>608</v>
      </c>
      <c r="H617" s="22">
        <f>HLOOKUP($O617,$B$8:$E$27,H$5,FALSE)</f>
        <v>3</v>
      </c>
      <c r="I617" s="22">
        <f>HLOOKUP($O617,$B$8:$E$27,I$5,FALSE)</f>
        <v>0.2</v>
      </c>
      <c r="J617" s="22">
        <f>HLOOKUP($O617,$B$8:$E$27,J$5,FALSE)</f>
        <v>1.26</v>
      </c>
      <c r="K617" s="22">
        <f>HLOOKUP($O617,$B$8:$E$27,K$5,FALSE)</f>
        <v>0</v>
      </c>
      <c r="L617" s="22">
        <f>HLOOKUP($O617,$B$8:$E$27,L$5,FALSE)</f>
        <v>0</v>
      </c>
      <c r="M617" s="22">
        <f t="shared" si="121"/>
        <v>0.60000000000000009</v>
      </c>
      <c r="N617" s="22">
        <f t="shared" si="122"/>
        <v>3.7800000000000002</v>
      </c>
      <c r="O617" s="22" t="s">
        <v>39</v>
      </c>
      <c r="P617" s="24">
        <f t="shared" ca="1" si="118"/>
        <v>0.40774329993332237</v>
      </c>
      <c r="Q617" s="24">
        <f t="shared" ca="1" si="119"/>
        <v>2.0414921739504299</v>
      </c>
      <c r="R617" s="24">
        <f t="shared" ca="1" si="114"/>
        <v>2.4492354738837525</v>
      </c>
      <c r="S617" s="22" t="str">
        <f t="shared" ca="1" si="115"/>
        <v/>
      </c>
      <c r="T617" s="24" t="str">
        <f t="shared" ca="1" si="116"/>
        <v/>
      </c>
      <c r="U617" s="24">
        <f t="shared" ca="1" si="120"/>
        <v>0</v>
      </c>
      <c r="V617" s="22">
        <f t="shared" ca="1" si="117"/>
        <v>0.17345850851312164</v>
      </c>
    </row>
    <row r="618" spans="7:22" x14ac:dyDescent="0.25">
      <c r="G618" s="22">
        <v>609</v>
      </c>
      <c r="H618" s="22">
        <f>HLOOKUP($O618,$B$8:$E$27,H$5,FALSE)</f>
        <v>5</v>
      </c>
      <c r="I618" s="22">
        <f>HLOOKUP($O618,$B$8:$E$27,I$5,FALSE)</f>
        <v>0.18</v>
      </c>
      <c r="J618" s="22">
        <f>HLOOKUP($O618,$B$8:$E$27,J$5,FALSE)</f>
        <v>1.37</v>
      </c>
      <c r="K618" s="22">
        <f>HLOOKUP($O618,$B$8:$E$27,K$5,FALSE)</f>
        <v>0</v>
      </c>
      <c r="L618" s="22">
        <f>HLOOKUP($O618,$B$8:$E$27,L$5,FALSE)</f>
        <v>0</v>
      </c>
      <c r="M618" s="22">
        <f t="shared" si="121"/>
        <v>0.89999999999999991</v>
      </c>
      <c r="N618" s="22">
        <f t="shared" si="122"/>
        <v>6.8500000000000005</v>
      </c>
      <c r="O618" s="22" t="s">
        <v>40</v>
      </c>
      <c r="P618" s="24">
        <f t="shared" ca="1" si="118"/>
        <v>0.49855226430919614</v>
      </c>
      <c r="Q618" s="24">
        <f t="shared" ca="1" si="119"/>
        <v>3.980557525375509</v>
      </c>
      <c r="R618" s="24">
        <f t="shared" ca="1" si="114"/>
        <v>4.4791097896847054</v>
      </c>
      <c r="S618" s="22" t="str">
        <f t="shared" ca="1" si="115"/>
        <v/>
      </c>
      <c r="T618" s="24" t="str">
        <f t="shared" ca="1" si="116"/>
        <v/>
      </c>
      <c r="U618" s="24">
        <f t="shared" ca="1" si="120"/>
        <v>0</v>
      </c>
      <c r="V618" s="22">
        <f t="shared" ca="1" si="117"/>
        <v>1.9902787626877545</v>
      </c>
    </row>
    <row r="619" spans="7:22" x14ac:dyDescent="0.25">
      <c r="G619" s="22">
        <v>610</v>
      </c>
      <c r="H619" s="22">
        <f>HLOOKUP($O619,$B$8:$E$27,H$5,FALSE)</f>
        <v>5</v>
      </c>
      <c r="I619" s="22">
        <f>HLOOKUP($O619,$B$8:$E$27,I$5,FALSE)</f>
        <v>0.18</v>
      </c>
      <c r="J619" s="22">
        <f>HLOOKUP($O619,$B$8:$E$27,J$5,FALSE)</f>
        <v>1.37</v>
      </c>
      <c r="K619" s="22">
        <f>HLOOKUP($O619,$B$8:$E$27,K$5,FALSE)</f>
        <v>0</v>
      </c>
      <c r="L619" s="22">
        <f>HLOOKUP($O619,$B$8:$E$27,L$5,FALSE)</f>
        <v>0</v>
      </c>
      <c r="M619" s="22">
        <f t="shared" si="121"/>
        <v>0.89999999999999991</v>
      </c>
      <c r="N619" s="22">
        <f t="shared" si="122"/>
        <v>6.8500000000000005</v>
      </c>
      <c r="O619" s="22" t="s">
        <v>40</v>
      </c>
      <c r="P619" s="24">
        <f t="shared" ca="1" si="118"/>
        <v>7.3958107559278771E-2</v>
      </c>
      <c r="Q619" s="24">
        <f t="shared" ca="1" si="119"/>
        <v>3.514533410326266</v>
      </c>
      <c r="R619" s="24">
        <f t="shared" ca="1" si="114"/>
        <v>3.5884915178855445</v>
      </c>
      <c r="S619" s="22" t="str">
        <f t="shared" ca="1" si="115"/>
        <v/>
      </c>
      <c r="T619" s="24" t="str">
        <f t="shared" ca="1" si="116"/>
        <v/>
      </c>
      <c r="U619" s="24">
        <f t="shared" ca="1" si="120"/>
        <v>0</v>
      </c>
      <c r="V619" s="22">
        <f t="shared" ca="1" si="117"/>
        <v>0.67833082296822189</v>
      </c>
    </row>
    <row r="620" spans="7:22" x14ac:dyDescent="0.25">
      <c r="G620" s="22">
        <v>611</v>
      </c>
      <c r="H620" s="22">
        <f>HLOOKUP($O620,$B$8:$E$27,H$5,FALSE)</f>
        <v>5</v>
      </c>
      <c r="I620" s="22">
        <f>HLOOKUP($O620,$B$8:$E$27,I$5,FALSE)</f>
        <v>0.18</v>
      </c>
      <c r="J620" s="22">
        <f>HLOOKUP($O620,$B$8:$E$27,J$5,FALSE)</f>
        <v>1.37</v>
      </c>
      <c r="K620" s="22">
        <f>HLOOKUP($O620,$B$8:$E$27,K$5,FALSE)</f>
        <v>0</v>
      </c>
      <c r="L620" s="22">
        <f>HLOOKUP($O620,$B$8:$E$27,L$5,FALSE)</f>
        <v>0</v>
      </c>
      <c r="M620" s="22">
        <f t="shared" si="121"/>
        <v>0.89999999999999991</v>
      </c>
      <c r="N620" s="22">
        <f t="shared" si="122"/>
        <v>6.8500000000000005</v>
      </c>
      <c r="O620" s="22" t="s">
        <v>40</v>
      </c>
      <c r="P620" s="24">
        <f t="shared" ca="1" si="118"/>
        <v>1.8183824504918854E-2</v>
      </c>
      <c r="Q620" s="24">
        <f t="shared" ca="1" si="119"/>
        <v>3.2675379519949552</v>
      </c>
      <c r="R620" s="24">
        <f t="shared" ca="1" si="114"/>
        <v>3.2857217764998743</v>
      </c>
      <c r="S620" s="22" t="str">
        <f t="shared" ca="1" si="115"/>
        <v/>
      </c>
      <c r="T620" s="24" t="str">
        <f t="shared" ca="1" si="116"/>
        <v/>
      </c>
      <c r="U620" s="24">
        <f t="shared" ca="1" si="120"/>
        <v>0</v>
      </c>
      <c r="V620" s="22">
        <f t="shared" ca="1" si="117"/>
        <v>0.3345599253376359</v>
      </c>
    </row>
    <row r="621" spans="7:22" x14ac:dyDescent="0.25">
      <c r="G621" s="22">
        <v>612</v>
      </c>
      <c r="H621" s="22">
        <f>HLOOKUP($O621,$B$8:$E$27,H$5,FALSE)</f>
        <v>3</v>
      </c>
      <c r="I621" s="22">
        <f>HLOOKUP($O621,$B$8:$E$27,I$5,FALSE)</f>
        <v>0.2</v>
      </c>
      <c r="J621" s="22">
        <f>HLOOKUP($O621,$B$8:$E$27,J$5,FALSE)</f>
        <v>1.26</v>
      </c>
      <c r="K621" s="22">
        <f>HLOOKUP($O621,$B$8:$E$27,K$5,FALSE)</f>
        <v>0</v>
      </c>
      <c r="L621" s="22">
        <f>HLOOKUP($O621,$B$8:$E$27,L$5,FALSE)</f>
        <v>0</v>
      </c>
      <c r="M621" s="22">
        <f t="shared" si="121"/>
        <v>0.60000000000000009</v>
      </c>
      <c r="N621" s="22">
        <f t="shared" si="122"/>
        <v>3.7800000000000002</v>
      </c>
      <c r="O621" s="22" t="s">
        <v>39</v>
      </c>
      <c r="P621" s="24">
        <f t="shared" ca="1" si="118"/>
        <v>0.55641505917648137</v>
      </c>
      <c r="Q621" s="24">
        <f t="shared" ca="1" si="119"/>
        <v>2.0128313418249957</v>
      </c>
      <c r="R621" s="24">
        <f t="shared" ca="1" si="114"/>
        <v>2.5692464010014771</v>
      </c>
      <c r="S621" s="22" t="str">
        <f t="shared" ca="1" si="115"/>
        <v/>
      </c>
      <c r="T621" s="24" t="str">
        <f t="shared" ca="1" si="116"/>
        <v/>
      </c>
      <c r="U621" s="24">
        <f t="shared" ca="1" si="120"/>
        <v>0</v>
      </c>
      <c r="V621" s="22">
        <f t="shared" ca="1" si="117"/>
        <v>0.30806115720193278</v>
      </c>
    </row>
    <row r="622" spans="7:22" x14ac:dyDescent="0.25">
      <c r="G622" s="22">
        <v>613</v>
      </c>
      <c r="H622" s="22">
        <f>HLOOKUP($O622,$B$8:$E$27,H$5,FALSE)</f>
        <v>3</v>
      </c>
      <c r="I622" s="22">
        <f>HLOOKUP($O622,$B$8:$E$27,I$5,FALSE)</f>
        <v>0.2</v>
      </c>
      <c r="J622" s="22">
        <f>HLOOKUP($O622,$B$8:$E$27,J$5,FALSE)</f>
        <v>1.26</v>
      </c>
      <c r="K622" s="22">
        <f>HLOOKUP($O622,$B$8:$E$27,K$5,FALSE)</f>
        <v>0</v>
      </c>
      <c r="L622" s="22">
        <f>HLOOKUP($O622,$B$8:$E$27,L$5,FALSE)</f>
        <v>0</v>
      </c>
      <c r="M622" s="22">
        <f t="shared" si="121"/>
        <v>0.60000000000000009</v>
      </c>
      <c r="N622" s="22">
        <f t="shared" si="122"/>
        <v>3.7800000000000002</v>
      </c>
      <c r="O622" s="22" t="s">
        <v>39</v>
      </c>
      <c r="P622" s="24">
        <f t="shared" ca="1" si="118"/>
        <v>0.49455279678324332</v>
      </c>
      <c r="Q622" s="24">
        <f t="shared" ca="1" si="119"/>
        <v>2.0000896039990161</v>
      </c>
      <c r="R622" s="24">
        <f t="shared" ref="R622:R685" ca="1" si="123">SUM(P622:Q622)</f>
        <v>2.4946424007822596</v>
      </c>
      <c r="S622" s="22" t="str">
        <f t="shared" ref="S622:S685" ca="1" si="124">IF(H622&lt;R622,O622,"")</f>
        <v/>
      </c>
      <c r="T622" s="24" t="str">
        <f t="shared" ref="T622:T685" ca="1" si="125">IF(S622=O622,R622-H622,"")</f>
        <v/>
      </c>
      <c r="U622" s="24">
        <f t="shared" ca="1" si="120"/>
        <v>0</v>
      </c>
      <c r="V622" s="22">
        <f t="shared" ca="1" si="117"/>
        <v>1.0000448019995081</v>
      </c>
    </row>
    <row r="623" spans="7:22" x14ac:dyDescent="0.25">
      <c r="G623" s="22">
        <v>614</v>
      </c>
      <c r="H623" s="22">
        <f>HLOOKUP($O623,$B$8:$E$27,H$5,FALSE)</f>
        <v>1</v>
      </c>
      <c r="I623" s="22">
        <f>HLOOKUP($O623,$B$8:$E$27,I$5,FALSE)</f>
        <v>0.3</v>
      </c>
      <c r="J623" s="22">
        <f>HLOOKUP($O623,$B$8:$E$27,J$5,FALSE)</f>
        <v>0.95</v>
      </c>
      <c r="K623" s="22">
        <f>HLOOKUP($O623,$B$8:$E$27,K$5,FALSE)</f>
        <v>0</v>
      </c>
      <c r="L623" s="22">
        <f>HLOOKUP($O623,$B$8:$E$27,L$5,FALSE)</f>
        <v>0</v>
      </c>
      <c r="M623" s="22">
        <f t="shared" si="121"/>
        <v>0.3</v>
      </c>
      <c r="N623" s="22">
        <f t="shared" si="122"/>
        <v>0.95</v>
      </c>
      <c r="O623" s="22" t="s">
        <v>38</v>
      </c>
      <c r="P623" s="24">
        <f t="shared" ca="1" si="118"/>
        <v>0.1091026567626667</v>
      </c>
      <c r="Q623" s="24">
        <f t="shared" ca="1" si="119"/>
        <v>0.63106827112786512</v>
      </c>
      <c r="R623" s="24">
        <f t="shared" ca="1" si="123"/>
        <v>0.74017092789053185</v>
      </c>
      <c r="S623" s="22" t="str">
        <f t="shared" ca="1" si="124"/>
        <v/>
      </c>
      <c r="T623" s="24" t="str">
        <f t="shared" ca="1" si="125"/>
        <v/>
      </c>
      <c r="U623" s="24">
        <f t="shared" ca="1" si="120"/>
        <v>0</v>
      </c>
      <c r="V623" s="22">
        <f t="shared" ca="1" si="117"/>
        <v>0.31553413556393256</v>
      </c>
    </row>
    <row r="624" spans="7:22" x14ac:dyDescent="0.25">
      <c r="G624" s="22">
        <v>615</v>
      </c>
      <c r="H624" s="22">
        <f>HLOOKUP($O624,$B$8:$E$27,H$5,FALSE)</f>
        <v>1</v>
      </c>
      <c r="I624" s="22">
        <f>HLOOKUP($O624,$B$8:$E$27,I$5,FALSE)</f>
        <v>0.3</v>
      </c>
      <c r="J624" s="22">
        <f>HLOOKUP($O624,$B$8:$E$27,J$5,FALSE)</f>
        <v>0.95</v>
      </c>
      <c r="K624" s="22">
        <f>HLOOKUP($O624,$B$8:$E$27,K$5,FALSE)</f>
        <v>0</v>
      </c>
      <c r="L624" s="22">
        <f>HLOOKUP($O624,$B$8:$E$27,L$5,FALSE)</f>
        <v>0</v>
      </c>
      <c r="M624" s="22">
        <f t="shared" si="121"/>
        <v>0.3</v>
      </c>
      <c r="N624" s="22">
        <f t="shared" si="122"/>
        <v>0.95</v>
      </c>
      <c r="O624" s="22" t="s">
        <v>38</v>
      </c>
      <c r="P624" s="24">
        <f t="shared" ca="1" si="118"/>
        <v>0.25295346260622931</v>
      </c>
      <c r="Q624" s="24">
        <f t="shared" ca="1" si="119"/>
        <v>0.68956470471683562</v>
      </c>
      <c r="R624" s="24">
        <f t="shared" ca="1" si="123"/>
        <v>0.94251816732306493</v>
      </c>
      <c r="S624" s="22" t="str">
        <f t="shared" ca="1" si="124"/>
        <v/>
      </c>
      <c r="T624" s="24" t="str">
        <f t="shared" ca="1" si="125"/>
        <v/>
      </c>
      <c r="U624" s="24">
        <f t="shared" ca="1" si="120"/>
        <v>0</v>
      </c>
      <c r="V624" s="22">
        <f t="shared" ca="1" si="117"/>
        <v>0.16065891010955935</v>
      </c>
    </row>
    <row r="625" spans="7:22" x14ac:dyDescent="0.25">
      <c r="G625" s="22">
        <v>616</v>
      </c>
      <c r="H625" s="22">
        <f>HLOOKUP($O625,$B$8:$E$27,H$5,FALSE)</f>
        <v>5</v>
      </c>
      <c r="I625" s="22">
        <f>HLOOKUP($O625,$B$8:$E$27,I$5,FALSE)</f>
        <v>0.18</v>
      </c>
      <c r="J625" s="22">
        <f>HLOOKUP($O625,$B$8:$E$27,J$5,FALSE)</f>
        <v>1.37</v>
      </c>
      <c r="K625" s="22">
        <f>HLOOKUP($O625,$B$8:$E$27,K$5,FALSE)</f>
        <v>0</v>
      </c>
      <c r="L625" s="22">
        <f>HLOOKUP($O625,$B$8:$E$27,L$5,FALSE)</f>
        <v>0</v>
      </c>
      <c r="M625" s="22">
        <f t="shared" si="121"/>
        <v>0.89999999999999991</v>
      </c>
      <c r="N625" s="22">
        <f t="shared" si="122"/>
        <v>6.8500000000000005</v>
      </c>
      <c r="O625" s="22" t="s">
        <v>40</v>
      </c>
      <c r="P625" s="24">
        <f t="shared" ca="1" si="118"/>
        <v>0.49740786299225431</v>
      </c>
      <c r="Q625" s="24">
        <f t="shared" ca="1" si="119"/>
        <v>4.2501943787345189</v>
      </c>
      <c r="R625" s="24">
        <f t="shared" ca="1" si="123"/>
        <v>4.7476022417267734</v>
      </c>
      <c r="S625" s="22" t="str">
        <f t="shared" ca="1" si="124"/>
        <v/>
      </c>
      <c r="T625" s="24" t="str">
        <f t="shared" ca="1" si="125"/>
        <v/>
      </c>
      <c r="U625" s="24">
        <f t="shared" ca="1" si="120"/>
        <v>0</v>
      </c>
      <c r="V625" s="22">
        <f t="shared" ca="1" si="117"/>
        <v>0.21250971893672596</v>
      </c>
    </row>
    <row r="626" spans="7:22" x14ac:dyDescent="0.25">
      <c r="G626" s="22">
        <v>617</v>
      </c>
      <c r="H626" s="22">
        <f>HLOOKUP($O626,$B$8:$E$27,H$5,FALSE)</f>
        <v>5</v>
      </c>
      <c r="I626" s="22">
        <f>HLOOKUP($O626,$B$8:$E$27,I$5,FALSE)</f>
        <v>0.18</v>
      </c>
      <c r="J626" s="22">
        <f>HLOOKUP($O626,$B$8:$E$27,J$5,FALSE)</f>
        <v>1.37</v>
      </c>
      <c r="K626" s="22">
        <f>HLOOKUP($O626,$B$8:$E$27,K$5,FALSE)</f>
        <v>0</v>
      </c>
      <c r="L626" s="22">
        <f>HLOOKUP($O626,$B$8:$E$27,L$5,FALSE)</f>
        <v>0</v>
      </c>
      <c r="M626" s="22">
        <f t="shared" si="121"/>
        <v>0.89999999999999991</v>
      </c>
      <c r="N626" s="22">
        <f t="shared" si="122"/>
        <v>6.8500000000000005</v>
      </c>
      <c r="O626" s="22" t="s">
        <v>40</v>
      </c>
      <c r="P626" s="24">
        <f t="shared" ca="1" si="118"/>
        <v>0.89752102784338417</v>
      </c>
      <c r="Q626" s="24">
        <f t="shared" ca="1" si="119"/>
        <v>3.8080433690639368</v>
      </c>
      <c r="R626" s="24">
        <f t="shared" ca="1" si="123"/>
        <v>4.7055643969073211</v>
      </c>
      <c r="S626" s="22" t="str">
        <f t="shared" ca="1" si="124"/>
        <v/>
      </c>
      <c r="T626" s="24" t="str">
        <f t="shared" ca="1" si="125"/>
        <v/>
      </c>
      <c r="U626" s="24">
        <f t="shared" ca="1" si="120"/>
        <v>0</v>
      </c>
      <c r="V626" s="22">
        <f t="shared" ca="1" si="117"/>
        <v>1.9040216845319684</v>
      </c>
    </row>
    <row r="627" spans="7:22" x14ac:dyDescent="0.25">
      <c r="G627" s="22">
        <v>618</v>
      </c>
      <c r="H627" s="22">
        <f>HLOOKUP($O627,$B$8:$E$27,H$5,FALSE)</f>
        <v>5</v>
      </c>
      <c r="I627" s="22">
        <f>HLOOKUP($O627,$B$8:$E$27,I$5,FALSE)</f>
        <v>0.18</v>
      </c>
      <c r="J627" s="22">
        <f>HLOOKUP($O627,$B$8:$E$27,J$5,FALSE)</f>
        <v>1.37</v>
      </c>
      <c r="K627" s="22">
        <f>HLOOKUP($O627,$B$8:$E$27,K$5,FALSE)</f>
        <v>0</v>
      </c>
      <c r="L627" s="22">
        <f>HLOOKUP($O627,$B$8:$E$27,L$5,FALSE)</f>
        <v>0</v>
      </c>
      <c r="M627" s="22">
        <f t="shared" si="121"/>
        <v>0.89999999999999991</v>
      </c>
      <c r="N627" s="22">
        <f t="shared" si="122"/>
        <v>6.8500000000000005</v>
      </c>
      <c r="O627" s="22" t="s">
        <v>40</v>
      </c>
      <c r="P627" s="24">
        <f t="shared" ca="1" si="118"/>
        <v>0.17129158066914821</v>
      </c>
      <c r="Q627" s="24">
        <f t="shared" ca="1" si="119"/>
        <v>3.9675868325037951</v>
      </c>
      <c r="R627" s="24">
        <f t="shared" ca="1" si="123"/>
        <v>4.138878413172943</v>
      </c>
      <c r="S627" s="22" t="str">
        <f t="shared" ca="1" si="124"/>
        <v/>
      </c>
      <c r="T627" s="24" t="str">
        <f t="shared" ca="1" si="125"/>
        <v/>
      </c>
      <c r="U627" s="24">
        <f t="shared" ca="1" si="120"/>
        <v>0</v>
      </c>
      <c r="V627" s="22">
        <f t="shared" ca="1" si="117"/>
        <v>0.37389714120072298</v>
      </c>
    </row>
    <row r="628" spans="7:22" x14ac:dyDescent="0.25">
      <c r="G628" s="22">
        <v>619</v>
      </c>
      <c r="H628" s="22">
        <f>HLOOKUP($O628,$B$8:$E$27,H$5,FALSE)</f>
        <v>1</v>
      </c>
      <c r="I628" s="22">
        <f>HLOOKUP($O628,$B$8:$E$27,I$5,FALSE)</f>
        <v>0.3</v>
      </c>
      <c r="J628" s="22">
        <f>HLOOKUP($O628,$B$8:$E$27,J$5,FALSE)</f>
        <v>0.95</v>
      </c>
      <c r="K628" s="22">
        <f>HLOOKUP($O628,$B$8:$E$27,K$5,FALSE)</f>
        <v>0</v>
      </c>
      <c r="L628" s="22">
        <f>HLOOKUP($O628,$B$8:$E$27,L$5,FALSE)</f>
        <v>0</v>
      </c>
      <c r="M628" s="22">
        <f t="shared" si="121"/>
        <v>0.3</v>
      </c>
      <c r="N628" s="22">
        <f t="shared" si="122"/>
        <v>0.95</v>
      </c>
      <c r="O628" s="22" t="s">
        <v>38</v>
      </c>
      <c r="P628" s="24">
        <f t="shared" ca="1" si="118"/>
        <v>3.4621103887071132E-2</v>
      </c>
      <c r="Q628" s="24">
        <f t="shared" ca="1" si="119"/>
        <v>0.63402205848243265</v>
      </c>
      <c r="R628" s="24">
        <f t="shared" ca="1" si="123"/>
        <v>0.66864316236950383</v>
      </c>
      <c r="S628" s="22" t="str">
        <f t="shared" ca="1" si="124"/>
        <v/>
      </c>
      <c r="T628" s="24" t="str">
        <f t="shared" ca="1" si="125"/>
        <v/>
      </c>
      <c r="U628" s="24">
        <f t="shared" ca="1" si="120"/>
        <v>0</v>
      </c>
      <c r="V628" s="22">
        <f t="shared" ca="1" si="117"/>
        <v>0.31701102924121632</v>
      </c>
    </row>
    <row r="629" spans="7:22" x14ac:dyDescent="0.25">
      <c r="G629" s="22">
        <v>620</v>
      </c>
      <c r="H629" s="22">
        <f>HLOOKUP($O629,$B$8:$E$27,H$5,FALSE)</f>
        <v>10</v>
      </c>
      <c r="I629" s="22">
        <f>HLOOKUP($O629,$B$8:$E$27,I$5,FALSE)</f>
        <v>0.2</v>
      </c>
      <c r="J629" s="22">
        <f>HLOOKUP($O629,$B$8:$E$27,J$5,FALSE)</f>
        <v>1.4</v>
      </c>
      <c r="K629" s="22">
        <f>HLOOKUP($O629,$B$8:$E$27,K$5,FALSE)</f>
        <v>0</v>
      </c>
      <c r="L629" s="22">
        <f>HLOOKUP($O629,$B$8:$E$27,L$5,FALSE)</f>
        <v>0</v>
      </c>
      <c r="M629" s="22">
        <f t="shared" si="121"/>
        <v>2</v>
      </c>
      <c r="N629" s="22">
        <f t="shared" si="122"/>
        <v>14</v>
      </c>
      <c r="O629" s="22" t="s">
        <v>41</v>
      </c>
      <c r="P629" s="24">
        <f t="shared" ca="1" si="118"/>
        <v>0.91136313044492523</v>
      </c>
      <c r="Q629" s="24">
        <f t="shared" ca="1" si="119"/>
        <v>8.361991915233002</v>
      </c>
      <c r="R629" s="24">
        <f t="shared" ca="1" si="123"/>
        <v>9.2733550456779277</v>
      </c>
      <c r="S629" s="22" t="str">
        <f t="shared" ca="1" si="124"/>
        <v/>
      </c>
      <c r="T629" s="24" t="str">
        <f t="shared" ca="1" si="125"/>
        <v/>
      </c>
      <c r="U629" s="24">
        <f t="shared" ca="1" si="120"/>
        <v>0</v>
      </c>
      <c r="V629" s="22">
        <f t="shared" ca="1" si="117"/>
        <v>4.180995957616501</v>
      </c>
    </row>
    <row r="630" spans="7:22" x14ac:dyDescent="0.25">
      <c r="G630" s="22">
        <v>621</v>
      </c>
      <c r="H630" s="22">
        <f>HLOOKUP($O630,$B$8:$E$27,H$5,FALSE)</f>
        <v>1</v>
      </c>
      <c r="I630" s="22">
        <f>HLOOKUP($O630,$B$8:$E$27,I$5,FALSE)</f>
        <v>0.3</v>
      </c>
      <c r="J630" s="22">
        <f>HLOOKUP($O630,$B$8:$E$27,J$5,FALSE)</f>
        <v>0.95</v>
      </c>
      <c r="K630" s="22">
        <f>HLOOKUP($O630,$B$8:$E$27,K$5,FALSE)</f>
        <v>0</v>
      </c>
      <c r="L630" s="22">
        <f>HLOOKUP($O630,$B$8:$E$27,L$5,FALSE)</f>
        <v>0</v>
      </c>
      <c r="M630" s="22">
        <f t="shared" si="121"/>
        <v>0.3</v>
      </c>
      <c r="N630" s="22">
        <f t="shared" si="122"/>
        <v>0.95</v>
      </c>
      <c r="O630" s="22" t="s">
        <v>38</v>
      </c>
      <c r="P630" s="24">
        <f t="shared" ca="1" si="118"/>
        <v>0.18417289810589144</v>
      </c>
      <c r="Q630" s="24">
        <f t="shared" ca="1" si="119"/>
        <v>0.66893605884276797</v>
      </c>
      <c r="R630" s="24">
        <f t="shared" ca="1" si="123"/>
        <v>0.8531089569486594</v>
      </c>
      <c r="S630" s="22" t="str">
        <f t="shared" ca="1" si="124"/>
        <v/>
      </c>
      <c r="T630" s="24" t="str">
        <f t="shared" ca="1" si="125"/>
        <v/>
      </c>
      <c r="U630" s="24">
        <f t="shared" ca="1" si="120"/>
        <v>0</v>
      </c>
      <c r="V630" s="22">
        <f t="shared" ca="1" si="117"/>
        <v>0.33446802942138398</v>
      </c>
    </row>
    <row r="631" spans="7:22" x14ac:dyDescent="0.25">
      <c r="G631" s="22">
        <v>622</v>
      </c>
      <c r="H631" s="22">
        <f>HLOOKUP($O631,$B$8:$E$27,H$5,FALSE)</f>
        <v>5</v>
      </c>
      <c r="I631" s="22">
        <f>HLOOKUP($O631,$B$8:$E$27,I$5,FALSE)</f>
        <v>0.18</v>
      </c>
      <c r="J631" s="22">
        <f>HLOOKUP($O631,$B$8:$E$27,J$5,FALSE)</f>
        <v>1.37</v>
      </c>
      <c r="K631" s="22">
        <f>HLOOKUP($O631,$B$8:$E$27,K$5,FALSE)</f>
        <v>0</v>
      </c>
      <c r="L631" s="22">
        <f>HLOOKUP($O631,$B$8:$E$27,L$5,FALSE)</f>
        <v>0</v>
      </c>
      <c r="M631" s="22">
        <f t="shared" si="121"/>
        <v>0.89999999999999991</v>
      </c>
      <c r="N631" s="22">
        <f t="shared" si="122"/>
        <v>6.8500000000000005</v>
      </c>
      <c r="O631" s="22" t="s">
        <v>40</v>
      </c>
      <c r="P631" s="24">
        <f t="shared" ca="1" si="118"/>
        <v>0.43168663328108337</v>
      </c>
      <c r="Q631" s="24">
        <f t="shared" ca="1" si="119"/>
        <v>3.4900712096150017</v>
      </c>
      <c r="R631" s="24">
        <f t="shared" ca="1" si="123"/>
        <v>3.9217578428960849</v>
      </c>
      <c r="S631" s="22" t="str">
        <f t="shared" ca="1" si="124"/>
        <v/>
      </c>
      <c r="T631" s="24" t="str">
        <f t="shared" ca="1" si="125"/>
        <v/>
      </c>
      <c r="U631" s="24">
        <f t="shared" ca="1" si="120"/>
        <v>0</v>
      </c>
      <c r="V631" s="22">
        <f t="shared" ca="1" si="117"/>
        <v>1.7450356048075009</v>
      </c>
    </row>
    <row r="632" spans="7:22" x14ac:dyDescent="0.25">
      <c r="G632" s="22">
        <v>623</v>
      </c>
      <c r="H632" s="22">
        <f>HLOOKUP($O632,$B$8:$E$27,H$5,FALSE)</f>
        <v>3</v>
      </c>
      <c r="I632" s="22">
        <f>HLOOKUP($O632,$B$8:$E$27,I$5,FALSE)</f>
        <v>0.2</v>
      </c>
      <c r="J632" s="22">
        <f>HLOOKUP($O632,$B$8:$E$27,J$5,FALSE)</f>
        <v>1.26</v>
      </c>
      <c r="K632" s="22">
        <f>HLOOKUP($O632,$B$8:$E$27,K$5,FALSE)</f>
        <v>0</v>
      </c>
      <c r="L632" s="22">
        <f>HLOOKUP($O632,$B$8:$E$27,L$5,FALSE)</f>
        <v>0</v>
      </c>
      <c r="M632" s="22">
        <f t="shared" si="121"/>
        <v>0.60000000000000009</v>
      </c>
      <c r="N632" s="22">
        <f t="shared" si="122"/>
        <v>3.7800000000000002</v>
      </c>
      <c r="O632" s="22" t="s">
        <v>39</v>
      </c>
      <c r="P632" s="24">
        <f t="shared" ca="1" si="118"/>
        <v>0.3178033383802038</v>
      </c>
      <c r="Q632" s="24">
        <f t="shared" ca="1" si="119"/>
        <v>2.3365473723362555</v>
      </c>
      <c r="R632" s="24">
        <f t="shared" ca="1" si="123"/>
        <v>2.6543507107164594</v>
      </c>
      <c r="S632" s="22" t="str">
        <f t="shared" ca="1" si="124"/>
        <v/>
      </c>
      <c r="T632" s="24" t="str">
        <f t="shared" ca="1" si="125"/>
        <v/>
      </c>
      <c r="U632" s="24">
        <f t="shared" ca="1" si="120"/>
        <v>0</v>
      </c>
      <c r="V632" s="22">
        <f t="shared" ca="1" si="117"/>
        <v>1.1682736861681278</v>
      </c>
    </row>
    <row r="633" spans="7:22" x14ac:dyDescent="0.25">
      <c r="G633" s="22">
        <v>624</v>
      </c>
      <c r="H633" s="22">
        <f>HLOOKUP($O633,$B$8:$E$27,H$5,FALSE)</f>
        <v>3</v>
      </c>
      <c r="I633" s="22">
        <f>HLOOKUP($O633,$B$8:$E$27,I$5,FALSE)</f>
        <v>0.2</v>
      </c>
      <c r="J633" s="22">
        <f>HLOOKUP($O633,$B$8:$E$27,J$5,FALSE)</f>
        <v>1.26</v>
      </c>
      <c r="K633" s="22">
        <f>HLOOKUP($O633,$B$8:$E$27,K$5,FALSE)</f>
        <v>0</v>
      </c>
      <c r="L633" s="22">
        <f>HLOOKUP($O633,$B$8:$E$27,L$5,FALSE)</f>
        <v>0</v>
      </c>
      <c r="M633" s="22">
        <f t="shared" si="121"/>
        <v>0.60000000000000009</v>
      </c>
      <c r="N633" s="22">
        <f t="shared" si="122"/>
        <v>3.7800000000000002</v>
      </c>
      <c r="O633" s="22" t="s">
        <v>39</v>
      </c>
      <c r="P633" s="24">
        <f t="shared" ca="1" si="118"/>
        <v>0.27516096531145673</v>
      </c>
      <c r="Q633" s="24">
        <f t="shared" ca="1" si="119"/>
        <v>2.5026701900909396</v>
      </c>
      <c r="R633" s="24">
        <f t="shared" ca="1" si="123"/>
        <v>2.7778311554023962</v>
      </c>
      <c r="S633" s="22" t="str">
        <f t="shared" ca="1" si="124"/>
        <v/>
      </c>
      <c r="T633" s="24" t="str">
        <f t="shared" ca="1" si="125"/>
        <v/>
      </c>
      <c r="U633" s="24">
        <f t="shared" ca="1" si="120"/>
        <v>0</v>
      </c>
      <c r="V633" s="22">
        <f t="shared" ca="1" si="117"/>
        <v>0.12513350950454699</v>
      </c>
    </row>
    <row r="634" spans="7:22" x14ac:dyDescent="0.25">
      <c r="G634" s="22">
        <v>625</v>
      </c>
      <c r="H634" s="22">
        <f>HLOOKUP($O634,$B$8:$E$27,H$5,FALSE)</f>
        <v>10</v>
      </c>
      <c r="I634" s="22">
        <f>HLOOKUP($O634,$B$8:$E$27,I$5,FALSE)</f>
        <v>0.2</v>
      </c>
      <c r="J634" s="22">
        <f>HLOOKUP($O634,$B$8:$E$27,J$5,FALSE)</f>
        <v>1.4</v>
      </c>
      <c r="K634" s="22">
        <f>HLOOKUP($O634,$B$8:$E$27,K$5,FALSE)</f>
        <v>0</v>
      </c>
      <c r="L634" s="22">
        <f>HLOOKUP($O634,$B$8:$E$27,L$5,FALSE)</f>
        <v>0</v>
      </c>
      <c r="M634" s="22">
        <f t="shared" si="121"/>
        <v>2</v>
      </c>
      <c r="N634" s="22">
        <f t="shared" si="122"/>
        <v>14</v>
      </c>
      <c r="O634" s="22" t="s">
        <v>41</v>
      </c>
      <c r="P634" s="24">
        <f t="shared" ca="1" si="118"/>
        <v>1.2885425307567691</v>
      </c>
      <c r="Q634" s="24">
        <f t="shared" ca="1" si="119"/>
        <v>7.5855162074339519</v>
      </c>
      <c r="R634" s="24">
        <f t="shared" ca="1" si="123"/>
        <v>8.8740587381907208</v>
      </c>
      <c r="S634" s="22" t="str">
        <f t="shared" ca="1" si="124"/>
        <v/>
      </c>
      <c r="T634" s="24" t="str">
        <f t="shared" ca="1" si="125"/>
        <v/>
      </c>
      <c r="U634" s="24">
        <f t="shared" ca="1" si="120"/>
        <v>0</v>
      </c>
      <c r="V634" s="22">
        <f t="shared" ca="1" si="117"/>
        <v>2.5119864749045613</v>
      </c>
    </row>
    <row r="635" spans="7:22" x14ac:dyDescent="0.25">
      <c r="G635" s="22">
        <v>626</v>
      </c>
      <c r="H635" s="22">
        <f>HLOOKUP($O635,$B$8:$E$27,H$5,FALSE)</f>
        <v>3</v>
      </c>
      <c r="I635" s="22">
        <f>HLOOKUP($O635,$B$8:$E$27,I$5,FALSE)</f>
        <v>0.2</v>
      </c>
      <c r="J635" s="22">
        <f>HLOOKUP($O635,$B$8:$E$27,J$5,FALSE)</f>
        <v>1.26</v>
      </c>
      <c r="K635" s="22">
        <f>HLOOKUP($O635,$B$8:$E$27,K$5,FALSE)</f>
        <v>0</v>
      </c>
      <c r="L635" s="22">
        <f>HLOOKUP($O635,$B$8:$E$27,L$5,FALSE)</f>
        <v>0</v>
      </c>
      <c r="M635" s="22">
        <f t="shared" si="121"/>
        <v>0.60000000000000009</v>
      </c>
      <c r="N635" s="22">
        <f t="shared" si="122"/>
        <v>3.7800000000000002</v>
      </c>
      <c r="O635" s="22" t="s">
        <v>39</v>
      </c>
      <c r="P635" s="24">
        <f t="shared" ca="1" si="118"/>
        <v>0.23964496369622226</v>
      </c>
      <c r="Q635" s="24">
        <f t="shared" ca="1" si="119"/>
        <v>2.05379153720772</v>
      </c>
      <c r="R635" s="24">
        <f t="shared" ca="1" si="123"/>
        <v>2.2934365009039421</v>
      </c>
      <c r="S635" s="22" t="str">
        <f t="shared" ca="1" si="124"/>
        <v/>
      </c>
      <c r="T635" s="24" t="str">
        <f t="shared" ca="1" si="125"/>
        <v/>
      </c>
      <c r="U635" s="24">
        <f t="shared" ca="1" si="120"/>
        <v>0</v>
      </c>
      <c r="V635" s="22">
        <f t="shared" ca="1" si="117"/>
        <v>0.92858532860964904</v>
      </c>
    </row>
    <row r="636" spans="7:22" x14ac:dyDescent="0.25">
      <c r="G636" s="22">
        <v>627</v>
      </c>
      <c r="H636" s="22">
        <f>HLOOKUP($O636,$B$8:$E$27,H$5,FALSE)</f>
        <v>3</v>
      </c>
      <c r="I636" s="22">
        <f>HLOOKUP($O636,$B$8:$E$27,I$5,FALSE)</f>
        <v>0.2</v>
      </c>
      <c r="J636" s="22">
        <f>HLOOKUP($O636,$B$8:$E$27,J$5,FALSE)</f>
        <v>1.26</v>
      </c>
      <c r="K636" s="22">
        <f>HLOOKUP($O636,$B$8:$E$27,K$5,FALSE)</f>
        <v>0</v>
      </c>
      <c r="L636" s="22">
        <f>HLOOKUP($O636,$B$8:$E$27,L$5,FALSE)</f>
        <v>0</v>
      </c>
      <c r="M636" s="22">
        <f t="shared" si="121"/>
        <v>0.60000000000000009</v>
      </c>
      <c r="N636" s="22">
        <f t="shared" si="122"/>
        <v>3.7800000000000002</v>
      </c>
      <c r="O636" s="22" t="s">
        <v>39</v>
      </c>
      <c r="P636" s="24">
        <f t="shared" ca="1" si="118"/>
        <v>0.49097039232419115</v>
      </c>
      <c r="Q636" s="24">
        <f t="shared" ca="1" si="119"/>
        <v>2.1129099050260263</v>
      </c>
      <c r="R636" s="24">
        <f t="shared" ca="1" si="123"/>
        <v>2.6038802973502175</v>
      </c>
      <c r="S636" s="22" t="str">
        <f t="shared" ca="1" si="124"/>
        <v/>
      </c>
      <c r="T636" s="24" t="str">
        <f t="shared" ca="1" si="125"/>
        <v/>
      </c>
      <c r="U636" s="24">
        <f t="shared" ca="1" si="120"/>
        <v>0</v>
      </c>
      <c r="V636" s="22">
        <f t="shared" ca="1" si="117"/>
        <v>0.11560446859280316</v>
      </c>
    </row>
    <row r="637" spans="7:22" x14ac:dyDescent="0.25">
      <c r="G637" s="22">
        <v>628</v>
      </c>
      <c r="H637" s="22">
        <f>HLOOKUP($O637,$B$8:$E$27,H$5,FALSE)</f>
        <v>5</v>
      </c>
      <c r="I637" s="22">
        <f>HLOOKUP($O637,$B$8:$E$27,I$5,FALSE)</f>
        <v>0.18</v>
      </c>
      <c r="J637" s="22">
        <f>HLOOKUP($O637,$B$8:$E$27,J$5,FALSE)</f>
        <v>1.37</v>
      </c>
      <c r="K637" s="22">
        <f>HLOOKUP($O637,$B$8:$E$27,K$5,FALSE)</f>
        <v>0</v>
      </c>
      <c r="L637" s="22">
        <f>HLOOKUP($O637,$B$8:$E$27,L$5,FALSE)</f>
        <v>0</v>
      </c>
      <c r="M637" s="22">
        <f t="shared" si="121"/>
        <v>0.89999999999999991</v>
      </c>
      <c r="N637" s="22">
        <f t="shared" si="122"/>
        <v>6.8500000000000005</v>
      </c>
      <c r="O637" s="22" t="s">
        <v>40</v>
      </c>
      <c r="P637" s="24">
        <f t="shared" ca="1" si="118"/>
        <v>0.10344084229524464</v>
      </c>
      <c r="Q637" s="24">
        <f t="shared" ca="1" si="119"/>
        <v>3.4608459313931568</v>
      </c>
      <c r="R637" s="24">
        <f t="shared" ca="1" si="123"/>
        <v>3.5642867736884014</v>
      </c>
      <c r="S637" s="22" t="str">
        <f t="shared" ca="1" si="124"/>
        <v/>
      </c>
      <c r="T637" s="24" t="str">
        <f t="shared" ca="1" si="125"/>
        <v/>
      </c>
      <c r="U637" s="24">
        <f t="shared" ca="1" si="120"/>
        <v>0</v>
      </c>
      <c r="V637" s="22">
        <f t="shared" ca="1" si="117"/>
        <v>1.7304229656965784</v>
      </c>
    </row>
    <row r="638" spans="7:22" x14ac:dyDescent="0.25">
      <c r="G638" s="22">
        <v>629</v>
      </c>
      <c r="H638" s="22">
        <f>HLOOKUP($O638,$B$8:$E$27,H$5,FALSE)</f>
        <v>1</v>
      </c>
      <c r="I638" s="22">
        <f>HLOOKUP($O638,$B$8:$E$27,I$5,FALSE)</f>
        <v>0.3</v>
      </c>
      <c r="J638" s="22">
        <f>HLOOKUP($O638,$B$8:$E$27,J$5,FALSE)</f>
        <v>0.95</v>
      </c>
      <c r="K638" s="22">
        <f>HLOOKUP($O638,$B$8:$E$27,K$5,FALSE)</f>
        <v>0</v>
      </c>
      <c r="L638" s="22">
        <f>HLOOKUP($O638,$B$8:$E$27,L$5,FALSE)</f>
        <v>0</v>
      </c>
      <c r="M638" s="22">
        <f t="shared" si="121"/>
        <v>0.3</v>
      </c>
      <c r="N638" s="22">
        <f t="shared" si="122"/>
        <v>0.95</v>
      </c>
      <c r="O638" s="22" t="s">
        <v>38</v>
      </c>
      <c r="P638" s="24">
        <f t="shared" ca="1" si="118"/>
        <v>0.23571029959646933</v>
      </c>
      <c r="Q638" s="24">
        <f t="shared" ca="1" si="119"/>
        <v>0.61896551116212528</v>
      </c>
      <c r="R638" s="24">
        <f t="shared" ca="1" si="123"/>
        <v>0.85467581075859456</v>
      </c>
      <c r="S638" s="22" t="str">
        <f t="shared" ca="1" si="124"/>
        <v/>
      </c>
      <c r="T638" s="24" t="str">
        <f t="shared" ca="1" si="125"/>
        <v/>
      </c>
      <c r="U638" s="24">
        <f t="shared" ca="1" si="120"/>
        <v>0</v>
      </c>
      <c r="V638" s="22">
        <f t="shared" ca="1" si="117"/>
        <v>4.9740062490191451E-2</v>
      </c>
    </row>
    <row r="639" spans="7:22" x14ac:dyDescent="0.25">
      <c r="G639" s="22">
        <v>630</v>
      </c>
      <c r="H639" s="22">
        <f>HLOOKUP($O639,$B$8:$E$27,H$5,FALSE)</f>
        <v>10</v>
      </c>
      <c r="I639" s="22">
        <f>HLOOKUP($O639,$B$8:$E$27,I$5,FALSE)</f>
        <v>0.2</v>
      </c>
      <c r="J639" s="22">
        <f>HLOOKUP($O639,$B$8:$E$27,J$5,FALSE)</f>
        <v>1.4</v>
      </c>
      <c r="K639" s="22">
        <f>HLOOKUP($O639,$B$8:$E$27,K$5,FALSE)</f>
        <v>0</v>
      </c>
      <c r="L639" s="22">
        <f>HLOOKUP($O639,$B$8:$E$27,L$5,FALSE)</f>
        <v>0</v>
      </c>
      <c r="M639" s="22">
        <f t="shared" si="121"/>
        <v>2</v>
      </c>
      <c r="N639" s="22">
        <f t="shared" si="122"/>
        <v>14</v>
      </c>
      <c r="O639" s="22" t="s">
        <v>41</v>
      </c>
      <c r="P639" s="24">
        <f t="shared" ca="1" si="118"/>
        <v>0.42784792244874259</v>
      </c>
      <c r="Q639" s="24">
        <f t="shared" ca="1" si="119"/>
        <v>7.47152304488319</v>
      </c>
      <c r="R639" s="24">
        <f t="shared" ca="1" si="123"/>
        <v>7.899370967331933</v>
      </c>
      <c r="S639" s="22" t="str">
        <f t="shared" ca="1" si="124"/>
        <v/>
      </c>
      <c r="T639" s="24" t="str">
        <f t="shared" ca="1" si="125"/>
        <v/>
      </c>
      <c r="U639" s="24">
        <f t="shared" ca="1" si="120"/>
        <v>0</v>
      </c>
      <c r="V639" s="22">
        <f t="shared" ca="1" si="117"/>
        <v>0.73928697848170721</v>
      </c>
    </row>
    <row r="640" spans="7:22" x14ac:dyDescent="0.25">
      <c r="G640" s="22">
        <v>631</v>
      </c>
      <c r="H640" s="22">
        <f>HLOOKUP($O640,$B$8:$E$27,H$5,FALSE)</f>
        <v>10</v>
      </c>
      <c r="I640" s="22">
        <f>HLOOKUP($O640,$B$8:$E$27,I$5,FALSE)</f>
        <v>0.2</v>
      </c>
      <c r="J640" s="22">
        <f>HLOOKUP($O640,$B$8:$E$27,J$5,FALSE)</f>
        <v>1.4</v>
      </c>
      <c r="K640" s="22">
        <f>HLOOKUP($O640,$B$8:$E$27,K$5,FALSE)</f>
        <v>0</v>
      </c>
      <c r="L640" s="22">
        <f>HLOOKUP($O640,$B$8:$E$27,L$5,FALSE)</f>
        <v>0</v>
      </c>
      <c r="M640" s="22">
        <f t="shared" si="121"/>
        <v>2</v>
      </c>
      <c r="N640" s="22">
        <f t="shared" si="122"/>
        <v>14</v>
      </c>
      <c r="O640" s="22" t="s">
        <v>41</v>
      </c>
      <c r="P640" s="24">
        <f t="shared" ca="1" si="118"/>
        <v>1.4347065720587304</v>
      </c>
      <c r="Q640" s="24">
        <f t="shared" ca="1" si="119"/>
        <v>7.4561516408373594</v>
      </c>
      <c r="R640" s="24">
        <f t="shared" ca="1" si="123"/>
        <v>8.8908582128960898</v>
      </c>
      <c r="S640" s="22" t="str">
        <f t="shared" ca="1" si="124"/>
        <v/>
      </c>
      <c r="T640" s="24" t="str">
        <f t="shared" ca="1" si="125"/>
        <v/>
      </c>
      <c r="U640" s="24">
        <f t="shared" ca="1" si="120"/>
        <v>0</v>
      </c>
      <c r="V640" s="22">
        <f t="shared" ca="1" si="117"/>
        <v>0.93575808119751336</v>
      </c>
    </row>
    <row r="641" spans="7:22" x14ac:dyDescent="0.25">
      <c r="G641" s="22">
        <v>632</v>
      </c>
      <c r="H641" s="22">
        <f>HLOOKUP($O641,$B$8:$E$27,H$5,FALSE)</f>
        <v>3</v>
      </c>
      <c r="I641" s="22">
        <f>HLOOKUP($O641,$B$8:$E$27,I$5,FALSE)</f>
        <v>0.2</v>
      </c>
      <c r="J641" s="22">
        <f>HLOOKUP($O641,$B$8:$E$27,J$5,FALSE)</f>
        <v>1.26</v>
      </c>
      <c r="K641" s="22">
        <f>HLOOKUP($O641,$B$8:$E$27,K$5,FALSE)</f>
        <v>0</v>
      </c>
      <c r="L641" s="22">
        <f>HLOOKUP($O641,$B$8:$E$27,L$5,FALSE)</f>
        <v>0</v>
      </c>
      <c r="M641" s="22">
        <f t="shared" si="121"/>
        <v>0.60000000000000009</v>
      </c>
      <c r="N641" s="22">
        <f t="shared" si="122"/>
        <v>3.7800000000000002</v>
      </c>
      <c r="O641" s="22" t="s">
        <v>39</v>
      </c>
      <c r="P641" s="24">
        <f t="shared" ca="1" si="118"/>
        <v>0.49762112894042865</v>
      </c>
      <c r="Q641" s="24">
        <f t="shared" ca="1" si="119"/>
        <v>2.3271129703736881</v>
      </c>
      <c r="R641" s="24">
        <f t="shared" ca="1" si="123"/>
        <v>2.8247340993141168</v>
      </c>
      <c r="S641" s="22" t="str">
        <f t="shared" ca="1" si="124"/>
        <v/>
      </c>
      <c r="T641" s="24" t="str">
        <f t="shared" ca="1" si="125"/>
        <v/>
      </c>
      <c r="U641" s="24">
        <f t="shared" ca="1" si="120"/>
        <v>0</v>
      </c>
      <c r="V641" s="22">
        <f t="shared" ca="1" si="117"/>
        <v>1.1635564851868441</v>
      </c>
    </row>
    <row r="642" spans="7:22" x14ac:dyDescent="0.25">
      <c r="G642" s="22">
        <v>633</v>
      </c>
      <c r="H642" s="22">
        <f>HLOOKUP($O642,$B$8:$E$27,H$5,FALSE)</f>
        <v>5</v>
      </c>
      <c r="I642" s="22">
        <f>HLOOKUP($O642,$B$8:$E$27,I$5,FALSE)</f>
        <v>0.18</v>
      </c>
      <c r="J642" s="22">
        <f>HLOOKUP($O642,$B$8:$E$27,J$5,FALSE)</f>
        <v>1.37</v>
      </c>
      <c r="K642" s="22">
        <f>HLOOKUP($O642,$B$8:$E$27,K$5,FALSE)</f>
        <v>0</v>
      </c>
      <c r="L642" s="22">
        <f>HLOOKUP($O642,$B$8:$E$27,L$5,FALSE)</f>
        <v>0</v>
      </c>
      <c r="M642" s="22">
        <f t="shared" si="121"/>
        <v>0.89999999999999991</v>
      </c>
      <c r="N642" s="22">
        <f t="shared" si="122"/>
        <v>6.8500000000000005</v>
      </c>
      <c r="O642" s="22" t="s">
        <v>40</v>
      </c>
      <c r="P642" s="24">
        <f t="shared" ca="1" si="118"/>
        <v>0.70807534105873859</v>
      </c>
      <c r="Q642" s="24">
        <f t="shared" ca="1" si="119"/>
        <v>2.5945916259399144</v>
      </c>
      <c r="R642" s="24">
        <f t="shared" ca="1" si="123"/>
        <v>3.302666966998653</v>
      </c>
      <c r="S642" s="22" t="str">
        <f t="shared" ca="1" si="124"/>
        <v/>
      </c>
      <c r="T642" s="24" t="str">
        <f t="shared" ca="1" si="125"/>
        <v/>
      </c>
      <c r="U642" s="24">
        <f t="shared" ca="1" si="120"/>
        <v>0</v>
      </c>
      <c r="V642" s="22">
        <f t="shared" ca="1" si="117"/>
        <v>0.45870067490957522</v>
      </c>
    </row>
    <row r="643" spans="7:22" x14ac:dyDescent="0.25">
      <c r="G643" s="22">
        <v>634</v>
      </c>
      <c r="H643" s="22">
        <f>HLOOKUP($O643,$B$8:$E$27,H$5,FALSE)</f>
        <v>10</v>
      </c>
      <c r="I643" s="22">
        <f>HLOOKUP($O643,$B$8:$E$27,I$5,FALSE)</f>
        <v>0.2</v>
      </c>
      <c r="J643" s="22">
        <f>HLOOKUP($O643,$B$8:$E$27,J$5,FALSE)</f>
        <v>1.4</v>
      </c>
      <c r="K643" s="22">
        <f>HLOOKUP($O643,$B$8:$E$27,K$5,FALSE)</f>
        <v>0</v>
      </c>
      <c r="L643" s="22">
        <f>HLOOKUP($O643,$B$8:$E$27,L$5,FALSE)</f>
        <v>0</v>
      </c>
      <c r="M643" s="22">
        <f t="shared" si="121"/>
        <v>2</v>
      </c>
      <c r="N643" s="22">
        <f t="shared" si="122"/>
        <v>14</v>
      </c>
      <c r="O643" s="22" t="s">
        <v>41</v>
      </c>
      <c r="P643" s="24">
        <f t="shared" ca="1" si="118"/>
        <v>1.6007162880237897</v>
      </c>
      <c r="Q643" s="24">
        <f t="shared" ca="1" si="119"/>
        <v>8.040793458079051</v>
      </c>
      <c r="R643" s="24">
        <f t="shared" ca="1" si="123"/>
        <v>9.6415097461028409</v>
      </c>
      <c r="S643" s="22" t="str">
        <f t="shared" ca="1" si="124"/>
        <v/>
      </c>
      <c r="T643" s="24" t="str">
        <f t="shared" ca="1" si="125"/>
        <v/>
      </c>
      <c r="U643" s="24">
        <f t="shared" ca="1" si="120"/>
        <v>0</v>
      </c>
      <c r="V643" s="22">
        <f t="shared" ca="1" si="117"/>
        <v>3.9912634393338773</v>
      </c>
    </row>
    <row r="644" spans="7:22" x14ac:dyDescent="0.25">
      <c r="G644" s="22">
        <v>635</v>
      </c>
      <c r="H644" s="22">
        <f>HLOOKUP($O644,$B$8:$E$27,H$5,FALSE)</f>
        <v>1</v>
      </c>
      <c r="I644" s="22">
        <f>HLOOKUP($O644,$B$8:$E$27,I$5,FALSE)</f>
        <v>0.3</v>
      </c>
      <c r="J644" s="22">
        <f>HLOOKUP($O644,$B$8:$E$27,J$5,FALSE)</f>
        <v>0.95</v>
      </c>
      <c r="K644" s="22">
        <f>HLOOKUP($O644,$B$8:$E$27,K$5,FALSE)</f>
        <v>0</v>
      </c>
      <c r="L644" s="22">
        <f>HLOOKUP($O644,$B$8:$E$27,L$5,FALSE)</f>
        <v>0</v>
      </c>
      <c r="M644" s="22">
        <f t="shared" si="121"/>
        <v>0.3</v>
      </c>
      <c r="N644" s="22">
        <f t="shared" si="122"/>
        <v>0.95</v>
      </c>
      <c r="O644" s="22" t="s">
        <v>38</v>
      </c>
      <c r="P644" s="24">
        <f t="shared" ca="1" si="118"/>
        <v>0.21167821729077285</v>
      </c>
      <c r="Q644" s="24">
        <f t="shared" ca="1" si="119"/>
        <v>0.58925451679525032</v>
      </c>
      <c r="R644" s="24">
        <f t="shared" ca="1" si="123"/>
        <v>0.80093273408602317</v>
      </c>
      <c r="S644" s="22" t="str">
        <f t="shared" ca="1" si="124"/>
        <v/>
      </c>
      <c r="T644" s="24" t="str">
        <f t="shared" ca="1" si="125"/>
        <v/>
      </c>
      <c r="U644" s="24">
        <f t="shared" ca="1" si="120"/>
        <v>0</v>
      </c>
      <c r="V644" s="22">
        <f t="shared" ca="1" si="117"/>
        <v>3.088347298375466E-2</v>
      </c>
    </row>
    <row r="645" spans="7:22" x14ac:dyDescent="0.25">
      <c r="G645" s="22">
        <v>636</v>
      </c>
      <c r="H645" s="22">
        <f>HLOOKUP($O645,$B$8:$E$27,H$5,FALSE)</f>
        <v>10</v>
      </c>
      <c r="I645" s="22">
        <f>HLOOKUP($O645,$B$8:$E$27,I$5,FALSE)</f>
        <v>0.2</v>
      </c>
      <c r="J645" s="22">
        <f>HLOOKUP($O645,$B$8:$E$27,J$5,FALSE)</f>
        <v>1.4</v>
      </c>
      <c r="K645" s="22">
        <f>HLOOKUP($O645,$B$8:$E$27,K$5,FALSE)</f>
        <v>0</v>
      </c>
      <c r="L645" s="22">
        <f>HLOOKUP($O645,$B$8:$E$27,L$5,FALSE)</f>
        <v>0</v>
      </c>
      <c r="M645" s="22">
        <f t="shared" si="121"/>
        <v>2</v>
      </c>
      <c r="N645" s="22">
        <f t="shared" si="122"/>
        <v>14</v>
      </c>
      <c r="O645" s="22" t="s">
        <v>41</v>
      </c>
      <c r="P645" s="24">
        <f t="shared" ca="1" si="118"/>
        <v>1.3414261518841371</v>
      </c>
      <c r="Q645" s="24">
        <f t="shared" ca="1" si="119"/>
        <v>7.3371730831283895</v>
      </c>
      <c r="R645" s="24">
        <f t="shared" ca="1" si="123"/>
        <v>8.6785992350125269</v>
      </c>
      <c r="S645" s="22" t="str">
        <f t="shared" ca="1" si="124"/>
        <v/>
      </c>
      <c r="T645" s="24" t="str">
        <f t="shared" ca="1" si="125"/>
        <v/>
      </c>
      <c r="U645" s="24">
        <f t="shared" ca="1" si="120"/>
        <v>0</v>
      </c>
      <c r="V645" s="22">
        <f t="shared" ca="1" si="117"/>
        <v>1.3347502163297869</v>
      </c>
    </row>
    <row r="646" spans="7:22" x14ac:dyDescent="0.25">
      <c r="G646" s="22">
        <v>637</v>
      </c>
      <c r="H646" s="22">
        <f>HLOOKUP($O646,$B$8:$E$27,H$5,FALSE)</f>
        <v>3</v>
      </c>
      <c r="I646" s="22">
        <f>HLOOKUP($O646,$B$8:$E$27,I$5,FALSE)</f>
        <v>0.2</v>
      </c>
      <c r="J646" s="22">
        <f>HLOOKUP($O646,$B$8:$E$27,J$5,FALSE)</f>
        <v>1.26</v>
      </c>
      <c r="K646" s="22">
        <f>HLOOKUP($O646,$B$8:$E$27,K$5,FALSE)</f>
        <v>0</v>
      </c>
      <c r="L646" s="22">
        <f>HLOOKUP($O646,$B$8:$E$27,L$5,FALSE)</f>
        <v>0</v>
      </c>
      <c r="M646" s="22">
        <f t="shared" si="121"/>
        <v>0.60000000000000009</v>
      </c>
      <c r="N646" s="22">
        <f t="shared" si="122"/>
        <v>3.7800000000000002</v>
      </c>
      <c r="O646" s="22" t="s">
        <v>39</v>
      </c>
      <c r="P646" s="24">
        <f t="shared" ca="1" si="118"/>
        <v>0.57800243412062902</v>
      </c>
      <c r="Q646" s="24">
        <f t="shared" ca="1" si="119"/>
        <v>2.1416080262983561</v>
      </c>
      <c r="R646" s="24">
        <f t="shared" ca="1" si="123"/>
        <v>2.719610460418985</v>
      </c>
      <c r="S646" s="22" t="str">
        <f t="shared" ca="1" si="124"/>
        <v/>
      </c>
      <c r="T646" s="24" t="str">
        <f t="shared" ca="1" si="125"/>
        <v/>
      </c>
      <c r="U646" s="24">
        <f t="shared" ca="1" si="120"/>
        <v>0</v>
      </c>
      <c r="V646" s="22">
        <f t="shared" ca="1" si="117"/>
        <v>0.27777352618438311</v>
      </c>
    </row>
    <row r="647" spans="7:22" x14ac:dyDescent="0.25">
      <c r="G647" s="22">
        <v>638</v>
      </c>
      <c r="H647" s="22">
        <f>HLOOKUP($O647,$B$8:$E$27,H$5,FALSE)</f>
        <v>3</v>
      </c>
      <c r="I647" s="22">
        <f>HLOOKUP($O647,$B$8:$E$27,I$5,FALSE)</f>
        <v>0.2</v>
      </c>
      <c r="J647" s="22">
        <f>HLOOKUP($O647,$B$8:$E$27,J$5,FALSE)</f>
        <v>1.26</v>
      </c>
      <c r="K647" s="22">
        <f>HLOOKUP($O647,$B$8:$E$27,K$5,FALSE)</f>
        <v>0</v>
      </c>
      <c r="L647" s="22">
        <f>HLOOKUP($O647,$B$8:$E$27,L$5,FALSE)</f>
        <v>0</v>
      </c>
      <c r="M647" s="22">
        <f t="shared" si="121"/>
        <v>0.60000000000000009</v>
      </c>
      <c r="N647" s="22">
        <f t="shared" si="122"/>
        <v>3.7800000000000002</v>
      </c>
      <c r="O647" s="22" t="s">
        <v>39</v>
      </c>
      <c r="P647" s="24">
        <f t="shared" ca="1" si="118"/>
        <v>0.44521624601693205</v>
      </c>
      <c r="Q647" s="24">
        <f t="shared" ca="1" si="119"/>
        <v>2.2788156702293723</v>
      </c>
      <c r="R647" s="24">
        <f t="shared" ca="1" si="123"/>
        <v>2.7240319162463043</v>
      </c>
      <c r="S647" s="22" t="str">
        <f t="shared" ca="1" si="124"/>
        <v/>
      </c>
      <c r="T647" s="24" t="str">
        <f t="shared" ca="1" si="125"/>
        <v/>
      </c>
      <c r="U647" s="24">
        <f t="shared" ca="1" si="120"/>
        <v>0</v>
      </c>
      <c r="V647" s="22">
        <f t="shared" ca="1" si="117"/>
        <v>0.82790552606637802</v>
      </c>
    </row>
    <row r="648" spans="7:22" x14ac:dyDescent="0.25">
      <c r="G648" s="22">
        <v>639</v>
      </c>
      <c r="H648" s="22">
        <f>HLOOKUP($O648,$B$8:$E$27,H$5,FALSE)</f>
        <v>5</v>
      </c>
      <c r="I648" s="22">
        <f>HLOOKUP($O648,$B$8:$E$27,I$5,FALSE)</f>
        <v>0.18</v>
      </c>
      <c r="J648" s="22">
        <f>HLOOKUP($O648,$B$8:$E$27,J$5,FALSE)</f>
        <v>1.37</v>
      </c>
      <c r="K648" s="22">
        <f>HLOOKUP($O648,$B$8:$E$27,K$5,FALSE)</f>
        <v>0</v>
      </c>
      <c r="L648" s="22">
        <f>HLOOKUP($O648,$B$8:$E$27,L$5,FALSE)</f>
        <v>0</v>
      </c>
      <c r="M648" s="22">
        <f t="shared" si="121"/>
        <v>0.89999999999999991</v>
      </c>
      <c r="N648" s="22">
        <f t="shared" si="122"/>
        <v>6.8500000000000005</v>
      </c>
      <c r="O648" s="22" t="s">
        <v>40</v>
      </c>
      <c r="P648" s="24">
        <f t="shared" ca="1" si="118"/>
        <v>0.16492238488176475</v>
      </c>
      <c r="Q648" s="24">
        <f t="shared" ca="1" si="119"/>
        <v>4.1452818407262741</v>
      </c>
      <c r="R648" s="24">
        <f t="shared" ca="1" si="123"/>
        <v>4.3102042256080386</v>
      </c>
      <c r="S648" s="22" t="str">
        <f t="shared" ca="1" si="124"/>
        <v/>
      </c>
      <c r="T648" s="24" t="str">
        <f t="shared" ca="1" si="125"/>
        <v/>
      </c>
      <c r="U648" s="24">
        <f t="shared" ca="1" si="120"/>
        <v>0</v>
      </c>
      <c r="V648" s="22">
        <f t="shared" ref="V648:V711" ca="1" si="126">Q648*MIN(0.5,MAX(0.05,RAND()))</f>
        <v>0.26117094336840385</v>
      </c>
    </row>
    <row r="649" spans="7:22" x14ac:dyDescent="0.25">
      <c r="G649" s="22">
        <v>640</v>
      </c>
      <c r="H649" s="22">
        <f>HLOOKUP($O649,$B$8:$E$27,H$5,FALSE)</f>
        <v>10</v>
      </c>
      <c r="I649" s="22">
        <f>HLOOKUP($O649,$B$8:$E$27,I$5,FALSE)</f>
        <v>0.2</v>
      </c>
      <c r="J649" s="22">
        <f>HLOOKUP($O649,$B$8:$E$27,J$5,FALSE)</f>
        <v>1.4</v>
      </c>
      <c r="K649" s="22">
        <f>HLOOKUP($O649,$B$8:$E$27,K$5,FALSE)</f>
        <v>0</v>
      </c>
      <c r="L649" s="22">
        <f>HLOOKUP($O649,$B$8:$E$27,L$5,FALSE)</f>
        <v>0</v>
      </c>
      <c r="M649" s="22">
        <f t="shared" si="121"/>
        <v>2</v>
      </c>
      <c r="N649" s="22">
        <f t="shared" si="122"/>
        <v>14</v>
      </c>
      <c r="O649" s="22" t="s">
        <v>41</v>
      </c>
      <c r="P649" s="24">
        <f t="shared" ca="1" si="118"/>
        <v>1.8086804362501885</v>
      </c>
      <c r="Q649" s="24">
        <f t="shared" ca="1" si="119"/>
        <v>9.4456923239858721</v>
      </c>
      <c r="R649" s="24">
        <f t="shared" ca="1" si="123"/>
        <v>11.254372760236061</v>
      </c>
      <c r="S649" s="22" t="str">
        <f t="shared" ca="1" si="124"/>
        <v>D</v>
      </c>
      <c r="T649" s="24">
        <f t="shared" ca="1" si="125"/>
        <v>1.2543727602360608</v>
      </c>
      <c r="U649" s="24">
        <f t="shared" ca="1" si="120"/>
        <v>0</v>
      </c>
      <c r="V649" s="22">
        <f t="shared" ca="1" si="126"/>
        <v>2.0618168181651777</v>
      </c>
    </row>
    <row r="650" spans="7:22" x14ac:dyDescent="0.25">
      <c r="G650" s="22">
        <v>641</v>
      </c>
      <c r="H650" s="22">
        <f>HLOOKUP($O650,$B$8:$E$27,H$5,FALSE)</f>
        <v>5</v>
      </c>
      <c r="I650" s="22">
        <f>HLOOKUP($O650,$B$8:$E$27,I$5,FALSE)</f>
        <v>0.18</v>
      </c>
      <c r="J650" s="22">
        <f>HLOOKUP($O650,$B$8:$E$27,J$5,FALSE)</f>
        <v>1.37</v>
      </c>
      <c r="K650" s="22">
        <f>HLOOKUP($O650,$B$8:$E$27,K$5,FALSE)</f>
        <v>0</v>
      </c>
      <c r="L650" s="22">
        <f>HLOOKUP($O650,$B$8:$E$27,L$5,FALSE)</f>
        <v>0</v>
      </c>
      <c r="M650" s="22">
        <f t="shared" si="121"/>
        <v>0.89999999999999991</v>
      </c>
      <c r="N650" s="22">
        <f t="shared" si="122"/>
        <v>6.8500000000000005</v>
      </c>
      <c r="O650" s="22" t="s">
        <v>40</v>
      </c>
      <c r="P650" s="24">
        <f t="shared" ca="1" si="118"/>
        <v>6.5121235733832716E-2</v>
      </c>
      <c r="Q650" s="24">
        <f t="shared" ca="1" si="119"/>
        <v>4.7755928563869219</v>
      </c>
      <c r="R650" s="24">
        <f t="shared" ca="1" si="123"/>
        <v>4.8407140921207548</v>
      </c>
      <c r="S650" s="22" t="str">
        <f t="shared" ca="1" si="124"/>
        <v/>
      </c>
      <c r="T650" s="24" t="str">
        <f t="shared" ca="1" si="125"/>
        <v/>
      </c>
      <c r="U650" s="24">
        <f t="shared" ca="1" si="120"/>
        <v>0</v>
      </c>
      <c r="V650" s="22">
        <f t="shared" ca="1" si="126"/>
        <v>1.7889499565517342</v>
      </c>
    </row>
    <row r="651" spans="7:22" x14ac:dyDescent="0.25">
      <c r="G651" s="22">
        <v>642</v>
      </c>
      <c r="H651" s="22">
        <f>HLOOKUP($O651,$B$8:$E$27,H$5,FALSE)</f>
        <v>3</v>
      </c>
      <c r="I651" s="22">
        <f>HLOOKUP($O651,$B$8:$E$27,I$5,FALSE)</f>
        <v>0.2</v>
      </c>
      <c r="J651" s="22">
        <f>HLOOKUP($O651,$B$8:$E$27,J$5,FALSE)</f>
        <v>1.26</v>
      </c>
      <c r="K651" s="22">
        <f>HLOOKUP($O651,$B$8:$E$27,K$5,FALSE)</f>
        <v>0</v>
      </c>
      <c r="L651" s="22">
        <f>HLOOKUP($O651,$B$8:$E$27,L$5,FALSE)</f>
        <v>0</v>
      </c>
      <c r="M651" s="22">
        <f t="shared" si="121"/>
        <v>0.60000000000000009</v>
      </c>
      <c r="N651" s="22">
        <f t="shared" si="122"/>
        <v>3.7800000000000002</v>
      </c>
      <c r="O651" s="22" t="s">
        <v>39</v>
      </c>
      <c r="P651" s="24">
        <f t="shared" ref="P651:P714" ca="1" si="127">RAND()*$M651</f>
        <v>0.42315769303280371</v>
      </c>
      <c r="Q651" s="24">
        <f t="shared" ref="Q651:Q714" ca="1" si="128">MIN(N651*20,MAX(M651,NORMINV(RAND(),N651-(N651-M651)/2,(N651-M651)/16)))</f>
        <v>2.1645373206295138</v>
      </c>
      <c r="R651" s="24">
        <f t="shared" ca="1" si="123"/>
        <v>2.5876950136623176</v>
      </c>
      <c r="S651" s="22" t="str">
        <f t="shared" ca="1" si="124"/>
        <v/>
      </c>
      <c r="T651" s="24" t="str">
        <f t="shared" ca="1" si="125"/>
        <v/>
      </c>
      <c r="U651" s="24">
        <f t="shared" ref="U651:U714" ca="1" si="129">Q651*K651*L651</f>
        <v>0</v>
      </c>
      <c r="V651" s="22">
        <f t="shared" ca="1" si="126"/>
        <v>0.71439929551654147</v>
      </c>
    </row>
    <row r="652" spans="7:22" x14ac:dyDescent="0.25">
      <c r="G652" s="22">
        <v>643</v>
      </c>
      <c r="H652" s="22">
        <f>HLOOKUP($O652,$B$8:$E$27,H$5,FALSE)</f>
        <v>3</v>
      </c>
      <c r="I652" s="22">
        <f>HLOOKUP($O652,$B$8:$E$27,I$5,FALSE)</f>
        <v>0.2</v>
      </c>
      <c r="J652" s="22">
        <f>HLOOKUP($O652,$B$8:$E$27,J$5,FALSE)</f>
        <v>1.26</v>
      </c>
      <c r="K652" s="22">
        <f>HLOOKUP($O652,$B$8:$E$27,K$5,FALSE)</f>
        <v>0</v>
      </c>
      <c r="L652" s="22">
        <f>HLOOKUP($O652,$B$8:$E$27,L$5,FALSE)</f>
        <v>0</v>
      </c>
      <c r="M652" s="22">
        <f t="shared" si="121"/>
        <v>0.60000000000000009</v>
      </c>
      <c r="N652" s="22">
        <f t="shared" si="122"/>
        <v>3.7800000000000002</v>
      </c>
      <c r="O652" s="22" t="s">
        <v>39</v>
      </c>
      <c r="P652" s="24">
        <f t="shared" ca="1" si="127"/>
        <v>6.0912754020859855E-2</v>
      </c>
      <c r="Q652" s="24">
        <f t="shared" ca="1" si="128"/>
        <v>2.2192861996812039</v>
      </c>
      <c r="R652" s="24">
        <f t="shared" ca="1" si="123"/>
        <v>2.2801989537020639</v>
      </c>
      <c r="S652" s="22" t="str">
        <f t="shared" ca="1" si="124"/>
        <v/>
      </c>
      <c r="T652" s="24" t="str">
        <f t="shared" ca="1" si="125"/>
        <v/>
      </c>
      <c r="U652" s="24">
        <f t="shared" ca="1" si="129"/>
        <v>0</v>
      </c>
      <c r="V652" s="22">
        <f t="shared" ca="1" si="126"/>
        <v>1.1096430998406019</v>
      </c>
    </row>
    <row r="653" spans="7:22" x14ac:dyDescent="0.25">
      <c r="G653" s="22">
        <v>644</v>
      </c>
      <c r="H653" s="22">
        <f>HLOOKUP($O653,$B$8:$E$27,H$5,FALSE)</f>
        <v>10</v>
      </c>
      <c r="I653" s="22">
        <f>HLOOKUP($O653,$B$8:$E$27,I$5,FALSE)</f>
        <v>0.2</v>
      </c>
      <c r="J653" s="22">
        <f>HLOOKUP($O653,$B$8:$E$27,J$5,FALSE)</f>
        <v>1.4</v>
      </c>
      <c r="K653" s="22">
        <f>HLOOKUP($O653,$B$8:$E$27,K$5,FALSE)</f>
        <v>0</v>
      </c>
      <c r="L653" s="22">
        <f>HLOOKUP($O653,$B$8:$E$27,L$5,FALSE)</f>
        <v>0</v>
      </c>
      <c r="M653" s="22">
        <f t="shared" si="121"/>
        <v>2</v>
      </c>
      <c r="N653" s="22">
        <f t="shared" si="122"/>
        <v>14</v>
      </c>
      <c r="O653" s="22" t="s">
        <v>41</v>
      </c>
      <c r="P653" s="24">
        <f t="shared" ca="1" si="127"/>
        <v>1.0312667819295984</v>
      </c>
      <c r="Q653" s="24">
        <f t="shared" ca="1" si="128"/>
        <v>8.0636699256691706</v>
      </c>
      <c r="R653" s="24">
        <f t="shared" ca="1" si="123"/>
        <v>9.0949367075987695</v>
      </c>
      <c r="S653" s="22" t="str">
        <f t="shared" ca="1" si="124"/>
        <v/>
      </c>
      <c r="T653" s="24" t="str">
        <f t="shared" ca="1" si="125"/>
        <v/>
      </c>
      <c r="U653" s="24">
        <f t="shared" ca="1" si="129"/>
        <v>0</v>
      </c>
      <c r="V653" s="22">
        <f t="shared" ca="1" si="126"/>
        <v>4.0318349628345853</v>
      </c>
    </row>
    <row r="654" spans="7:22" x14ac:dyDescent="0.25">
      <c r="G654" s="22">
        <v>645</v>
      </c>
      <c r="H654" s="22">
        <f>HLOOKUP($O654,$B$8:$E$27,H$5,FALSE)</f>
        <v>1</v>
      </c>
      <c r="I654" s="22">
        <f>HLOOKUP($O654,$B$8:$E$27,I$5,FALSE)</f>
        <v>0.3</v>
      </c>
      <c r="J654" s="22">
        <f>HLOOKUP($O654,$B$8:$E$27,J$5,FALSE)</f>
        <v>0.95</v>
      </c>
      <c r="K654" s="22">
        <f>HLOOKUP($O654,$B$8:$E$27,K$5,FALSE)</f>
        <v>0</v>
      </c>
      <c r="L654" s="22">
        <f>HLOOKUP($O654,$B$8:$E$27,L$5,FALSE)</f>
        <v>0</v>
      </c>
      <c r="M654" s="22">
        <f t="shared" si="121"/>
        <v>0.3</v>
      </c>
      <c r="N654" s="22">
        <f t="shared" si="122"/>
        <v>0.95</v>
      </c>
      <c r="O654" s="22" t="s">
        <v>38</v>
      </c>
      <c r="P654" s="24">
        <f t="shared" ca="1" si="127"/>
        <v>9.0005647837646544E-2</v>
      </c>
      <c r="Q654" s="24">
        <f t="shared" ca="1" si="128"/>
        <v>0.61465536569065204</v>
      </c>
      <c r="R654" s="24">
        <f t="shared" ca="1" si="123"/>
        <v>0.70466101352829857</v>
      </c>
      <c r="S654" s="22" t="str">
        <f t="shared" ca="1" si="124"/>
        <v/>
      </c>
      <c r="T654" s="24" t="str">
        <f t="shared" ca="1" si="125"/>
        <v/>
      </c>
      <c r="U654" s="24">
        <f t="shared" ca="1" si="129"/>
        <v>0</v>
      </c>
      <c r="V654" s="22">
        <f t="shared" ca="1" si="126"/>
        <v>0.30732768284532602</v>
      </c>
    </row>
    <row r="655" spans="7:22" x14ac:dyDescent="0.25">
      <c r="G655" s="22">
        <v>646</v>
      </c>
      <c r="H655" s="22">
        <f>HLOOKUP($O655,$B$8:$E$27,H$5,FALSE)</f>
        <v>5</v>
      </c>
      <c r="I655" s="22">
        <f>HLOOKUP($O655,$B$8:$E$27,I$5,FALSE)</f>
        <v>0.18</v>
      </c>
      <c r="J655" s="22">
        <f>HLOOKUP($O655,$B$8:$E$27,J$5,FALSE)</f>
        <v>1.37</v>
      </c>
      <c r="K655" s="22">
        <f>HLOOKUP($O655,$B$8:$E$27,K$5,FALSE)</f>
        <v>0</v>
      </c>
      <c r="L655" s="22">
        <f>HLOOKUP($O655,$B$8:$E$27,L$5,FALSE)</f>
        <v>0</v>
      </c>
      <c r="M655" s="22">
        <f t="shared" si="121"/>
        <v>0.89999999999999991</v>
      </c>
      <c r="N655" s="22">
        <f t="shared" si="122"/>
        <v>6.8500000000000005</v>
      </c>
      <c r="O655" s="22" t="s">
        <v>40</v>
      </c>
      <c r="P655" s="24">
        <f t="shared" ca="1" si="127"/>
        <v>0.12328036215489574</v>
      </c>
      <c r="Q655" s="24">
        <f t="shared" ca="1" si="128"/>
        <v>3.8845705036799516</v>
      </c>
      <c r="R655" s="24">
        <f t="shared" ca="1" si="123"/>
        <v>4.0078508658348477</v>
      </c>
      <c r="S655" s="22" t="str">
        <f t="shared" ca="1" si="124"/>
        <v/>
      </c>
      <c r="T655" s="24" t="str">
        <f t="shared" ca="1" si="125"/>
        <v/>
      </c>
      <c r="U655" s="24">
        <f t="shared" ca="1" si="129"/>
        <v>0</v>
      </c>
      <c r="V655" s="22">
        <f t="shared" ca="1" si="126"/>
        <v>1.2620957626847291</v>
      </c>
    </row>
    <row r="656" spans="7:22" x14ac:dyDescent="0.25">
      <c r="G656" s="22">
        <v>647</v>
      </c>
      <c r="H656" s="22">
        <f>HLOOKUP($O656,$B$8:$E$27,H$5,FALSE)</f>
        <v>5</v>
      </c>
      <c r="I656" s="22">
        <f>HLOOKUP($O656,$B$8:$E$27,I$5,FALSE)</f>
        <v>0.18</v>
      </c>
      <c r="J656" s="22">
        <f>HLOOKUP($O656,$B$8:$E$27,J$5,FALSE)</f>
        <v>1.37</v>
      </c>
      <c r="K656" s="22">
        <f>HLOOKUP($O656,$B$8:$E$27,K$5,FALSE)</f>
        <v>0</v>
      </c>
      <c r="L656" s="22">
        <f>HLOOKUP($O656,$B$8:$E$27,L$5,FALSE)</f>
        <v>0</v>
      </c>
      <c r="M656" s="22">
        <f t="shared" si="121"/>
        <v>0.89999999999999991</v>
      </c>
      <c r="N656" s="22">
        <f t="shared" si="122"/>
        <v>6.8500000000000005</v>
      </c>
      <c r="O656" s="22" t="s">
        <v>40</v>
      </c>
      <c r="P656" s="24">
        <f t="shared" ca="1" si="127"/>
        <v>0.71602096963587825</v>
      </c>
      <c r="Q656" s="24">
        <f t="shared" ca="1" si="128"/>
        <v>3.9649384192695667</v>
      </c>
      <c r="R656" s="24">
        <f t="shared" ca="1" si="123"/>
        <v>4.6809593889054453</v>
      </c>
      <c r="S656" s="22" t="str">
        <f t="shared" ca="1" si="124"/>
        <v/>
      </c>
      <c r="T656" s="24" t="str">
        <f t="shared" ca="1" si="125"/>
        <v/>
      </c>
      <c r="U656" s="24">
        <f t="shared" ca="1" si="129"/>
        <v>0</v>
      </c>
      <c r="V656" s="22">
        <f t="shared" ca="1" si="126"/>
        <v>1.9824692096347833</v>
      </c>
    </row>
    <row r="657" spans="7:22" x14ac:dyDescent="0.25">
      <c r="G657" s="22">
        <v>648</v>
      </c>
      <c r="H657" s="22">
        <f>HLOOKUP($O657,$B$8:$E$27,H$5,FALSE)</f>
        <v>10</v>
      </c>
      <c r="I657" s="22">
        <f>HLOOKUP($O657,$B$8:$E$27,I$5,FALSE)</f>
        <v>0.2</v>
      </c>
      <c r="J657" s="22">
        <f>HLOOKUP($O657,$B$8:$E$27,J$5,FALSE)</f>
        <v>1.4</v>
      </c>
      <c r="K657" s="22">
        <f>HLOOKUP($O657,$B$8:$E$27,K$5,FALSE)</f>
        <v>0</v>
      </c>
      <c r="L657" s="22">
        <f>HLOOKUP($O657,$B$8:$E$27,L$5,FALSE)</f>
        <v>0</v>
      </c>
      <c r="M657" s="22">
        <f t="shared" ref="M657:M720" si="130">I657*$H657</f>
        <v>2</v>
      </c>
      <c r="N657" s="22">
        <f t="shared" ref="N657:N720" si="131">J657*$H657</f>
        <v>14</v>
      </c>
      <c r="O657" s="22" t="s">
        <v>41</v>
      </c>
      <c r="P657" s="24">
        <f t="shared" ca="1" si="127"/>
        <v>0.64548925433855819</v>
      </c>
      <c r="Q657" s="24">
        <f t="shared" ca="1" si="128"/>
        <v>8.9925818545594929</v>
      </c>
      <c r="R657" s="24">
        <f t="shared" ca="1" si="123"/>
        <v>9.6380711088980515</v>
      </c>
      <c r="S657" s="22" t="str">
        <f t="shared" ca="1" si="124"/>
        <v/>
      </c>
      <c r="T657" s="24" t="str">
        <f t="shared" ca="1" si="125"/>
        <v/>
      </c>
      <c r="U657" s="24">
        <f t="shared" ca="1" si="129"/>
        <v>0</v>
      </c>
      <c r="V657" s="22">
        <f t="shared" ca="1" si="126"/>
        <v>2.3535595995905916</v>
      </c>
    </row>
    <row r="658" spans="7:22" x14ac:dyDescent="0.25">
      <c r="G658" s="22">
        <v>649</v>
      </c>
      <c r="H658" s="22">
        <f>HLOOKUP($O658,$B$8:$E$27,H$5,FALSE)</f>
        <v>1</v>
      </c>
      <c r="I658" s="22">
        <f>HLOOKUP($O658,$B$8:$E$27,I$5,FALSE)</f>
        <v>0.3</v>
      </c>
      <c r="J658" s="22">
        <f>HLOOKUP($O658,$B$8:$E$27,J$5,FALSE)</f>
        <v>0.95</v>
      </c>
      <c r="K658" s="22">
        <f>HLOOKUP($O658,$B$8:$E$27,K$5,FALSE)</f>
        <v>0</v>
      </c>
      <c r="L658" s="22">
        <f>HLOOKUP($O658,$B$8:$E$27,L$5,FALSE)</f>
        <v>0</v>
      </c>
      <c r="M658" s="22">
        <f t="shared" si="130"/>
        <v>0.3</v>
      </c>
      <c r="N658" s="22">
        <f t="shared" si="131"/>
        <v>0.95</v>
      </c>
      <c r="O658" s="22" t="s">
        <v>38</v>
      </c>
      <c r="P658" s="24">
        <f t="shared" ca="1" si="127"/>
        <v>3.3918022730251164E-2</v>
      </c>
      <c r="Q658" s="24">
        <f t="shared" ca="1" si="128"/>
        <v>0.60603424105793269</v>
      </c>
      <c r="R658" s="24">
        <f t="shared" ca="1" si="123"/>
        <v>0.63995226378818382</v>
      </c>
      <c r="S658" s="22" t="str">
        <f t="shared" ca="1" si="124"/>
        <v/>
      </c>
      <c r="T658" s="24" t="str">
        <f t="shared" ca="1" si="125"/>
        <v/>
      </c>
      <c r="U658" s="24">
        <f t="shared" ca="1" si="129"/>
        <v>0</v>
      </c>
      <c r="V658" s="22">
        <f t="shared" ca="1" si="126"/>
        <v>0.30301712052896634</v>
      </c>
    </row>
    <row r="659" spans="7:22" x14ac:dyDescent="0.25">
      <c r="G659" s="22">
        <v>650</v>
      </c>
      <c r="H659" s="22">
        <f>HLOOKUP($O659,$B$8:$E$27,H$5,FALSE)</f>
        <v>1</v>
      </c>
      <c r="I659" s="22">
        <f>HLOOKUP($O659,$B$8:$E$27,I$5,FALSE)</f>
        <v>0.3</v>
      </c>
      <c r="J659" s="22">
        <f>HLOOKUP($O659,$B$8:$E$27,J$5,FALSE)</f>
        <v>0.95</v>
      </c>
      <c r="K659" s="22">
        <f>HLOOKUP($O659,$B$8:$E$27,K$5,FALSE)</f>
        <v>0</v>
      </c>
      <c r="L659" s="22">
        <f>HLOOKUP($O659,$B$8:$E$27,L$5,FALSE)</f>
        <v>0</v>
      </c>
      <c r="M659" s="22">
        <f t="shared" si="130"/>
        <v>0.3</v>
      </c>
      <c r="N659" s="22">
        <f t="shared" si="131"/>
        <v>0.95</v>
      </c>
      <c r="O659" s="22" t="s">
        <v>38</v>
      </c>
      <c r="P659" s="24">
        <f t="shared" ca="1" si="127"/>
        <v>5.7278939159429963E-2</v>
      </c>
      <c r="Q659" s="24">
        <f t="shared" ca="1" si="128"/>
        <v>0.58937000277045715</v>
      </c>
      <c r="R659" s="24">
        <f t="shared" ca="1" si="123"/>
        <v>0.64664894192988709</v>
      </c>
      <c r="S659" s="22" t="str">
        <f t="shared" ca="1" si="124"/>
        <v/>
      </c>
      <c r="T659" s="24" t="str">
        <f t="shared" ca="1" si="125"/>
        <v/>
      </c>
      <c r="U659" s="24">
        <f t="shared" ca="1" si="129"/>
        <v>0</v>
      </c>
      <c r="V659" s="22">
        <f t="shared" ca="1" si="126"/>
        <v>0.29468500138522857</v>
      </c>
    </row>
    <row r="660" spans="7:22" x14ac:dyDescent="0.25">
      <c r="G660" s="22">
        <v>651</v>
      </c>
      <c r="H660" s="22">
        <f>HLOOKUP($O660,$B$8:$E$27,H$5,FALSE)</f>
        <v>1</v>
      </c>
      <c r="I660" s="22">
        <f>HLOOKUP($O660,$B$8:$E$27,I$5,FALSE)</f>
        <v>0.3</v>
      </c>
      <c r="J660" s="22">
        <f>HLOOKUP($O660,$B$8:$E$27,J$5,FALSE)</f>
        <v>0.95</v>
      </c>
      <c r="K660" s="22">
        <f>HLOOKUP($O660,$B$8:$E$27,K$5,FALSE)</f>
        <v>0</v>
      </c>
      <c r="L660" s="22">
        <f>HLOOKUP($O660,$B$8:$E$27,L$5,FALSE)</f>
        <v>0</v>
      </c>
      <c r="M660" s="22">
        <f t="shared" si="130"/>
        <v>0.3</v>
      </c>
      <c r="N660" s="22">
        <f t="shared" si="131"/>
        <v>0.95</v>
      </c>
      <c r="O660" s="22" t="s">
        <v>38</v>
      </c>
      <c r="P660" s="24">
        <f t="shared" ca="1" si="127"/>
        <v>0.27920300316163271</v>
      </c>
      <c r="Q660" s="24">
        <f t="shared" ca="1" si="128"/>
        <v>0.66573540147465771</v>
      </c>
      <c r="R660" s="24">
        <f t="shared" ca="1" si="123"/>
        <v>0.94493840463629042</v>
      </c>
      <c r="S660" s="22" t="str">
        <f t="shared" ca="1" si="124"/>
        <v/>
      </c>
      <c r="T660" s="24" t="str">
        <f t="shared" ca="1" si="125"/>
        <v/>
      </c>
      <c r="U660" s="24">
        <f t="shared" ca="1" si="129"/>
        <v>0</v>
      </c>
      <c r="V660" s="22">
        <f t="shared" ca="1" si="126"/>
        <v>0.33286770073732885</v>
      </c>
    </row>
    <row r="661" spans="7:22" x14ac:dyDescent="0.25">
      <c r="G661" s="22">
        <v>652</v>
      </c>
      <c r="H661" s="22">
        <f>HLOOKUP($O661,$B$8:$E$27,H$5,FALSE)</f>
        <v>5</v>
      </c>
      <c r="I661" s="22">
        <f>HLOOKUP($O661,$B$8:$E$27,I$5,FALSE)</f>
        <v>0.18</v>
      </c>
      <c r="J661" s="22">
        <f>HLOOKUP($O661,$B$8:$E$27,J$5,FALSE)</f>
        <v>1.37</v>
      </c>
      <c r="K661" s="22">
        <f>HLOOKUP($O661,$B$8:$E$27,K$5,FALSE)</f>
        <v>0</v>
      </c>
      <c r="L661" s="22">
        <f>HLOOKUP($O661,$B$8:$E$27,L$5,FALSE)</f>
        <v>0</v>
      </c>
      <c r="M661" s="22">
        <f t="shared" si="130"/>
        <v>0.89999999999999991</v>
      </c>
      <c r="N661" s="22">
        <f t="shared" si="131"/>
        <v>6.8500000000000005</v>
      </c>
      <c r="O661" s="22" t="s">
        <v>40</v>
      </c>
      <c r="P661" s="24">
        <f t="shared" ca="1" si="127"/>
        <v>0.5585563521539848</v>
      </c>
      <c r="Q661" s="24">
        <f t="shared" ca="1" si="128"/>
        <v>4.3405690539185677</v>
      </c>
      <c r="R661" s="24">
        <f t="shared" ca="1" si="123"/>
        <v>4.8991254060725522</v>
      </c>
      <c r="S661" s="22" t="str">
        <f t="shared" ca="1" si="124"/>
        <v/>
      </c>
      <c r="T661" s="24" t="str">
        <f t="shared" ca="1" si="125"/>
        <v/>
      </c>
      <c r="U661" s="24">
        <f t="shared" ca="1" si="129"/>
        <v>0</v>
      </c>
      <c r="V661" s="22">
        <f t="shared" ca="1" si="126"/>
        <v>0.31072604510985197</v>
      </c>
    </row>
    <row r="662" spans="7:22" x14ac:dyDescent="0.25">
      <c r="G662" s="22">
        <v>653</v>
      </c>
      <c r="H662" s="22">
        <f>HLOOKUP($O662,$B$8:$E$27,H$5,FALSE)</f>
        <v>3</v>
      </c>
      <c r="I662" s="22">
        <f>HLOOKUP($O662,$B$8:$E$27,I$5,FALSE)</f>
        <v>0.2</v>
      </c>
      <c r="J662" s="22">
        <f>HLOOKUP($O662,$B$8:$E$27,J$5,FALSE)</f>
        <v>1.26</v>
      </c>
      <c r="K662" s="22">
        <f>HLOOKUP($O662,$B$8:$E$27,K$5,FALSE)</f>
        <v>0</v>
      </c>
      <c r="L662" s="22">
        <f>HLOOKUP($O662,$B$8:$E$27,L$5,FALSE)</f>
        <v>0</v>
      </c>
      <c r="M662" s="22">
        <f t="shared" si="130"/>
        <v>0.60000000000000009</v>
      </c>
      <c r="N662" s="22">
        <f t="shared" si="131"/>
        <v>3.7800000000000002</v>
      </c>
      <c r="O662" s="22" t="s">
        <v>39</v>
      </c>
      <c r="P662" s="24">
        <f t="shared" ca="1" si="127"/>
        <v>0.11479729674372913</v>
      </c>
      <c r="Q662" s="24">
        <f t="shared" ca="1" si="128"/>
        <v>2.2280668239185704</v>
      </c>
      <c r="R662" s="24">
        <f t="shared" ca="1" si="123"/>
        <v>2.3428641206622993</v>
      </c>
      <c r="S662" s="22" t="str">
        <f t="shared" ca="1" si="124"/>
        <v/>
      </c>
      <c r="T662" s="24" t="str">
        <f t="shared" ca="1" si="125"/>
        <v/>
      </c>
      <c r="U662" s="24">
        <f t="shared" ca="1" si="129"/>
        <v>0</v>
      </c>
      <c r="V662" s="22">
        <f t="shared" ca="1" si="126"/>
        <v>1.1140334119592852</v>
      </c>
    </row>
    <row r="663" spans="7:22" x14ac:dyDescent="0.25">
      <c r="G663" s="22">
        <v>654</v>
      </c>
      <c r="H663" s="22">
        <f>HLOOKUP($O663,$B$8:$E$27,H$5,FALSE)</f>
        <v>3</v>
      </c>
      <c r="I663" s="22">
        <f>HLOOKUP($O663,$B$8:$E$27,I$5,FALSE)</f>
        <v>0.2</v>
      </c>
      <c r="J663" s="22">
        <f>HLOOKUP($O663,$B$8:$E$27,J$5,FALSE)</f>
        <v>1.26</v>
      </c>
      <c r="K663" s="22">
        <f>HLOOKUP($O663,$B$8:$E$27,K$5,FALSE)</f>
        <v>0</v>
      </c>
      <c r="L663" s="22">
        <f>HLOOKUP($O663,$B$8:$E$27,L$5,FALSE)</f>
        <v>0</v>
      </c>
      <c r="M663" s="22">
        <f t="shared" si="130"/>
        <v>0.60000000000000009</v>
      </c>
      <c r="N663" s="22">
        <f t="shared" si="131"/>
        <v>3.7800000000000002</v>
      </c>
      <c r="O663" s="22" t="s">
        <v>39</v>
      </c>
      <c r="P663" s="24">
        <f t="shared" ca="1" si="127"/>
        <v>0.45749674879599794</v>
      </c>
      <c r="Q663" s="24">
        <f t="shared" ca="1" si="128"/>
        <v>2.1542407030415216</v>
      </c>
      <c r="R663" s="24">
        <f t="shared" ca="1" si="123"/>
        <v>2.6117374518375196</v>
      </c>
      <c r="S663" s="22" t="str">
        <f t="shared" ca="1" si="124"/>
        <v/>
      </c>
      <c r="T663" s="24" t="str">
        <f t="shared" ca="1" si="125"/>
        <v/>
      </c>
      <c r="U663" s="24">
        <f t="shared" ca="1" si="129"/>
        <v>0</v>
      </c>
      <c r="V663" s="22">
        <f t="shared" ca="1" si="126"/>
        <v>1.0771203515207608</v>
      </c>
    </row>
    <row r="664" spans="7:22" x14ac:dyDescent="0.25">
      <c r="G664" s="22">
        <v>655</v>
      </c>
      <c r="H664" s="22">
        <f>HLOOKUP($O664,$B$8:$E$27,H$5,FALSE)</f>
        <v>10</v>
      </c>
      <c r="I664" s="22">
        <f>HLOOKUP($O664,$B$8:$E$27,I$5,FALSE)</f>
        <v>0.2</v>
      </c>
      <c r="J664" s="22">
        <f>HLOOKUP($O664,$B$8:$E$27,J$5,FALSE)</f>
        <v>1.4</v>
      </c>
      <c r="K664" s="22">
        <f>HLOOKUP($O664,$B$8:$E$27,K$5,FALSE)</f>
        <v>0</v>
      </c>
      <c r="L664" s="22">
        <f>HLOOKUP($O664,$B$8:$E$27,L$5,FALSE)</f>
        <v>0</v>
      </c>
      <c r="M664" s="22">
        <f t="shared" si="130"/>
        <v>2</v>
      </c>
      <c r="N664" s="22">
        <f t="shared" si="131"/>
        <v>14</v>
      </c>
      <c r="O664" s="22" t="s">
        <v>41</v>
      </c>
      <c r="P664" s="24">
        <f t="shared" ca="1" si="127"/>
        <v>1.1646243212883396</v>
      </c>
      <c r="Q664" s="24">
        <f t="shared" ca="1" si="128"/>
        <v>7.4106080936544627</v>
      </c>
      <c r="R664" s="24">
        <f t="shared" ca="1" si="123"/>
        <v>8.5752324149428016</v>
      </c>
      <c r="S664" s="22" t="str">
        <f t="shared" ca="1" si="124"/>
        <v/>
      </c>
      <c r="T664" s="24" t="str">
        <f t="shared" ca="1" si="125"/>
        <v/>
      </c>
      <c r="U664" s="24">
        <f t="shared" ca="1" si="129"/>
        <v>0</v>
      </c>
      <c r="V664" s="22">
        <f t="shared" ca="1" si="126"/>
        <v>1.1264513509338132</v>
      </c>
    </row>
    <row r="665" spans="7:22" x14ac:dyDescent="0.25">
      <c r="G665" s="22">
        <v>656</v>
      </c>
      <c r="H665" s="22">
        <f>HLOOKUP($O665,$B$8:$E$27,H$5,FALSE)</f>
        <v>3</v>
      </c>
      <c r="I665" s="22">
        <f>HLOOKUP($O665,$B$8:$E$27,I$5,FALSE)</f>
        <v>0.2</v>
      </c>
      <c r="J665" s="22">
        <f>HLOOKUP($O665,$B$8:$E$27,J$5,FALSE)</f>
        <v>1.26</v>
      </c>
      <c r="K665" s="22">
        <f>HLOOKUP($O665,$B$8:$E$27,K$5,FALSE)</f>
        <v>0</v>
      </c>
      <c r="L665" s="22">
        <f>HLOOKUP($O665,$B$8:$E$27,L$5,FALSE)</f>
        <v>0</v>
      </c>
      <c r="M665" s="22">
        <f t="shared" si="130"/>
        <v>0.60000000000000009</v>
      </c>
      <c r="N665" s="22">
        <f t="shared" si="131"/>
        <v>3.7800000000000002</v>
      </c>
      <c r="O665" s="22" t="s">
        <v>39</v>
      </c>
      <c r="P665" s="24">
        <f t="shared" ca="1" si="127"/>
        <v>0.14118475551926585</v>
      </c>
      <c r="Q665" s="24">
        <f t="shared" ca="1" si="128"/>
        <v>2.2370702198560899</v>
      </c>
      <c r="R665" s="24">
        <f t="shared" ca="1" si="123"/>
        <v>2.3782549753753557</v>
      </c>
      <c r="S665" s="22" t="str">
        <f t="shared" ca="1" si="124"/>
        <v/>
      </c>
      <c r="T665" s="24" t="str">
        <f t="shared" ca="1" si="125"/>
        <v/>
      </c>
      <c r="U665" s="24">
        <f t="shared" ca="1" si="129"/>
        <v>0</v>
      </c>
      <c r="V665" s="22">
        <f t="shared" ca="1" si="126"/>
        <v>1.1185351099280449</v>
      </c>
    </row>
    <row r="666" spans="7:22" x14ac:dyDescent="0.25">
      <c r="G666" s="22">
        <v>657</v>
      </c>
      <c r="H666" s="22">
        <f>HLOOKUP($O666,$B$8:$E$27,H$5,FALSE)</f>
        <v>3</v>
      </c>
      <c r="I666" s="22">
        <f>HLOOKUP($O666,$B$8:$E$27,I$5,FALSE)</f>
        <v>0.2</v>
      </c>
      <c r="J666" s="22">
        <f>HLOOKUP($O666,$B$8:$E$27,J$5,FALSE)</f>
        <v>1.26</v>
      </c>
      <c r="K666" s="22">
        <f>HLOOKUP($O666,$B$8:$E$27,K$5,FALSE)</f>
        <v>0</v>
      </c>
      <c r="L666" s="22">
        <f>HLOOKUP($O666,$B$8:$E$27,L$5,FALSE)</f>
        <v>0</v>
      </c>
      <c r="M666" s="22">
        <f t="shared" si="130"/>
        <v>0.60000000000000009</v>
      </c>
      <c r="N666" s="22">
        <f t="shared" si="131"/>
        <v>3.7800000000000002</v>
      </c>
      <c r="O666" s="22" t="s">
        <v>39</v>
      </c>
      <c r="P666" s="24">
        <f t="shared" ca="1" si="127"/>
        <v>0.25613518168146276</v>
      </c>
      <c r="Q666" s="24">
        <f t="shared" ca="1" si="128"/>
        <v>1.995094339006219</v>
      </c>
      <c r="R666" s="24">
        <f t="shared" ca="1" si="123"/>
        <v>2.2512295206876818</v>
      </c>
      <c r="S666" s="22" t="str">
        <f t="shared" ca="1" si="124"/>
        <v/>
      </c>
      <c r="T666" s="24" t="str">
        <f t="shared" ca="1" si="125"/>
        <v/>
      </c>
      <c r="U666" s="24">
        <f t="shared" ca="1" si="129"/>
        <v>0</v>
      </c>
      <c r="V666" s="22">
        <f t="shared" ca="1" si="126"/>
        <v>0.99754716950310951</v>
      </c>
    </row>
    <row r="667" spans="7:22" x14ac:dyDescent="0.25">
      <c r="G667" s="22">
        <v>658</v>
      </c>
      <c r="H667" s="22">
        <f>HLOOKUP($O667,$B$8:$E$27,H$5,FALSE)</f>
        <v>5</v>
      </c>
      <c r="I667" s="22">
        <f>HLOOKUP($O667,$B$8:$E$27,I$5,FALSE)</f>
        <v>0.18</v>
      </c>
      <c r="J667" s="22">
        <f>HLOOKUP($O667,$B$8:$E$27,J$5,FALSE)</f>
        <v>1.37</v>
      </c>
      <c r="K667" s="22">
        <f>HLOOKUP($O667,$B$8:$E$27,K$5,FALSE)</f>
        <v>0</v>
      </c>
      <c r="L667" s="22">
        <f>HLOOKUP($O667,$B$8:$E$27,L$5,FALSE)</f>
        <v>0</v>
      </c>
      <c r="M667" s="22">
        <f t="shared" si="130"/>
        <v>0.89999999999999991</v>
      </c>
      <c r="N667" s="22">
        <f t="shared" si="131"/>
        <v>6.8500000000000005</v>
      </c>
      <c r="O667" s="22" t="s">
        <v>40</v>
      </c>
      <c r="P667" s="24">
        <f t="shared" ca="1" si="127"/>
        <v>0.55091206028602435</v>
      </c>
      <c r="Q667" s="24">
        <f t="shared" ca="1" si="128"/>
        <v>3.3967174811717533</v>
      </c>
      <c r="R667" s="24">
        <f t="shared" ca="1" si="123"/>
        <v>3.9476295414577778</v>
      </c>
      <c r="S667" s="22" t="str">
        <f t="shared" ca="1" si="124"/>
        <v/>
      </c>
      <c r="T667" s="24" t="str">
        <f t="shared" ca="1" si="125"/>
        <v/>
      </c>
      <c r="U667" s="24">
        <f t="shared" ca="1" si="129"/>
        <v>0</v>
      </c>
      <c r="V667" s="22">
        <f t="shared" ca="1" si="126"/>
        <v>0.98474105923589039</v>
      </c>
    </row>
    <row r="668" spans="7:22" x14ac:dyDescent="0.25">
      <c r="G668" s="22">
        <v>659</v>
      </c>
      <c r="H668" s="22">
        <f>HLOOKUP($O668,$B$8:$E$27,H$5,FALSE)</f>
        <v>1</v>
      </c>
      <c r="I668" s="22">
        <f>HLOOKUP($O668,$B$8:$E$27,I$5,FALSE)</f>
        <v>0.3</v>
      </c>
      <c r="J668" s="22">
        <f>HLOOKUP($O668,$B$8:$E$27,J$5,FALSE)</f>
        <v>0.95</v>
      </c>
      <c r="K668" s="22">
        <f>HLOOKUP($O668,$B$8:$E$27,K$5,FALSE)</f>
        <v>0</v>
      </c>
      <c r="L668" s="22">
        <f>HLOOKUP($O668,$B$8:$E$27,L$5,FALSE)</f>
        <v>0</v>
      </c>
      <c r="M668" s="22">
        <f t="shared" si="130"/>
        <v>0.3</v>
      </c>
      <c r="N668" s="22">
        <f t="shared" si="131"/>
        <v>0.95</v>
      </c>
      <c r="O668" s="22" t="s">
        <v>38</v>
      </c>
      <c r="P668" s="24">
        <f t="shared" ca="1" si="127"/>
        <v>5.1932062136432318E-2</v>
      </c>
      <c r="Q668" s="24">
        <f t="shared" ca="1" si="128"/>
        <v>0.65975050341714403</v>
      </c>
      <c r="R668" s="24">
        <f t="shared" ca="1" si="123"/>
        <v>0.71168256555357634</v>
      </c>
      <c r="S668" s="22" t="str">
        <f t="shared" ca="1" si="124"/>
        <v/>
      </c>
      <c r="T668" s="24" t="str">
        <f t="shared" ca="1" si="125"/>
        <v/>
      </c>
      <c r="U668" s="24">
        <f t="shared" ca="1" si="129"/>
        <v>0</v>
      </c>
      <c r="V668" s="22">
        <f t="shared" ca="1" si="126"/>
        <v>0.32987525170857201</v>
      </c>
    </row>
    <row r="669" spans="7:22" x14ac:dyDescent="0.25">
      <c r="G669" s="22">
        <v>660</v>
      </c>
      <c r="H669" s="22">
        <f>HLOOKUP($O669,$B$8:$E$27,H$5,FALSE)</f>
        <v>1</v>
      </c>
      <c r="I669" s="22">
        <f>HLOOKUP($O669,$B$8:$E$27,I$5,FALSE)</f>
        <v>0.3</v>
      </c>
      <c r="J669" s="22">
        <f>HLOOKUP($O669,$B$8:$E$27,J$5,FALSE)</f>
        <v>0.95</v>
      </c>
      <c r="K669" s="22">
        <f>HLOOKUP($O669,$B$8:$E$27,K$5,FALSE)</f>
        <v>0</v>
      </c>
      <c r="L669" s="22">
        <f>HLOOKUP($O669,$B$8:$E$27,L$5,FALSE)</f>
        <v>0</v>
      </c>
      <c r="M669" s="22">
        <f t="shared" si="130"/>
        <v>0.3</v>
      </c>
      <c r="N669" s="22">
        <f t="shared" si="131"/>
        <v>0.95</v>
      </c>
      <c r="O669" s="22" t="s">
        <v>38</v>
      </c>
      <c r="P669" s="24">
        <f t="shared" ca="1" si="127"/>
        <v>0.22744302900923152</v>
      </c>
      <c r="Q669" s="24">
        <f t="shared" ca="1" si="128"/>
        <v>0.65511399803611681</v>
      </c>
      <c r="R669" s="24">
        <f t="shared" ca="1" si="123"/>
        <v>0.88255702704534833</v>
      </c>
      <c r="S669" s="22" t="str">
        <f t="shared" ca="1" si="124"/>
        <v/>
      </c>
      <c r="T669" s="24" t="str">
        <f t="shared" ca="1" si="125"/>
        <v/>
      </c>
      <c r="U669" s="24">
        <f t="shared" ca="1" si="129"/>
        <v>0</v>
      </c>
      <c r="V669" s="22">
        <f t="shared" ca="1" si="126"/>
        <v>0.3275569990180584</v>
      </c>
    </row>
    <row r="670" spans="7:22" x14ac:dyDescent="0.25">
      <c r="G670" s="22">
        <v>661</v>
      </c>
      <c r="H670" s="22">
        <f>HLOOKUP($O670,$B$8:$E$27,H$5,FALSE)</f>
        <v>1</v>
      </c>
      <c r="I670" s="22">
        <f>HLOOKUP($O670,$B$8:$E$27,I$5,FALSE)</f>
        <v>0.3</v>
      </c>
      <c r="J670" s="22">
        <f>HLOOKUP($O670,$B$8:$E$27,J$5,FALSE)</f>
        <v>0.95</v>
      </c>
      <c r="K670" s="22">
        <f>HLOOKUP($O670,$B$8:$E$27,K$5,FALSE)</f>
        <v>0</v>
      </c>
      <c r="L670" s="22">
        <f>HLOOKUP($O670,$B$8:$E$27,L$5,FALSE)</f>
        <v>0</v>
      </c>
      <c r="M670" s="22">
        <f t="shared" si="130"/>
        <v>0.3</v>
      </c>
      <c r="N670" s="22">
        <f t="shared" si="131"/>
        <v>0.95</v>
      </c>
      <c r="O670" s="22" t="s">
        <v>38</v>
      </c>
      <c r="P670" s="24">
        <f t="shared" ca="1" si="127"/>
        <v>0.1406464918616834</v>
      </c>
      <c r="Q670" s="24">
        <f t="shared" ca="1" si="128"/>
        <v>0.63214785114206762</v>
      </c>
      <c r="R670" s="24">
        <f t="shared" ca="1" si="123"/>
        <v>0.77279434300375105</v>
      </c>
      <c r="S670" s="22" t="str">
        <f t="shared" ca="1" si="124"/>
        <v/>
      </c>
      <c r="T670" s="24" t="str">
        <f t="shared" ca="1" si="125"/>
        <v/>
      </c>
      <c r="U670" s="24">
        <f t="shared" ca="1" si="129"/>
        <v>0</v>
      </c>
      <c r="V670" s="22">
        <f t="shared" ca="1" si="126"/>
        <v>0.30084625421662248</v>
      </c>
    </row>
    <row r="671" spans="7:22" x14ac:dyDescent="0.25">
      <c r="G671" s="22">
        <v>662</v>
      </c>
      <c r="H671" s="22">
        <f>HLOOKUP($O671,$B$8:$E$27,H$5,FALSE)</f>
        <v>3</v>
      </c>
      <c r="I671" s="22">
        <f>HLOOKUP($O671,$B$8:$E$27,I$5,FALSE)</f>
        <v>0.2</v>
      </c>
      <c r="J671" s="22">
        <f>HLOOKUP($O671,$B$8:$E$27,J$5,FALSE)</f>
        <v>1.26</v>
      </c>
      <c r="K671" s="22">
        <f>HLOOKUP($O671,$B$8:$E$27,K$5,FALSE)</f>
        <v>0</v>
      </c>
      <c r="L671" s="22">
        <f>HLOOKUP($O671,$B$8:$E$27,L$5,FALSE)</f>
        <v>0</v>
      </c>
      <c r="M671" s="22">
        <f t="shared" si="130"/>
        <v>0.60000000000000009</v>
      </c>
      <c r="N671" s="22">
        <f t="shared" si="131"/>
        <v>3.7800000000000002</v>
      </c>
      <c r="O671" s="22" t="s">
        <v>39</v>
      </c>
      <c r="P671" s="24">
        <f t="shared" ca="1" si="127"/>
        <v>0.16563107553181664</v>
      </c>
      <c r="Q671" s="24">
        <f t="shared" ca="1" si="128"/>
        <v>2.2618995545932634</v>
      </c>
      <c r="R671" s="24">
        <f t="shared" ca="1" si="123"/>
        <v>2.4275306301250801</v>
      </c>
      <c r="S671" s="22" t="str">
        <f t="shared" ca="1" si="124"/>
        <v/>
      </c>
      <c r="T671" s="24" t="str">
        <f t="shared" ca="1" si="125"/>
        <v/>
      </c>
      <c r="U671" s="24">
        <f t="shared" ca="1" si="129"/>
        <v>0</v>
      </c>
      <c r="V671" s="22">
        <f t="shared" ca="1" si="126"/>
        <v>1.1309497772966317</v>
      </c>
    </row>
    <row r="672" spans="7:22" x14ac:dyDescent="0.25">
      <c r="G672" s="22">
        <v>663</v>
      </c>
      <c r="H672" s="22">
        <f>HLOOKUP($O672,$B$8:$E$27,H$5,FALSE)</f>
        <v>5</v>
      </c>
      <c r="I672" s="22">
        <f>HLOOKUP($O672,$B$8:$E$27,I$5,FALSE)</f>
        <v>0.18</v>
      </c>
      <c r="J672" s="22">
        <f>HLOOKUP($O672,$B$8:$E$27,J$5,FALSE)</f>
        <v>1.37</v>
      </c>
      <c r="K672" s="22">
        <f>HLOOKUP($O672,$B$8:$E$27,K$5,FALSE)</f>
        <v>0</v>
      </c>
      <c r="L672" s="22">
        <f>HLOOKUP($O672,$B$8:$E$27,L$5,FALSE)</f>
        <v>0</v>
      </c>
      <c r="M672" s="22">
        <f t="shared" si="130"/>
        <v>0.89999999999999991</v>
      </c>
      <c r="N672" s="22">
        <f t="shared" si="131"/>
        <v>6.8500000000000005</v>
      </c>
      <c r="O672" s="22" t="s">
        <v>40</v>
      </c>
      <c r="P672" s="24">
        <f t="shared" ca="1" si="127"/>
        <v>0.78339187334300442</v>
      </c>
      <c r="Q672" s="24">
        <f t="shared" ca="1" si="128"/>
        <v>4.5271632051402699</v>
      </c>
      <c r="R672" s="24">
        <f t="shared" ca="1" si="123"/>
        <v>5.310555078483274</v>
      </c>
      <c r="S672" s="22" t="str">
        <f t="shared" ca="1" si="124"/>
        <v>C</v>
      </c>
      <c r="T672" s="24">
        <f t="shared" ca="1" si="125"/>
        <v>0.31055507848327402</v>
      </c>
      <c r="U672" s="24">
        <f t="shared" ca="1" si="129"/>
        <v>0</v>
      </c>
      <c r="V672" s="22">
        <f t="shared" ca="1" si="126"/>
        <v>2.263581602570135</v>
      </c>
    </row>
    <row r="673" spans="7:22" x14ac:dyDescent="0.25">
      <c r="G673" s="22">
        <v>664</v>
      </c>
      <c r="H673" s="22">
        <f>HLOOKUP($O673,$B$8:$E$27,H$5,FALSE)</f>
        <v>10</v>
      </c>
      <c r="I673" s="22">
        <f>HLOOKUP($O673,$B$8:$E$27,I$5,FALSE)</f>
        <v>0.2</v>
      </c>
      <c r="J673" s="22">
        <f>HLOOKUP($O673,$B$8:$E$27,J$5,FALSE)</f>
        <v>1.4</v>
      </c>
      <c r="K673" s="22">
        <f>HLOOKUP($O673,$B$8:$E$27,K$5,FALSE)</f>
        <v>0</v>
      </c>
      <c r="L673" s="22">
        <f>HLOOKUP($O673,$B$8:$E$27,L$5,FALSE)</f>
        <v>0</v>
      </c>
      <c r="M673" s="22">
        <f t="shared" si="130"/>
        <v>2</v>
      </c>
      <c r="N673" s="22">
        <f t="shared" si="131"/>
        <v>14</v>
      </c>
      <c r="O673" s="22" t="s">
        <v>41</v>
      </c>
      <c r="P673" s="24">
        <f t="shared" ca="1" si="127"/>
        <v>1.829408255445413</v>
      </c>
      <c r="Q673" s="24">
        <f t="shared" ca="1" si="128"/>
        <v>9.7311789278875516</v>
      </c>
      <c r="R673" s="24">
        <f t="shared" ca="1" si="123"/>
        <v>11.560587183332965</v>
      </c>
      <c r="S673" s="22" t="str">
        <f t="shared" ca="1" si="124"/>
        <v>D</v>
      </c>
      <c r="T673" s="24">
        <f t="shared" ca="1" si="125"/>
        <v>1.5605871833329648</v>
      </c>
      <c r="U673" s="24">
        <f t="shared" ca="1" si="129"/>
        <v>0</v>
      </c>
      <c r="V673" s="22">
        <f t="shared" ca="1" si="126"/>
        <v>4.8655894639437758</v>
      </c>
    </row>
    <row r="674" spans="7:22" x14ac:dyDescent="0.25">
      <c r="G674" s="22">
        <v>665</v>
      </c>
      <c r="H674" s="22">
        <f>HLOOKUP($O674,$B$8:$E$27,H$5,FALSE)</f>
        <v>1</v>
      </c>
      <c r="I674" s="22">
        <f>HLOOKUP($O674,$B$8:$E$27,I$5,FALSE)</f>
        <v>0.3</v>
      </c>
      <c r="J674" s="22">
        <f>HLOOKUP($O674,$B$8:$E$27,J$5,FALSE)</f>
        <v>0.95</v>
      </c>
      <c r="K674" s="22">
        <f>HLOOKUP($O674,$B$8:$E$27,K$5,FALSE)</f>
        <v>0</v>
      </c>
      <c r="L674" s="22">
        <f>HLOOKUP($O674,$B$8:$E$27,L$5,FALSE)</f>
        <v>0</v>
      </c>
      <c r="M674" s="22">
        <f t="shared" si="130"/>
        <v>0.3</v>
      </c>
      <c r="N674" s="22">
        <f t="shared" si="131"/>
        <v>0.95</v>
      </c>
      <c r="O674" s="22" t="s">
        <v>38</v>
      </c>
      <c r="P674" s="24">
        <f t="shared" ca="1" si="127"/>
        <v>5.8967151638793071E-3</v>
      </c>
      <c r="Q674" s="24">
        <f t="shared" ca="1" si="128"/>
        <v>0.6493169119860398</v>
      </c>
      <c r="R674" s="24">
        <f t="shared" ca="1" si="123"/>
        <v>0.65521362714991915</v>
      </c>
      <c r="S674" s="22" t="str">
        <f t="shared" ca="1" si="124"/>
        <v/>
      </c>
      <c r="T674" s="24" t="str">
        <f t="shared" ca="1" si="125"/>
        <v/>
      </c>
      <c r="U674" s="24">
        <f t="shared" ca="1" si="129"/>
        <v>0</v>
      </c>
      <c r="V674" s="22">
        <f t="shared" ca="1" si="126"/>
        <v>0.3246584559930199</v>
      </c>
    </row>
    <row r="675" spans="7:22" x14ac:dyDescent="0.25">
      <c r="G675" s="22">
        <v>666</v>
      </c>
      <c r="H675" s="22">
        <f>HLOOKUP($O675,$B$8:$E$27,H$5,FALSE)</f>
        <v>1</v>
      </c>
      <c r="I675" s="22">
        <f>HLOOKUP($O675,$B$8:$E$27,I$5,FALSE)</f>
        <v>0.3</v>
      </c>
      <c r="J675" s="22">
        <f>HLOOKUP($O675,$B$8:$E$27,J$5,FALSE)</f>
        <v>0.95</v>
      </c>
      <c r="K675" s="22">
        <f>HLOOKUP($O675,$B$8:$E$27,K$5,FALSE)</f>
        <v>0</v>
      </c>
      <c r="L675" s="22">
        <f>HLOOKUP($O675,$B$8:$E$27,L$5,FALSE)</f>
        <v>0</v>
      </c>
      <c r="M675" s="22">
        <f t="shared" si="130"/>
        <v>0.3</v>
      </c>
      <c r="N675" s="22">
        <f t="shared" si="131"/>
        <v>0.95</v>
      </c>
      <c r="O675" s="22" t="s">
        <v>38</v>
      </c>
      <c r="P675" s="24">
        <f t="shared" ca="1" si="127"/>
        <v>0.1926985552827053</v>
      </c>
      <c r="Q675" s="24">
        <f t="shared" ca="1" si="128"/>
        <v>0.60125478240029806</v>
      </c>
      <c r="R675" s="24">
        <f t="shared" ca="1" si="123"/>
        <v>0.79395333768300336</v>
      </c>
      <c r="S675" s="22" t="str">
        <f t="shared" ca="1" si="124"/>
        <v/>
      </c>
      <c r="T675" s="24" t="str">
        <f t="shared" ca="1" si="125"/>
        <v/>
      </c>
      <c r="U675" s="24">
        <f t="shared" ca="1" si="129"/>
        <v>0</v>
      </c>
      <c r="V675" s="22">
        <f t="shared" ca="1" si="126"/>
        <v>6.555998717890095E-2</v>
      </c>
    </row>
    <row r="676" spans="7:22" x14ac:dyDescent="0.25">
      <c r="G676" s="22">
        <v>667</v>
      </c>
      <c r="H676" s="22">
        <f>HLOOKUP($O676,$B$8:$E$27,H$5,FALSE)</f>
        <v>3</v>
      </c>
      <c r="I676" s="22">
        <f>HLOOKUP($O676,$B$8:$E$27,I$5,FALSE)</f>
        <v>0.2</v>
      </c>
      <c r="J676" s="22">
        <f>HLOOKUP($O676,$B$8:$E$27,J$5,FALSE)</f>
        <v>1.26</v>
      </c>
      <c r="K676" s="22">
        <f>HLOOKUP($O676,$B$8:$E$27,K$5,FALSE)</f>
        <v>0</v>
      </c>
      <c r="L676" s="22">
        <f>HLOOKUP($O676,$B$8:$E$27,L$5,FALSE)</f>
        <v>0</v>
      </c>
      <c r="M676" s="22">
        <f t="shared" si="130"/>
        <v>0.60000000000000009</v>
      </c>
      <c r="N676" s="22">
        <f t="shared" si="131"/>
        <v>3.7800000000000002</v>
      </c>
      <c r="O676" s="22" t="s">
        <v>39</v>
      </c>
      <c r="P676" s="24">
        <f t="shared" ca="1" si="127"/>
        <v>0.59132432176019201</v>
      </c>
      <c r="Q676" s="24">
        <f t="shared" ca="1" si="128"/>
        <v>1.9136200640172505</v>
      </c>
      <c r="R676" s="24">
        <f t="shared" ca="1" si="123"/>
        <v>2.5049443857774425</v>
      </c>
      <c r="S676" s="22" t="str">
        <f t="shared" ca="1" si="124"/>
        <v/>
      </c>
      <c r="T676" s="24" t="str">
        <f t="shared" ca="1" si="125"/>
        <v/>
      </c>
      <c r="U676" s="24">
        <f t="shared" ca="1" si="129"/>
        <v>0</v>
      </c>
      <c r="V676" s="22">
        <f t="shared" ca="1" si="126"/>
        <v>9.5681003200862536E-2</v>
      </c>
    </row>
    <row r="677" spans="7:22" x14ac:dyDescent="0.25">
      <c r="G677" s="22">
        <v>668</v>
      </c>
      <c r="H677" s="22">
        <f>HLOOKUP($O677,$B$8:$E$27,H$5,FALSE)</f>
        <v>3</v>
      </c>
      <c r="I677" s="22">
        <f>HLOOKUP($O677,$B$8:$E$27,I$5,FALSE)</f>
        <v>0.2</v>
      </c>
      <c r="J677" s="22">
        <f>HLOOKUP($O677,$B$8:$E$27,J$5,FALSE)</f>
        <v>1.26</v>
      </c>
      <c r="K677" s="22">
        <f>HLOOKUP($O677,$B$8:$E$27,K$5,FALSE)</f>
        <v>0</v>
      </c>
      <c r="L677" s="22">
        <f>HLOOKUP($O677,$B$8:$E$27,L$5,FALSE)</f>
        <v>0</v>
      </c>
      <c r="M677" s="22">
        <f t="shared" si="130"/>
        <v>0.60000000000000009</v>
      </c>
      <c r="N677" s="22">
        <f t="shared" si="131"/>
        <v>3.7800000000000002</v>
      </c>
      <c r="O677" s="22" t="s">
        <v>39</v>
      </c>
      <c r="P677" s="24">
        <f t="shared" ca="1" si="127"/>
        <v>0.27127384125585874</v>
      </c>
      <c r="Q677" s="24">
        <f t="shared" ca="1" si="128"/>
        <v>2.0887563409321084</v>
      </c>
      <c r="R677" s="24">
        <f t="shared" ca="1" si="123"/>
        <v>2.360030182187967</v>
      </c>
      <c r="S677" s="22" t="str">
        <f t="shared" ca="1" si="124"/>
        <v/>
      </c>
      <c r="T677" s="24" t="str">
        <f t="shared" ca="1" si="125"/>
        <v/>
      </c>
      <c r="U677" s="24">
        <f t="shared" ca="1" si="129"/>
        <v>0</v>
      </c>
      <c r="V677" s="22">
        <f t="shared" ca="1" si="126"/>
        <v>0.48350672360152264</v>
      </c>
    </row>
    <row r="678" spans="7:22" x14ac:dyDescent="0.25">
      <c r="G678" s="22">
        <v>669</v>
      </c>
      <c r="H678" s="22">
        <f>HLOOKUP($O678,$B$8:$E$27,H$5,FALSE)</f>
        <v>5</v>
      </c>
      <c r="I678" s="22">
        <f>HLOOKUP($O678,$B$8:$E$27,I$5,FALSE)</f>
        <v>0.18</v>
      </c>
      <c r="J678" s="22">
        <f>HLOOKUP($O678,$B$8:$E$27,J$5,FALSE)</f>
        <v>1.37</v>
      </c>
      <c r="K678" s="22">
        <f>HLOOKUP($O678,$B$8:$E$27,K$5,FALSE)</f>
        <v>0</v>
      </c>
      <c r="L678" s="22">
        <f>HLOOKUP($O678,$B$8:$E$27,L$5,FALSE)</f>
        <v>0</v>
      </c>
      <c r="M678" s="22">
        <f t="shared" si="130"/>
        <v>0.89999999999999991</v>
      </c>
      <c r="N678" s="22">
        <f t="shared" si="131"/>
        <v>6.8500000000000005</v>
      </c>
      <c r="O678" s="22" t="s">
        <v>40</v>
      </c>
      <c r="P678" s="24">
        <f t="shared" ca="1" si="127"/>
        <v>0.7970693962901404</v>
      </c>
      <c r="Q678" s="24">
        <f t="shared" ca="1" si="128"/>
        <v>4.0324862258714127</v>
      </c>
      <c r="R678" s="24">
        <f t="shared" ca="1" si="123"/>
        <v>4.8295556221615534</v>
      </c>
      <c r="S678" s="22" t="str">
        <f t="shared" ca="1" si="124"/>
        <v/>
      </c>
      <c r="T678" s="24" t="str">
        <f t="shared" ca="1" si="125"/>
        <v/>
      </c>
      <c r="U678" s="24">
        <f t="shared" ca="1" si="129"/>
        <v>0</v>
      </c>
      <c r="V678" s="22">
        <f t="shared" ca="1" si="126"/>
        <v>0.56071573641374306</v>
      </c>
    </row>
    <row r="679" spans="7:22" x14ac:dyDescent="0.25">
      <c r="G679" s="22">
        <v>670</v>
      </c>
      <c r="H679" s="22">
        <f>HLOOKUP($O679,$B$8:$E$27,H$5,FALSE)</f>
        <v>5</v>
      </c>
      <c r="I679" s="22">
        <f>HLOOKUP($O679,$B$8:$E$27,I$5,FALSE)</f>
        <v>0.18</v>
      </c>
      <c r="J679" s="22">
        <f>HLOOKUP($O679,$B$8:$E$27,J$5,FALSE)</f>
        <v>1.37</v>
      </c>
      <c r="K679" s="22">
        <f>HLOOKUP($O679,$B$8:$E$27,K$5,FALSE)</f>
        <v>0</v>
      </c>
      <c r="L679" s="22">
        <f>HLOOKUP($O679,$B$8:$E$27,L$5,FALSE)</f>
        <v>0</v>
      </c>
      <c r="M679" s="22">
        <f t="shared" si="130"/>
        <v>0.89999999999999991</v>
      </c>
      <c r="N679" s="22">
        <f t="shared" si="131"/>
        <v>6.8500000000000005</v>
      </c>
      <c r="O679" s="22" t="s">
        <v>40</v>
      </c>
      <c r="P679" s="24">
        <f t="shared" ca="1" si="127"/>
        <v>0.66434420235567349</v>
      </c>
      <c r="Q679" s="24">
        <f t="shared" ca="1" si="128"/>
        <v>3.8341099541042705</v>
      </c>
      <c r="R679" s="24">
        <f t="shared" ca="1" si="123"/>
        <v>4.4984541564599443</v>
      </c>
      <c r="S679" s="22" t="str">
        <f t="shared" ca="1" si="124"/>
        <v/>
      </c>
      <c r="T679" s="24" t="str">
        <f t="shared" ca="1" si="125"/>
        <v/>
      </c>
      <c r="U679" s="24">
        <f t="shared" ca="1" si="129"/>
        <v>0</v>
      </c>
      <c r="V679" s="22">
        <f t="shared" ca="1" si="126"/>
        <v>1.2334552090072859</v>
      </c>
    </row>
    <row r="680" spans="7:22" x14ac:dyDescent="0.25">
      <c r="G680" s="22">
        <v>671</v>
      </c>
      <c r="H680" s="22">
        <f>HLOOKUP($O680,$B$8:$E$27,H$5,FALSE)</f>
        <v>5</v>
      </c>
      <c r="I680" s="22">
        <f>HLOOKUP($O680,$B$8:$E$27,I$5,FALSE)</f>
        <v>0.18</v>
      </c>
      <c r="J680" s="22">
        <f>HLOOKUP($O680,$B$8:$E$27,J$5,FALSE)</f>
        <v>1.37</v>
      </c>
      <c r="K680" s="22">
        <f>HLOOKUP($O680,$B$8:$E$27,K$5,FALSE)</f>
        <v>0</v>
      </c>
      <c r="L680" s="22">
        <f>HLOOKUP($O680,$B$8:$E$27,L$5,FALSE)</f>
        <v>0</v>
      </c>
      <c r="M680" s="22">
        <f t="shared" si="130"/>
        <v>0.89999999999999991</v>
      </c>
      <c r="N680" s="22">
        <f t="shared" si="131"/>
        <v>6.8500000000000005</v>
      </c>
      <c r="O680" s="22" t="s">
        <v>40</v>
      </c>
      <c r="P680" s="24">
        <f t="shared" ca="1" si="127"/>
        <v>0.73097400294939952</v>
      </c>
      <c r="Q680" s="24">
        <f t="shared" ca="1" si="128"/>
        <v>3.8677950126920075</v>
      </c>
      <c r="R680" s="24">
        <f t="shared" ca="1" si="123"/>
        <v>4.5987690156414072</v>
      </c>
      <c r="S680" s="22" t="str">
        <f t="shared" ca="1" si="124"/>
        <v/>
      </c>
      <c r="T680" s="24" t="str">
        <f t="shared" ca="1" si="125"/>
        <v/>
      </c>
      <c r="U680" s="24">
        <f t="shared" ca="1" si="129"/>
        <v>0</v>
      </c>
      <c r="V680" s="22">
        <f t="shared" ca="1" si="126"/>
        <v>1.7415443802836847</v>
      </c>
    </row>
    <row r="681" spans="7:22" x14ac:dyDescent="0.25">
      <c r="G681" s="22">
        <v>672</v>
      </c>
      <c r="H681" s="22">
        <f>HLOOKUP($O681,$B$8:$E$27,H$5,FALSE)</f>
        <v>3</v>
      </c>
      <c r="I681" s="22">
        <f>HLOOKUP($O681,$B$8:$E$27,I$5,FALSE)</f>
        <v>0.2</v>
      </c>
      <c r="J681" s="22">
        <f>HLOOKUP($O681,$B$8:$E$27,J$5,FALSE)</f>
        <v>1.26</v>
      </c>
      <c r="K681" s="22">
        <f>HLOOKUP($O681,$B$8:$E$27,K$5,FALSE)</f>
        <v>0</v>
      </c>
      <c r="L681" s="22">
        <f>HLOOKUP($O681,$B$8:$E$27,L$5,FALSE)</f>
        <v>0</v>
      </c>
      <c r="M681" s="22">
        <f t="shared" si="130"/>
        <v>0.60000000000000009</v>
      </c>
      <c r="N681" s="22">
        <f t="shared" si="131"/>
        <v>3.7800000000000002</v>
      </c>
      <c r="O681" s="22" t="s">
        <v>39</v>
      </c>
      <c r="P681" s="24">
        <f t="shared" ca="1" si="127"/>
        <v>0.54075288196052662</v>
      </c>
      <c r="Q681" s="24">
        <f t="shared" ca="1" si="128"/>
        <v>2.0267638955014298</v>
      </c>
      <c r="R681" s="24">
        <f t="shared" ca="1" si="123"/>
        <v>2.5675167774619565</v>
      </c>
      <c r="S681" s="22" t="str">
        <f t="shared" ca="1" si="124"/>
        <v/>
      </c>
      <c r="T681" s="24" t="str">
        <f t="shared" ca="1" si="125"/>
        <v/>
      </c>
      <c r="U681" s="24">
        <f t="shared" ca="1" si="129"/>
        <v>0</v>
      </c>
      <c r="V681" s="22">
        <f t="shared" ca="1" si="126"/>
        <v>1.0133819477507149</v>
      </c>
    </row>
    <row r="682" spans="7:22" x14ac:dyDescent="0.25">
      <c r="G682" s="22">
        <v>673</v>
      </c>
      <c r="H682" s="22">
        <f>HLOOKUP($O682,$B$8:$E$27,H$5,FALSE)</f>
        <v>3</v>
      </c>
      <c r="I682" s="22">
        <f>HLOOKUP($O682,$B$8:$E$27,I$5,FALSE)</f>
        <v>0.2</v>
      </c>
      <c r="J682" s="22">
        <f>HLOOKUP($O682,$B$8:$E$27,J$5,FALSE)</f>
        <v>1.26</v>
      </c>
      <c r="K682" s="22">
        <f>HLOOKUP($O682,$B$8:$E$27,K$5,FALSE)</f>
        <v>0</v>
      </c>
      <c r="L682" s="22">
        <f>HLOOKUP($O682,$B$8:$E$27,L$5,FALSE)</f>
        <v>0</v>
      </c>
      <c r="M682" s="22">
        <f t="shared" si="130"/>
        <v>0.60000000000000009</v>
      </c>
      <c r="N682" s="22">
        <f t="shared" si="131"/>
        <v>3.7800000000000002</v>
      </c>
      <c r="O682" s="22" t="s">
        <v>39</v>
      </c>
      <c r="P682" s="24">
        <f t="shared" ca="1" si="127"/>
        <v>0.34980416218904603</v>
      </c>
      <c r="Q682" s="24">
        <f t="shared" ca="1" si="128"/>
        <v>2.5362604406500076</v>
      </c>
      <c r="R682" s="24">
        <f t="shared" ca="1" si="123"/>
        <v>2.8860646028390535</v>
      </c>
      <c r="S682" s="22" t="str">
        <f t="shared" ca="1" si="124"/>
        <v/>
      </c>
      <c r="T682" s="24" t="str">
        <f t="shared" ca="1" si="125"/>
        <v/>
      </c>
      <c r="U682" s="24">
        <f t="shared" ca="1" si="129"/>
        <v>0</v>
      </c>
      <c r="V682" s="22">
        <f t="shared" ca="1" si="126"/>
        <v>1.2681302203250038</v>
      </c>
    </row>
    <row r="683" spans="7:22" x14ac:dyDescent="0.25">
      <c r="G683" s="22">
        <v>674</v>
      </c>
      <c r="H683" s="22">
        <f>HLOOKUP($O683,$B$8:$E$27,H$5,FALSE)</f>
        <v>10</v>
      </c>
      <c r="I683" s="22">
        <f>HLOOKUP($O683,$B$8:$E$27,I$5,FALSE)</f>
        <v>0.2</v>
      </c>
      <c r="J683" s="22">
        <f>HLOOKUP($O683,$B$8:$E$27,J$5,FALSE)</f>
        <v>1.4</v>
      </c>
      <c r="K683" s="22">
        <f>HLOOKUP($O683,$B$8:$E$27,K$5,FALSE)</f>
        <v>0</v>
      </c>
      <c r="L683" s="22">
        <f>HLOOKUP($O683,$B$8:$E$27,L$5,FALSE)</f>
        <v>0</v>
      </c>
      <c r="M683" s="22">
        <f t="shared" si="130"/>
        <v>2</v>
      </c>
      <c r="N683" s="22">
        <f t="shared" si="131"/>
        <v>14</v>
      </c>
      <c r="O683" s="22" t="s">
        <v>41</v>
      </c>
      <c r="P683" s="24">
        <f t="shared" ca="1" si="127"/>
        <v>0.54003301301990114</v>
      </c>
      <c r="Q683" s="24">
        <f t="shared" ca="1" si="128"/>
        <v>8.3572057386146312</v>
      </c>
      <c r="R683" s="24">
        <f t="shared" ca="1" si="123"/>
        <v>8.8972387516345322</v>
      </c>
      <c r="S683" s="22" t="str">
        <f t="shared" ca="1" si="124"/>
        <v/>
      </c>
      <c r="T683" s="24" t="str">
        <f t="shared" ca="1" si="125"/>
        <v/>
      </c>
      <c r="U683" s="24">
        <f t="shared" ca="1" si="129"/>
        <v>0</v>
      </c>
      <c r="V683" s="22">
        <f t="shared" ca="1" si="126"/>
        <v>4.0926874111073914</v>
      </c>
    </row>
    <row r="684" spans="7:22" x14ac:dyDescent="0.25">
      <c r="G684" s="22">
        <v>675</v>
      </c>
      <c r="H684" s="22">
        <f>HLOOKUP($O684,$B$8:$E$27,H$5,FALSE)</f>
        <v>1</v>
      </c>
      <c r="I684" s="22">
        <f>HLOOKUP($O684,$B$8:$E$27,I$5,FALSE)</f>
        <v>0.3</v>
      </c>
      <c r="J684" s="22">
        <f>HLOOKUP($O684,$B$8:$E$27,J$5,FALSE)</f>
        <v>0.95</v>
      </c>
      <c r="K684" s="22">
        <f>HLOOKUP($O684,$B$8:$E$27,K$5,FALSE)</f>
        <v>0</v>
      </c>
      <c r="L684" s="22">
        <f>HLOOKUP($O684,$B$8:$E$27,L$5,FALSE)</f>
        <v>0</v>
      </c>
      <c r="M684" s="22">
        <f t="shared" si="130"/>
        <v>0.3</v>
      </c>
      <c r="N684" s="22">
        <f t="shared" si="131"/>
        <v>0.95</v>
      </c>
      <c r="O684" s="22" t="s">
        <v>38</v>
      </c>
      <c r="P684" s="24">
        <f t="shared" ca="1" si="127"/>
        <v>0.12129088021779041</v>
      </c>
      <c r="Q684" s="24">
        <f t="shared" ca="1" si="128"/>
        <v>0.59149209835600958</v>
      </c>
      <c r="R684" s="24">
        <f t="shared" ca="1" si="123"/>
        <v>0.71278297857380002</v>
      </c>
      <c r="S684" s="22" t="str">
        <f t="shared" ca="1" si="124"/>
        <v/>
      </c>
      <c r="T684" s="24" t="str">
        <f t="shared" ca="1" si="125"/>
        <v/>
      </c>
      <c r="U684" s="24">
        <f t="shared" ca="1" si="129"/>
        <v>0</v>
      </c>
      <c r="V684" s="22">
        <f t="shared" ca="1" si="126"/>
        <v>0.29574604917800479</v>
      </c>
    </row>
    <row r="685" spans="7:22" x14ac:dyDescent="0.25">
      <c r="G685" s="22">
        <v>676</v>
      </c>
      <c r="H685" s="22">
        <f>HLOOKUP($O685,$B$8:$E$27,H$5,FALSE)</f>
        <v>5</v>
      </c>
      <c r="I685" s="22">
        <f>HLOOKUP($O685,$B$8:$E$27,I$5,FALSE)</f>
        <v>0.18</v>
      </c>
      <c r="J685" s="22">
        <f>HLOOKUP($O685,$B$8:$E$27,J$5,FALSE)</f>
        <v>1.37</v>
      </c>
      <c r="K685" s="22">
        <f>HLOOKUP($O685,$B$8:$E$27,K$5,FALSE)</f>
        <v>0</v>
      </c>
      <c r="L685" s="22">
        <f>HLOOKUP($O685,$B$8:$E$27,L$5,FALSE)</f>
        <v>0</v>
      </c>
      <c r="M685" s="22">
        <f t="shared" si="130"/>
        <v>0.89999999999999991</v>
      </c>
      <c r="N685" s="22">
        <f t="shared" si="131"/>
        <v>6.8500000000000005</v>
      </c>
      <c r="O685" s="22" t="s">
        <v>40</v>
      </c>
      <c r="P685" s="24">
        <f t="shared" ca="1" si="127"/>
        <v>0.73780174170672497</v>
      </c>
      <c r="Q685" s="24">
        <f t="shared" ca="1" si="128"/>
        <v>3.7319223948542133</v>
      </c>
      <c r="R685" s="24">
        <f t="shared" ca="1" si="123"/>
        <v>4.4697241365609379</v>
      </c>
      <c r="S685" s="22" t="str">
        <f t="shared" ca="1" si="124"/>
        <v/>
      </c>
      <c r="T685" s="24" t="str">
        <f t="shared" ca="1" si="125"/>
        <v/>
      </c>
      <c r="U685" s="24">
        <f t="shared" ca="1" si="129"/>
        <v>0</v>
      </c>
      <c r="V685" s="22">
        <f t="shared" ca="1" si="126"/>
        <v>0.93109505557037586</v>
      </c>
    </row>
    <row r="686" spans="7:22" x14ac:dyDescent="0.25">
      <c r="G686" s="22">
        <v>677</v>
      </c>
      <c r="H686" s="22">
        <f>HLOOKUP($O686,$B$8:$E$27,H$5,FALSE)</f>
        <v>5</v>
      </c>
      <c r="I686" s="22">
        <f>HLOOKUP($O686,$B$8:$E$27,I$5,FALSE)</f>
        <v>0.18</v>
      </c>
      <c r="J686" s="22">
        <f>HLOOKUP($O686,$B$8:$E$27,J$5,FALSE)</f>
        <v>1.37</v>
      </c>
      <c r="K686" s="22">
        <f>HLOOKUP($O686,$B$8:$E$27,K$5,FALSE)</f>
        <v>0</v>
      </c>
      <c r="L686" s="22">
        <f>HLOOKUP($O686,$B$8:$E$27,L$5,FALSE)</f>
        <v>0</v>
      </c>
      <c r="M686" s="22">
        <f t="shared" si="130"/>
        <v>0.89999999999999991</v>
      </c>
      <c r="N686" s="22">
        <f t="shared" si="131"/>
        <v>6.8500000000000005</v>
      </c>
      <c r="O686" s="22" t="s">
        <v>40</v>
      </c>
      <c r="P686" s="24">
        <f t="shared" ca="1" si="127"/>
        <v>0.14783425500677974</v>
      </c>
      <c r="Q686" s="24">
        <f t="shared" ca="1" si="128"/>
        <v>4.0264318057086568</v>
      </c>
      <c r="R686" s="24">
        <f t="shared" ref="R686:R749" ca="1" si="132">SUM(P686:Q686)</f>
        <v>4.1742660607154365</v>
      </c>
      <c r="S686" s="22" t="str">
        <f t="shared" ref="S686:S749" ca="1" si="133">IF(H686&lt;R686,O686,"")</f>
        <v/>
      </c>
      <c r="T686" s="24" t="str">
        <f t="shared" ref="T686:T749" ca="1" si="134">IF(S686=O686,R686-H686,"")</f>
        <v/>
      </c>
      <c r="U686" s="24">
        <f t="shared" ca="1" si="129"/>
        <v>0</v>
      </c>
      <c r="V686" s="22">
        <f t="shared" ca="1" si="126"/>
        <v>2.0132159028543284</v>
      </c>
    </row>
    <row r="687" spans="7:22" x14ac:dyDescent="0.25">
      <c r="G687" s="22">
        <v>678</v>
      </c>
      <c r="H687" s="22">
        <f>HLOOKUP($O687,$B$8:$E$27,H$5,FALSE)</f>
        <v>5</v>
      </c>
      <c r="I687" s="22">
        <f>HLOOKUP($O687,$B$8:$E$27,I$5,FALSE)</f>
        <v>0.18</v>
      </c>
      <c r="J687" s="22">
        <f>HLOOKUP($O687,$B$8:$E$27,J$5,FALSE)</f>
        <v>1.37</v>
      </c>
      <c r="K687" s="22">
        <f>HLOOKUP($O687,$B$8:$E$27,K$5,FALSE)</f>
        <v>0</v>
      </c>
      <c r="L687" s="22">
        <f>HLOOKUP($O687,$B$8:$E$27,L$5,FALSE)</f>
        <v>0</v>
      </c>
      <c r="M687" s="22">
        <f t="shared" si="130"/>
        <v>0.89999999999999991</v>
      </c>
      <c r="N687" s="22">
        <f t="shared" si="131"/>
        <v>6.8500000000000005</v>
      </c>
      <c r="O687" s="22" t="s">
        <v>40</v>
      </c>
      <c r="P687" s="24">
        <f t="shared" ca="1" si="127"/>
        <v>0.29137235119364457</v>
      </c>
      <c r="Q687" s="24">
        <f t="shared" ca="1" si="128"/>
        <v>4.0907145304709038</v>
      </c>
      <c r="R687" s="24">
        <f t="shared" ca="1" si="132"/>
        <v>4.3820868816645486</v>
      </c>
      <c r="S687" s="22" t="str">
        <f t="shared" ca="1" si="133"/>
        <v/>
      </c>
      <c r="T687" s="24" t="str">
        <f t="shared" ca="1" si="134"/>
        <v/>
      </c>
      <c r="U687" s="24">
        <f t="shared" ca="1" si="129"/>
        <v>0</v>
      </c>
      <c r="V687" s="22">
        <f t="shared" ca="1" si="126"/>
        <v>2.0453572652354519</v>
      </c>
    </row>
    <row r="688" spans="7:22" x14ac:dyDescent="0.25">
      <c r="G688" s="22">
        <v>679</v>
      </c>
      <c r="H688" s="22">
        <f>HLOOKUP($O688,$B$8:$E$27,H$5,FALSE)</f>
        <v>1</v>
      </c>
      <c r="I688" s="22">
        <f>HLOOKUP($O688,$B$8:$E$27,I$5,FALSE)</f>
        <v>0.3</v>
      </c>
      <c r="J688" s="22">
        <f>HLOOKUP($O688,$B$8:$E$27,J$5,FALSE)</f>
        <v>0.95</v>
      </c>
      <c r="K688" s="22">
        <f>HLOOKUP($O688,$B$8:$E$27,K$5,FALSE)</f>
        <v>0</v>
      </c>
      <c r="L688" s="22">
        <f>HLOOKUP($O688,$B$8:$E$27,L$5,FALSE)</f>
        <v>0</v>
      </c>
      <c r="M688" s="22">
        <f t="shared" si="130"/>
        <v>0.3</v>
      </c>
      <c r="N688" s="22">
        <f t="shared" si="131"/>
        <v>0.95</v>
      </c>
      <c r="O688" s="22" t="s">
        <v>38</v>
      </c>
      <c r="P688" s="24">
        <f t="shared" ca="1" si="127"/>
        <v>4.9241221521587282E-2</v>
      </c>
      <c r="Q688" s="24">
        <f t="shared" ca="1" si="128"/>
        <v>0.66639978822252</v>
      </c>
      <c r="R688" s="24">
        <f t="shared" ca="1" si="132"/>
        <v>0.71564100974410727</v>
      </c>
      <c r="S688" s="22" t="str">
        <f t="shared" ca="1" si="133"/>
        <v/>
      </c>
      <c r="T688" s="24" t="str">
        <f t="shared" ca="1" si="134"/>
        <v/>
      </c>
      <c r="U688" s="24">
        <f t="shared" ca="1" si="129"/>
        <v>0</v>
      </c>
      <c r="V688" s="22">
        <f t="shared" ca="1" si="126"/>
        <v>0.33319989411126</v>
      </c>
    </row>
    <row r="689" spans="7:22" x14ac:dyDescent="0.25">
      <c r="G689" s="22">
        <v>680</v>
      </c>
      <c r="H689" s="22">
        <f>HLOOKUP($O689,$B$8:$E$27,H$5,FALSE)</f>
        <v>1</v>
      </c>
      <c r="I689" s="22">
        <f>HLOOKUP($O689,$B$8:$E$27,I$5,FALSE)</f>
        <v>0.3</v>
      </c>
      <c r="J689" s="22">
        <f>HLOOKUP($O689,$B$8:$E$27,J$5,FALSE)</f>
        <v>0.95</v>
      </c>
      <c r="K689" s="22">
        <f>HLOOKUP($O689,$B$8:$E$27,K$5,FALSE)</f>
        <v>0</v>
      </c>
      <c r="L689" s="22">
        <f>HLOOKUP($O689,$B$8:$E$27,L$5,FALSE)</f>
        <v>0</v>
      </c>
      <c r="M689" s="22">
        <f t="shared" si="130"/>
        <v>0.3</v>
      </c>
      <c r="N689" s="22">
        <f t="shared" si="131"/>
        <v>0.95</v>
      </c>
      <c r="O689" s="22" t="s">
        <v>38</v>
      </c>
      <c r="P689" s="24">
        <f t="shared" ca="1" si="127"/>
        <v>7.3390385715591505E-2</v>
      </c>
      <c r="Q689" s="24">
        <f t="shared" ca="1" si="128"/>
        <v>0.5924397231621642</v>
      </c>
      <c r="R689" s="24">
        <f t="shared" ca="1" si="132"/>
        <v>0.66583010887775573</v>
      </c>
      <c r="S689" s="22" t="str">
        <f t="shared" ca="1" si="133"/>
        <v/>
      </c>
      <c r="T689" s="24" t="str">
        <f t="shared" ca="1" si="134"/>
        <v/>
      </c>
      <c r="U689" s="24">
        <f t="shared" ca="1" si="129"/>
        <v>0</v>
      </c>
      <c r="V689" s="22">
        <f t="shared" ca="1" si="126"/>
        <v>0.2962198615810821</v>
      </c>
    </row>
    <row r="690" spans="7:22" x14ac:dyDescent="0.25">
      <c r="G690" s="22">
        <v>681</v>
      </c>
      <c r="H690" s="22">
        <f>HLOOKUP($O690,$B$8:$E$27,H$5,FALSE)</f>
        <v>1</v>
      </c>
      <c r="I690" s="22">
        <f>HLOOKUP($O690,$B$8:$E$27,I$5,FALSE)</f>
        <v>0.3</v>
      </c>
      <c r="J690" s="22">
        <f>HLOOKUP($O690,$B$8:$E$27,J$5,FALSE)</f>
        <v>0.95</v>
      </c>
      <c r="K690" s="22">
        <f>HLOOKUP($O690,$B$8:$E$27,K$5,FALSE)</f>
        <v>0</v>
      </c>
      <c r="L690" s="22">
        <f>HLOOKUP($O690,$B$8:$E$27,L$5,FALSE)</f>
        <v>0</v>
      </c>
      <c r="M690" s="22">
        <f t="shared" si="130"/>
        <v>0.3</v>
      </c>
      <c r="N690" s="22">
        <f t="shared" si="131"/>
        <v>0.95</v>
      </c>
      <c r="O690" s="22" t="s">
        <v>38</v>
      </c>
      <c r="P690" s="24">
        <f t="shared" ca="1" si="127"/>
        <v>0.20305217750479482</v>
      </c>
      <c r="Q690" s="24">
        <f t="shared" ca="1" si="128"/>
        <v>0.58763167097341296</v>
      </c>
      <c r="R690" s="24">
        <f t="shared" ca="1" si="132"/>
        <v>0.79068384847820772</v>
      </c>
      <c r="S690" s="22" t="str">
        <f t="shared" ca="1" si="133"/>
        <v/>
      </c>
      <c r="T690" s="24" t="str">
        <f t="shared" ca="1" si="134"/>
        <v/>
      </c>
      <c r="U690" s="24">
        <f t="shared" ca="1" si="129"/>
        <v>0</v>
      </c>
      <c r="V690" s="22">
        <f t="shared" ca="1" si="126"/>
        <v>0.29381583548670648</v>
      </c>
    </row>
    <row r="691" spans="7:22" x14ac:dyDescent="0.25">
      <c r="G691" s="22">
        <v>682</v>
      </c>
      <c r="H691" s="22">
        <f>HLOOKUP($O691,$B$8:$E$27,H$5,FALSE)</f>
        <v>5</v>
      </c>
      <c r="I691" s="22">
        <f>HLOOKUP($O691,$B$8:$E$27,I$5,FALSE)</f>
        <v>0.18</v>
      </c>
      <c r="J691" s="22">
        <f>HLOOKUP($O691,$B$8:$E$27,J$5,FALSE)</f>
        <v>1.37</v>
      </c>
      <c r="K691" s="22">
        <f>HLOOKUP($O691,$B$8:$E$27,K$5,FALSE)</f>
        <v>0</v>
      </c>
      <c r="L691" s="22">
        <f>HLOOKUP($O691,$B$8:$E$27,L$5,FALSE)</f>
        <v>0</v>
      </c>
      <c r="M691" s="22">
        <f t="shared" si="130"/>
        <v>0.89999999999999991</v>
      </c>
      <c r="N691" s="22">
        <f t="shared" si="131"/>
        <v>6.8500000000000005</v>
      </c>
      <c r="O691" s="22" t="s">
        <v>40</v>
      </c>
      <c r="P691" s="24">
        <f t="shared" ca="1" si="127"/>
        <v>9.0383908716064373E-2</v>
      </c>
      <c r="Q691" s="24">
        <f t="shared" ca="1" si="128"/>
        <v>3.8544928991182283</v>
      </c>
      <c r="R691" s="24">
        <f t="shared" ca="1" si="132"/>
        <v>3.9448768078342926</v>
      </c>
      <c r="S691" s="22" t="str">
        <f t="shared" ca="1" si="133"/>
        <v/>
      </c>
      <c r="T691" s="24" t="str">
        <f t="shared" ca="1" si="134"/>
        <v/>
      </c>
      <c r="U691" s="24">
        <f t="shared" ca="1" si="129"/>
        <v>0</v>
      </c>
      <c r="V691" s="22">
        <f t="shared" ca="1" si="126"/>
        <v>1.9272464495591142</v>
      </c>
    </row>
    <row r="692" spans="7:22" x14ac:dyDescent="0.25">
      <c r="G692" s="22">
        <v>683</v>
      </c>
      <c r="H692" s="22">
        <f>HLOOKUP($O692,$B$8:$E$27,H$5,FALSE)</f>
        <v>3</v>
      </c>
      <c r="I692" s="22">
        <f>HLOOKUP($O692,$B$8:$E$27,I$5,FALSE)</f>
        <v>0.2</v>
      </c>
      <c r="J692" s="22">
        <f>HLOOKUP($O692,$B$8:$E$27,J$5,FALSE)</f>
        <v>1.26</v>
      </c>
      <c r="K692" s="22">
        <f>HLOOKUP($O692,$B$8:$E$27,K$5,FALSE)</f>
        <v>0</v>
      </c>
      <c r="L692" s="22">
        <f>HLOOKUP($O692,$B$8:$E$27,L$5,FALSE)</f>
        <v>0</v>
      </c>
      <c r="M692" s="22">
        <f t="shared" si="130"/>
        <v>0.60000000000000009</v>
      </c>
      <c r="N692" s="22">
        <f t="shared" si="131"/>
        <v>3.7800000000000002</v>
      </c>
      <c r="O692" s="22" t="s">
        <v>39</v>
      </c>
      <c r="P692" s="24">
        <f t="shared" ca="1" si="127"/>
        <v>1.5897026602992904E-2</v>
      </c>
      <c r="Q692" s="24">
        <f t="shared" ca="1" si="128"/>
        <v>1.9058215736860094</v>
      </c>
      <c r="R692" s="24">
        <f t="shared" ca="1" si="132"/>
        <v>1.9217186002890023</v>
      </c>
      <c r="S692" s="22" t="str">
        <f t="shared" ca="1" si="133"/>
        <v/>
      </c>
      <c r="T692" s="24" t="str">
        <f t="shared" ca="1" si="134"/>
        <v/>
      </c>
      <c r="U692" s="24">
        <f t="shared" ca="1" si="129"/>
        <v>0</v>
      </c>
      <c r="V692" s="22">
        <f t="shared" ca="1" si="126"/>
        <v>0.84941948375823617</v>
      </c>
    </row>
    <row r="693" spans="7:22" x14ac:dyDescent="0.25">
      <c r="G693" s="22">
        <v>684</v>
      </c>
      <c r="H693" s="22">
        <f>HLOOKUP($O693,$B$8:$E$27,H$5,FALSE)</f>
        <v>3</v>
      </c>
      <c r="I693" s="22">
        <f>HLOOKUP($O693,$B$8:$E$27,I$5,FALSE)</f>
        <v>0.2</v>
      </c>
      <c r="J693" s="22">
        <f>HLOOKUP($O693,$B$8:$E$27,J$5,FALSE)</f>
        <v>1.26</v>
      </c>
      <c r="K693" s="22">
        <f>HLOOKUP($O693,$B$8:$E$27,K$5,FALSE)</f>
        <v>0</v>
      </c>
      <c r="L693" s="22">
        <f>HLOOKUP($O693,$B$8:$E$27,L$5,FALSE)</f>
        <v>0</v>
      </c>
      <c r="M693" s="22">
        <f t="shared" si="130"/>
        <v>0.60000000000000009</v>
      </c>
      <c r="N693" s="22">
        <f t="shared" si="131"/>
        <v>3.7800000000000002</v>
      </c>
      <c r="O693" s="22" t="s">
        <v>39</v>
      </c>
      <c r="P693" s="24">
        <f t="shared" ca="1" si="127"/>
        <v>8.5547011832548508E-2</v>
      </c>
      <c r="Q693" s="24">
        <f t="shared" ca="1" si="128"/>
        <v>2.380197129278546</v>
      </c>
      <c r="R693" s="24">
        <f t="shared" ca="1" si="132"/>
        <v>2.4657441411110943</v>
      </c>
      <c r="S693" s="22" t="str">
        <f t="shared" ca="1" si="133"/>
        <v/>
      </c>
      <c r="T693" s="24" t="str">
        <f t="shared" ca="1" si="134"/>
        <v/>
      </c>
      <c r="U693" s="24">
        <f t="shared" ca="1" si="129"/>
        <v>0</v>
      </c>
      <c r="V693" s="22">
        <f t="shared" ca="1" si="126"/>
        <v>1.190098564639273</v>
      </c>
    </row>
    <row r="694" spans="7:22" x14ac:dyDescent="0.25">
      <c r="G694" s="22">
        <v>685</v>
      </c>
      <c r="H694" s="22">
        <f>HLOOKUP($O694,$B$8:$E$27,H$5,FALSE)</f>
        <v>1</v>
      </c>
      <c r="I694" s="22">
        <f>HLOOKUP($O694,$B$8:$E$27,I$5,FALSE)</f>
        <v>0.3</v>
      </c>
      <c r="J694" s="22">
        <f>HLOOKUP($O694,$B$8:$E$27,J$5,FALSE)</f>
        <v>0.95</v>
      </c>
      <c r="K694" s="22">
        <f>HLOOKUP($O694,$B$8:$E$27,K$5,FALSE)</f>
        <v>0</v>
      </c>
      <c r="L694" s="22">
        <f>HLOOKUP($O694,$B$8:$E$27,L$5,FALSE)</f>
        <v>0</v>
      </c>
      <c r="M694" s="22">
        <f t="shared" si="130"/>
        <v>0.3</v>
      </c>
      <c r="N694" s="22">
        <f t="shared" si="131"/>
        <v>0.95</v>
      </c>
      <c r="O694" s="22" t="s">
        <v>38</v>
      </c>
      <c r="P694" s="24">
        <f t="shared" ca="1" si="127"/>
        <v>1.6082245940949046E-2</v>
      </c>
      <c r="Q694" s="24">
        <f t="shared" ca="1" si="128"/>
        <v>0.61774760795802031</v>
      </c>
      <c r="R694" s="24">
        <f t="shared" ca="1" si="132"/>
        <v>0.6338298538989694</v>
      </c>
      <c r="S694" s="22" t="str">
        <f t="shared" ca="1" si="133"/>
        <v/>
      </c>
      <c r="T694" s="24" t="str">
        <f t="shared" ca="1" si="134"/>
        <v/>
      </c>
      <c r="U694" s="24">
        <f t="shared" ca="1" si="129"/>
        <v>0</v>
      </c>
      <c r="V694" s="22">
        <f t="shared" ca="1" si="126"/>
        <v>0.12062917473246199</v>
      </c>
    </row>
    <row r="695" spans="7:22" x14ac:dyDescent="0.25">
      <c r="G695" s="22">
        <v>686</v>
      </c>
      <c r="H695" s="22">
        <f>HLOOKUP($O695,$B$8:$E$27,H$5,FALSE)</f>
        <v>10</v>
      </c>
      <c r="I695" s="22">
        <f>HLOOKUP($O695,$B$8:$E$27,I$5,FALSE)</f>
        <v>0.2</v>
      </c>
      <c r="J695" s="22">
        <f>HLOOKUP($O695,$B$8:$E$27,J$5,FALSE)</f>
        <v>1.4</v>
      </c>
      <c r="K695" s="22">
        <f>HLOOKUP($O695,$B$8:$E$27,K$5,FALSE)</f>
        <v>0</v>
      </c>
      <c r="L695" s="22">
        <f>HLOOKUP($O695,$B$8:$E$27,L$5,FALSE)</f>
        <v>0</v>
      </c>
      <c r="M695" s="22">
        <f t="shared" si="130"/>
        <v>2</v>
      </c>
      <c r="N695" s="22">
        <f t="shared" si="131"/>
        <v>14</v>
      </c>
      <c r="O695" s="22" t="s">
        <v>41</v>
      </c>
      <c r="P695" s="24">
        <f t="shared" ca="1" si="127"/>
        <v>1.5600664790298109</v>
      </c>
      <c r="Q695" s="24">
        <f t="shared" ca="1" si="128"/>
        <v>7.676599663118914</v>
      </c>
      <c r="R695" s="24">
        <f t="shared" ca="1" si="132"/>
        <v>9.2366661421487244</v>
      </c>
      <c r="S695" s="22" t="str">
        <f t="shared" ca="1" si="133"/>
        <v/>
      </c>
      <c r="T695" s="24" t="str">
        <f t="shared" ca="1" si="134"/>
        <v/>
      </c>
      <c r="U695" s="24">
        <f t="shared" ca="1" si="129"/>
        <v>0</v>
      </c>
      <c r="V695" s="22">
        <f t="shared" ca="1" si="126"/>
        <v>2.6516736676368686</v>
      </c>
    </row>
    <row r="696" spans="7:22" x14ac:dyDescent="0.25">
      <c r="G696" s="22">
        <v>687</v>
      </c>
      <c r="H696" s="22">
        <f>HLOOKUP($O696,$B$8:$E$27,H$5,FALSE)</f>
        <v>3</v>
      </c>
      <c r="I696" s="22">
        <f>HLOOKUP($O696,$B$8:$E$27,I$5,FALSE)</f>
        <v>0.2</v>
      </c>
      <c r="J696" s="22">
        <f>HLOOKUP($O696,$B$8:$E$27,J$5,FALSE)</f>
        <v>1.26</v>
      </c>
      <c r="K696" s="22">
        <f>HLOOKUP($O696,$B$8:$E$27,K$5,FALSE)</f>
        <v>0</v>
      </c>
      <c r="L696" s="22">
        <f>HLOOKUP($O696,$B$8:$E$27,L$5,FALSE)</f>
        <v>0</v>
      </c>
      <c r="M696" s="22">
        <f t="shared" si="130"/>
        <v>0.60000000000000009</v>
      </c>
      <c r="N696" s="22">
        <f t="shared" si="131"/>
        <v>3.7800000000000002</v>
      </c>
      <c r="O696" s="22" t="s">
        <v>39</v>
      </c>
      <c r="P696" s="24">
        <f t="shared" ca="1" si="127"/>
        <v>0.47883385786273402</v>
      </c>
      <c r="Q696" s="24">
        <f t="shared" ca="1" si="128"/>
        <v>2.0732372905578029</v>
      </c>
      <c r="R696" s="24">
        <f t="shared" ca="1" si="132"/>
        <v>2.552071148420537</v>
      </c>
      <c r="S696" s="22" t="str">
        <f t="shared" ca="1" si="133"/>
        <v/>
      </c>
      <c r="T696" s="24" t="str">
        <f t="shared" ca="1" si="134"/>
        <v/>
      </c>
      <c r="U696" s="24">
        <f t="shared" ca="1" si="129"/>
        <v>0</v>
      </c>
      <c r="V696" s="22">
        <f t="shared" ca="1" si="126"/>
        <v>1.0366186452789015</v>
      </c>
    </row>
    <row r="697" spans="7:22" x14ac:dyDescent="0.25">
      <c r="G697" s="22">
        <v>688</v>
      </c>
      <c r="H697" s="22">
        <f>HLOOKUP($O697,$B$8:$E$27,H$5,FALSE)</f>
        <v>5</v>
      </c>
      <c r="I697" s="22">
        <f>HLOOKUP($O697,$B$8:$E$27,I$5,FALSE)</f>
        <v>0.18</v>
      </c>
      <c r="J697" s="22">
        <f>HLOOKUP($O697,$B$8:$E$27,J$5,FALSE)</f>
        <v>1.37</v>
      </c>
      <c r="K697" s="22">
        <f>HLOOKUP($O697,$B$8:$E$27,K$5,FALSE)</f>
        <v>0</v>
      </c>
      <c r="L697" s="22">
        <f>HLOOKUP($O697,$B$8:$E$27,L$5,FALSE)</f>
        <v>0</v>
      </c>
      <c r="M697" s="22">
        <f t="shared" si="130"/>
        <v>0.89999999999999991</v>
      </c>
      <c r="N697" s="22">
        <f t="shared" si="131"/>
        <v>6.8500000000000005</v>
      </c>
      <c r="O697" s="22" t="s">
        <v>40</v>
      </c>
      <c r="P697" s="24">
        <f t="shared" ca="1" si="127"/>
        <v>7.7084735006303112E-2</v>
      </c>
      <c r="Q697" s="24">
        <f t="shared" ca="1" si="128"/>
        <v>4.9766201934529946</v>
      </c>
      <c r="R697" s="24">
        <f t="shared" ca="1" si="132"/>
        <v>5.0537049284592976</v>
      </c>
      <c r="S697" s="22" t="str">
        <f t="shared" ca="1" si="133"/>
        <v>C</v>
      </c>
      <c r="T697" s="24">
        <f t="shared" ca="1" si="134"/>
        <v>5.3704928459297641E-2</v>
      </c>
      <c r="U697" s="24">
        <f t="shared" ca="1" si="129"/>
        <v>0</v>
      </c>
      <c r="V697" s="22">
        <f t="shared" ca="1" si="126"/>
        <v>2.4883100967264973</v>
      </c>
    </row>
    <row r="698" spans="7:22" x14ac:dyDescent="0.25">
      <c r="G698" s="22">
        <v>689</v>
      </c>
      <c r="H698" s="22">
        <f>HLOOKUP($O698,$B$8:$E$27,H$5,FALSE)</f>
        <v>1</v>
      </c>
      <c r="I698" s="22">
        <f>HLOOKUP($O698,$B$8:$E$27,I$5,FALSE)</f>
        <v>0.3</v>
      </c>
      <c r="J698" s="22">
        <f>HLOOKUP($O698,$B$8:$E$27,J$5,FALSE)</f>
        <v>0.95</v>
      </c>
      <c r="K698" s="22">
        <f>HLOOKUP($O698,$B$8:$E$27,K$5,FALSE)</f>
        <v>0</v>
      </c>
      <c r="L698" s="22">
        <f>HLOOKUP($O698,$B$8:$E$27,L$5,FALSE)</f>
        <v>0</v>
      </c>
      <c r="M698" s="22">
        <f t="shared" si="130"/>
        <v>0.3</v>
      </c>
      <c r="N698" s="22">
        <f t="shared" si="131"/>
        <v>0.95</v>
      </c>
      <c r="O698" s="22" t="s">
        <v>38</v>
      </c>
      <c r="P698" s="24">
        <f t="shared" ca="1" si="127"/>
        <v>0.11814673797761706</v>
      </c>
      <c r="Q698" s="24">
        <f t="shared" ca="1" si="128"/>
        <v>0.63196623842687449</v>
      </c>
      <c r="R698" s="24">
        <f t="shared" ca="1" si="132"/>
        <v>0.75011297640449159</v>
      </c>
      <c r="S698" s="22" t="str">
        <f t="shared" ca="1" si="133"/>
        <v/>
      </c>
      <c r="T698" s="24" t="str">
        <f t="shared" ca="1" si="134"/>
        <v/>
      </c>
      <c r="U698" s="24">
        <f t="shared" ca="1" si="129"/>
        <v>0</v>
      </c>
      <c r="V698" s="22">
        <f t="shared" ca="1" si="126"/>
        <v>0.30700979815954399</v>
      </c>
    </row>
    <row r="699" spans="7:22" x14ac:dyDescent="0.25">
      <c r="G699" s="22">
        <v>690</v>
      </c>
      <c r="H699" s="22">
        <f>HLOOKUP($O699,$B$8:$E$27,H$5,FALSE)</f>
        <v>1</v>
      </c>
      <c r="I699" s="22">
        <f>HLOOKUP($O699,$B$8:$E$27,I$5,FALSE)</f>
        <v>0.3</v>
      </c>
      <c r="J699" s="22">
        <f>HLOOKUP($O699,$B$8:$E$27,J$5,FALSE)</f>
        <v>0.95</v>
      </c>
      <c r="K699" s="22">
        <f>HLOOKUP($O699,$B$8:$E$27,K$5,FALSE)</f>
        <v>0</v>
      </c>
      <c r="L699" s="22">
        <f>HLOOKUP($O699,$B$8:$E$27,L$5,FALSE)</f>
        <v>0</v>
      </c>
      <c r="M699" s="22">
        <f t="shared" si="130"/>
        <v>0.3</v>
      </c>
      <c r="N699" s="22">
        <f t="shared" si="131"/>
        <v>0.95</v>
      </c>
      <c r="O699" s="22" t="s">
        <v>38</v>
      </c>
      <c r="P699" s="24">
        <f t="shared" ca="1" si="127"/>
        <v>0.2354450694262582</v>
      </c>
      <c r="Q699" s="24">
        <f t="shared" ca="1" si="128"/>
        <v>0.60941561506558739</v>
      </c>
      <c r="R699" s="24">
        <f t="shared" ca="1" si="132"/>
        <v>0.84486068449184559</v>
      </c>
      <c r="S699" s="22" t="str">
        <f t="shared" ca="1" si="133"/>
        <v/>
      </c>
      <c r="T699" s="24" t="str">
        <f t="shared" ca="1" si="134"/>
        <v/>
      </c>
      <c r="U699" s="24">
        <f t="shared" ca="1" si="129"/>
        <v>0</v>
      </c>
      <c r="V699" s="22">
        <f t="shared" ca="1" si="126"/>
        <v>0.15924704029669173</v>
      </c>
    </row>
    <row r="700" spans="7:22" x14ac:dyDescent="0.25">
      <c r="G700" s="22">
        <v>691</v>
      </c>
      <c r="H700" s="22">
        <f>HLOOKUP($O700,$B$8:$E$27,H$5,FALSE)</f>
        <v>1</v>
      </c>
      <c r="I700" s="22">
        <f>HLOOKUP($O700,$B$8:$E$27,I$5,FALSE)</f>
        <v>0.3</v>
      </c>
      <c r="J700" s="22">
        <f>HLOOKUP($O700,$B$8:$E$27,J$5,FALSE)</f>
        <v>0.95</v>
      </c>
      <c r="K700" s="22">
        <f>HLOOKUP($O700,$B$8:$E$27,K$5,FALSE)</f>
        <v>0</v>
      </c>
      <c r="L700" s="22">
        <f>HLOOKUP($O700,$B$8:$E$27,L$5,FALSE)</f>
        <v>0</v>
      </c>
      <c r="M700" s="22">
        <f t="shared" si="130"/>
        <v>0.3</v>
      </c>
      <c r="N700" s="22">
        <f t="shared" si="131"/>
        <v>0.95</v>
      </c>
      <c r="O700" s="22" t="s">
        <v>38</v>
      </c>
      <c r="P700" s="24">
        <f t="shared" ca="1" si="127"/>
        <v>0.29307590595156824</v>
      </c>
      <c r="Q700" s="24">
        <f t="shared" ca="1" si="128"/>
        <v>0.69334214938825856</v>
      </c>
      <c r="R700" s="24">
        <f t="shared" ca="1" si="132"/>
        <v>0.98641805533982674</v>
      </c>
      <c r="S700" s="22" t="str">
        <f t="shared" ca="1" si="133"/>
        <v/>
      </c>
      <c r="T700" s="24" t="str">
        <f t="shared" ca="1" si="134"/>
        <v/>
      </c>
      <c r="U700" s="24">
        <f t="shared" ca="1" si="129"/>
        <v>0</v>
      </c>
      <c r="V700" s="22">
        <f t="shared" ca="1" si="126"/>
        <v>0.34667107469412928</v>
      </c>
    </row>
    <row r="701" spans="7:22" x14ac:dyDescent="0.25">
      <c r="G701" s="22">
        <v>692</v>
      </c>
      <c r="H701" s="22">
        <f>HLOOKUP($O701,$B$8:$E$27,H$5,FALSE)</f>
        <v>3</v>
      </c>
      <c r="I701" s="22">
        <f>HLOOKUP($O701,$B$8:$E$27,I$5,FALSE)</f>
        <v>0.2</v>
      </c>
      <c r="J701" s="22">
        <f>HLOOKUP($O701,$B$8:$E$27,J$5,FALSE)</f>
        <v>1.26</v>
      </c>
      <c r="K701" s="22">
        <f>HLOOKUP($O701,$B$8:$E$27,K$5,FALSE)</f>
        <v>0</v>
      </c>
      <c r="L701" s="22">
        <f>HLOOKUP($O701,$B$8:$E$27,L$5,FALSE)</f>
        <v>0</v>
      </c>
      <c r="M701" s="22">
        <f t="shared" si="130"/>
        <v>0.60000000000000009</v>
      </c>
      <c r="N701" s="22">
        <f t="shared" si="131"/>
        <v>3.7800000000000002</v>
      </c>
      <c r="O701" s="22" t="s">
        <v>39</v>
      </c>
      <c r="P701" s="24">
        <f t="shared" ca="1" si="127"/>
        <v>0.45836189180828157</v>
      </c>
      <c r="Q701" s="24">
        <f t="shared" ca="1" si="128"/>
        <v>2.0129801766137398</v>
      </c>
      <c r="R701" s="24">
        <f t="shared" ca="1" si="132"/>
        <v>2.4713420684220213</v>
      </c>
      <c r="S701" s="22" t="str">
        <f t="shared" ca="1" si="133"/>
        <v/>
      </c>
      <c r="T701" s="24" t="str">
        <f t="shared" ca="1" si="134"/>
        <v/>
      </c>
      <c r="U701" s="24">
        <f t="shared" ca="1" si="129"/>
        <v>0</v>
      </c>
      <c r="V701" s="22">
        <f t="shared" ca="1" si="126"/>
        <v>1.0064900883068699</v>
      </c>
    </row>
    <row r="702" spans="7:22" x14ac:dyDescent="0.25">
      <c r="G702" s="22">
        <v>693</v>
      </c>
      <c r="H702" s="22">
        <f>HLOOKUP($O702,$B$8:$E$27,H$5,FALSE)</f>
        <v>5</v>
      </c>
      <c r="I702" s="22">
        <f>HLOOKUP($O702,$B$8:$E$27,I$5,FALSE)</f>
        <v>0.18</v>
      </c>
      <c r="J702" s="22">
        <f>HLOOKUP($O702,$B$8:$E$27,J$5,FALSE)</f>
        <v>1.37</v>
      </c>
      <c r="K702" s="22">
        <f>HLOOKUP($O702,$B$8:$E$27,K$5,FALSE)</f>
        <v>0</v>
      </c>
      <c r="L702" s="22">
        <f>HLOOKUP($O702,$B$8:$E$27,L$5,FALSE)</f>
        <v>0</v>
      </c>
      <c r="M702" s="22">
        <f t="shared" si="130"/>
        <v>0.89999999999999991</v>
      </c>
      <c r="N702" s="22">
        <f t="shared" si="131"/>
        <v>6.8500000000000005</v>
      </c>
      <c r="O702" s="22" t="s">
        <v>40</v>
      </c>
      <c r="P702" s="24">
        <f t="shared" ca="1" si="127"/>
        <v>0.4783380758223108</v>
      </c>
      <c r="Q702" s="24">
        <f t="shared" ca="1" si="128"/>
        <v>4.0380605389488702</v>
      </c>
      <c r="R702" s="24">
        <f t="shared" ca="1" si="132"/>
        <v>4.5163986147711812</v>
      </c>
      <c r="S702" s="22" t="str">
        <f t="shared" ca="1" si="133"/>
        <v/>
      </c>
      <c r="T702" s="24" t="str">
        <f t="shared" ca="1" si="134"/>
        <v/>
      </c>
      <c r="U702" s="24">
        <f t="shared" ca="1" si="129"/>
        <v>0</v>
      </c>
      <c r="V702" s="22">
        <f t="shared" ca="1" si="126"/>
        <v>2.0190302694744351</v>
      </c>
    </row>
    <row r="703" spans="7:22" x14ac:dyDescent="0.25">
      <c r="G703" s="22">
        <v>694</v>
      </c>
      <c r="H703" s="22">
        <f>HLOOKUP($O703,$B$8:$E$27,H$5,FALSE)</f>
        <v>10</v>
      </c>
      <c r="I703" s="22">
        <f>HLOOKUP($O703,$B$8:$E$27,I$5,FALSE)</f>
        <v>0.2</v>
      </c>
      <c r="J703" s="22">
        <f>HLOOKUP($O703,$B$8:$E$27,J$5,FALSE)</f>
        <v>1.4</v>
      </c>
      <c r="K703" s="22">
        <f>HLOOKUP($O703,$B$8:$E$27,K$5,FALSE)</f>
        <v>0</v>
      </c>
      <c r="L703" s="22">
        <f>HLOOKUP($O703,$B$8:$E$27,L$5,FALSE)</f>
        <v>0</v>
      </c>
      <c r="M703" s="22">
        <f t="shared" si="130"/>
        <v>2</v>
      </c>
      <c r="N703" s="22">
        <f t="shared" si="131"/>
        <v>14</v>
      </c>
      <c r="O703" s="22" t="s">
        <v>41</v>
      </c>
      <c r="P703" s="24">
        <f t="shared" ca="1" si="127"/>
        <v>1.6366597170696255</v>
      </c>
      <c r="Q703" s="24">
        <f t="shared" ca="1" si="128"/>
        <v>7.4727133417937566</v>
      </c>
      <c r="R703" s="24">
        <f t="shared" ca="1" si="132"/>
        <v>9.1093730588633814</v>
      </c>
      <c r="S703" s="22" t="str">
        <f t="shared" ca="1" si="133"/>
        <v/>
      </c>
      <c r="T703" s="24" t="str">
        <f t="shared" ca="1" si="134"/>
        <v/>
      </c>
      <c r="U703" s="24">
        <f t="shared" ca="1" si="129"/>
        <v>0</v>
      </c>
      <c r="V703" s="22">
        <f t="shared" ca="1" si="126"/>
        <v>3.7363566708968783</v>
      </c>
    </row>
    <row r="704" spans="7:22" x14ac:dyDescent="0.25">
      <c r="G704" s="22">
        <v>695</v>
      </c>
      <c r="H704" s="22">
        <f>HLOOKUP($O704,$B$8:$E$27,H$5,FALSE)</f>
        <v>1</v>
      </c>
      <c r="I704" s="22">
        <f>HLOOKUP($O704,$B$8:$E$27,I$5,FALSE)</f>
        <v>0.3</v>
      </c>
      <c r="J704" s="22">
        <f>HLOOKUP($O704,$B$8:$E$27,J$5,FALSE)</f>
        <v>0.95</v>
      </c>
      <c r="K704" s="22">
        <f>HLOOKUP($O704,$B$8:$E$27,K$5,FALSE)</f>
        <v>0</v>
      </c>
      <c r="L704" s="22">
        <f>HLOOKUP($O704,$B$8:$E$27,L$5,FALSE)</f>
        <v>0</v>
      </c>
      <c r="M704" s="22">
        <f t="shared" si="130"/>
        <v>0.3</v>
      </c>
      <c r="N704" s="22">
        <f t="shared" si="131"/>
        <v>0.95</v>
      </c>
      <c r="O704" s="22" t="s">
        <v>38</v>
      </c>
      <c r="P704" s="24">
        <f t="shared" ca="1" si="127"/>
        <v>0.1638477786391401</v>
      </c>
      <c r="Q704" s="24">
        <f t="shared" ca="1" si="128"/>
        <v>0.64639784737923545</v>
      </c>
      <c r="R704" s="24">
        <f t="shared" ca="1" si="132"/>
        <v>0.81024562601837558</v>
      </c>
      <c r="S704" s="22" t="str">
        <f t="shared" ca="1" si="133"/>
        <v/>
      </c>
      <c r="T704" s="24" t="str">
        <f t="shared" ca="1" si="134"/>
        <v/>
      </c>
      <c r="U704" s="24">
        <f t="shared" ca="1" si="129"/>
        <v>0</v>
      </c>
      <c r="V704" s="22">
        <f t="shared" ca="1" si="126"/>
        <v>0.15796587691107514</v>
      </c>
    </row>
    <row r="705" spans="7:22" x14ac:dyDescent="0.25">
      <c r="G705" s="22">
        <v>696</v>
      </c>
      <c r="H705" s="22">
        <f>HLOOKUP($O705,$B$8:$E$27,H$5,FALSE)</f>
        <v>1</v>
      </c>
      <c r="I705" s="22">
        <f>HLOOKUP($O705,$B$8:$E$27,I$5,FALSE)</f>
        <v>0.3</v>
      </c>
      <c r="J705" s="22">
        <f>HLOOKUP($O705,$B$8:$E$27,J$5,FALSE)</f>
        <v>0.95</v>
      </c>
      <c r="K705" s="22">
        <f>HLOOKUP($O705,$B$8:$E$27,K$5,FALSE)</f>
        <v>0</v>
      </c>
      <c r="L705" s="22">
        <f>HLOOKUP($O705,$B$8:$E$27,L$5,FALSE)</f>
        <v>0</v>
      </c>
      <c r="M705" s="22">
        <f t="shared" si="130"/>
        <v>0.3</v>
      </c>
      <c r="N705" s="22">
        <f t="shared" si="131"/>
        <v>0.95</v>
      </c>
      <c r="O705" s="22" t="s">
        <v>38</v>
      </c>
      <c r="P705" s="24">
        <f t="shared" ca="1" si="127"/>
        <v>0.13092748732451442</v>
      </c>
      <c r="Q705" s="24">
        <f t="shared" ca="1" si="128"/>
        <v>0.6808988478932575</v>
      </c>
      <c r="R705" s="24">
        <f t="shared" ca="1" si="132"/>
        <v>0.81182633521777192</v>
      </c>
      <c r="S705" s="22" t="str">
        <f t="shared" ca="1" si="133"/>
        <v/>
      </c>
      <c r="T705" s="24" t="str">
        <f t="shared" ca="1" si="134"/>
        <v/>
      </c>
      <c r="U705" s="24">
        <f t="shared" ca="1" si="129"/>
        <v>0</v>
      </c>
      <c r="V705" s="22">
        <f t="shared" ca="1" si="126"/>
        <v>3.7983889674559457E-2</v>
      </c>
    </row>
    <row r="706" spans="7:22" x14ac:dyDescent="0.25">
      <c r="G706" s="22">
        <v>697</v>
      </c>
      <c r="H706" s="22">
        <f>HLOOKUP($O706,$B$8:$E$27,H$5,FALSE)</f>
        <v>10</v>
      </c>
      <c r="I706" s="22">
        <f>HLOOKUP($O706,$B$8:$E$27,I$5,FALSE)</f>
        <v>0.2</v>
      </c>
      <c r="J706" s="22">
        <f>HLOOKUP($O706,$B$8:$E$27,J$5,FALSE)</f>
        <v>1.4</v>
      </c>
      <c r="K706" s="22">
        <f>HLOOKUP($O706,$B$8:$E$27,K$5,FALSE)</f>
        <v>0</v>
      </c>
      <c r="L706" s="22">
        <f>HLOOKUP($O706,$B$8:$E$27,L$5,FALSE)</f>
        <v>0</v>
      </c>
      <c r="M706" s="22">
        <f t="shared" si="130"/>
        <v>2</v>
      </c>
      <c r="N706" s="22">
        <f t="shared" si="131"/>
        <v>14</v>
      </c>
      <c r="O706" s="22" t="s">
        <v>41</v>
      </c>
      <c r="P706" s="24">
        <f t="shared" ca="1" si="127"/>
        <v>1.8451409411751531</v>
      </c>
      <c r="Q706" s="24">
        <f t="shared" ca="1" si="128"/>
        <v>6.7482418513226232</v>
      </c>
      <c r="R706" s="24">
        <f t="shared" ca="1" si="132"/>
        <v>8.5933827924977759</v>
      </c>
      <c r="S706" s="22" t="str">
        <f t="shared" ca="1" si="133"/>
        <v/>
      </c>
      <c r="T706" s="24" t="str">
        <f t="shared" ca="1" si="134"/>
        <v/>
      </c>
      <c r="U706" s="24">
        <f t="shared" ca="1" si="129"/>
        <v>0</v>
      </c>
      <c r="V706" s="22">
        <f t="shared" ca="1" si="126"/>
        <v>3.3408409991067773</v>
      </c>
    </row>
    <row r="707" spans="7:22" x14ac:dyDescent="0.25">
      <c r="G707" s="22">
        <v>698</v>
      </c>
      <c r="H707" s="22">
        <f>HLOOKUP($O707,$B$8:$E$27,H$5,FALSE)</f>
        <v>3</v>
      </c>
      <c r="I707" s="22">
        <f>HLOOKUP($O707,$B$8:$E$27,I$5,FALSE)</f>
        <v>0.2</v>
      </c>
      <c r="J707" s="22">
        <f>HLOOKUP($O707,$B$8:$E$27,J$5,FALSE)</f>
        <v>1.26</v>
      </c>
      <c r="K707" s="22">
        <f>HLOOKUP($O707,$B$8:$E$27,K$5,FALSE)</f>
        <v>0</v>
      </c>
      <c r="L707" s="22">
        <f>HLOOKUP($O707,$B$8:$E$27,L$5,FALSE)</f>
        <v>0</v>
      </c>
      <c r="M707" s="22">
        <f t="shared" si="130"/>
        <v>0.60000000000000009</v>
      </c>
      <c r="N707" s="22">
        <f t="shared" si="131"/>
        <v>3.7800000000000002</v>
      </c>
      <c r="O707" s="22" t="s">
        <v>39</v>
      </c>
      <c r="P707" s="24">
        <f t="shared" ca="1" si="127"/>
        <v>0.36094686901108841</v>
      </c>
      <c r="Q707" s="24">
        <f t="shared" ca="1" si="128"/>
        <v>2.1462079850739793</v>
      </c>
      <c r="R707" s="24">
        <f t="shared" ca="1" si="132"/>
        <v>2.5071548540850674</v>
      </c>
      <c r="S707" s="22" t="str">
        <f t="shared" ca="1" si="133"/>
        <v/>
      </c>
      <c r="T707" s="24" t="str">
        <f t="shared" ca="1" si="134"/>
        <v/>
      </c>
      <c r="U707" s="24">
        <f t="shared" ca="1" si="129"/>
        <v>0</v>
      </c>
      <c r="V707" s="22">
        <f t="shared" ca="1" si="126"/>
        <v>0.95414609344009627</v>
      </c>
    </row>
    <row r="708" spans="7:22" x14ac:dyDescent="0.25">
      <c r="G708" s="22">
        <v>699</v>
      </c>
      <c r="H708" s="22">
        <f>HLOOKUP($O708,$B$8:$E$27,H$5,FALSE)</f>
        <v>5</v>
      </c>
      <c r="I708" s="22">
        <f>HLOOKUP($O708,$B$8:$E$27,I$5,FALSE)</f>
        <v>0.18</v>
      </c>
      <c r="J708" s="22">
        <f>HLOOKUP($O708,$B$8:$E$27,J$5,FALSE)</f>
        <v>1.37</v>
      </c>
      <c r="K708" s="22">
        <f>HLOOKUP($O708,$B$8:$E$27,K$5,FALSE)</f>
        <v>0</v>
      </c>
      <c r="L708" s="22">
        <f>HLOOKUP($O708,$B$8:$E$27,L$5,FALSE)</f>
        <v>0</v>
      </c>
      <c r="M708" s="22">
        <f t="shared" si="130"/>
        <v>0.89999999999999991</v>
      </c>
      <c r="N708" s="22">
        <f t="shared" si="131"/>
        <v>6.8500000000000005</v>
      </c>
      <c r="O708" s="22" t="s">
        <v>40</v>
      </c>
      <c r="P708" s="24">
        <f t="shared" ca="1" si="127"/>
        <v>0.79057311143446263</v>
      </c>
      <c r="Q708" s="24">
        <f t="shared" ca="1" si="128"/>
        <v>4.646021229452205</v>
      </c>
      <c r="R708" s="24">
        <f t="shared" ca="1" si="132"/>
        <v>5.4365943408866677</v>
      </c>
      <c r="S708" s="22" t="str">
        <f t="shared" ca="1" si="133"/>
        <v>C</v>
      </c>
      <c r="T708" s="24">
        <f t="shared" ca="1" si="134"/>
        <v>0.43659434088666771</v>
      </c>
      <c r="U708" s="24">
        <f t="shared" ca="1" si="129"/>
        <v>0</v>
      </c>
      <c r="V708" s="22">
        <f t="shared" ca="1" si="126"/>
        <v>1.9047070087989746</v>
      </c>
    </row>
    <row r="709" spans="7:22" x14ac:dyDescent="0.25">
      <c r="G709" s="22">
        <v>700</v>
      </c>
      <c r="H709" s="22">
        <f>HLOOKUP($O709,$B$8:$E$27,H$5,FALSE)</f>
        <v>5</v>
      </c>
      <c r="I709" s="22">
        <f>HLOOKUP($O709,$B$8:$E$27,I$5,FALSE)</f>
        <v>0.18</v>
      </c>
      <c r="J709" s="22">
        <f>HLOOKUP($O709,$B$8:$E$27,J$5,FALSE)</f>
        <v>1.37</v>
      </c>
      <c r="K709" s="22">
        <f>HLOOKUP($O709,$B$8:$E$27,K$5,FALSE)</f>
        <v>0</v>
      </c>
      <c r="L709" s="22">
        <f>HLOOKUP($O709,$B$8:$E$27,L$5,FALSE)</f>
        <v>0</v>
      </c>
      <c r="M709" s="22">
        <f t="shared" si="130"/>
        <v>0.89999999999999991</v>
      </c>
      <c r="N709" s="22">
        <f t="shared" si="131"/>
        <v>6.8500000000000005</v>
      </c>
      <c r="O709" s="22" t="s">
        <v>40</v>
      </c>
      <c r="P709" s="24">
        <f t="shared" ca="1" si="127"/>
        <v>0.81983575034878298</v>
      </c>
      <c r="Q709" s="24">
        <f t="shared" ca="1" si="128"/>
        <v>3.961086463167736</v>
      </c>
      <c r="R709" s="24">
        <f t="shared" ca="1" si="132"/>
        <v>4.7809222135165186</v>
      </c>
      <c r="S709" s="22" t="str">
        <f t="shared" ca="1" si="133"/>
        <v/>
      </c>
      <c r="T709" s="24" t="str">
        <f t="shared" ca="1" si="134"/>
        <v/>
      </c>
      <c r="U709" s="24">
        <f t="shared" ca="1" si="129"/>
        <v>0</v>
      </c>
      <c r="V709" s="22">
        <f t="shared" ca="1" si="126"/>
        <v>1.9740482422007297</v>
      </c>
    </row>
    <row r="710" spans="7:22" x14ac:dyDescent="0.25">
      <c r="G710" s="22">
        <v>701</v>
      </c>
      <c r="H710" s="22">
        <f>HLOOKUP($O710,$B$8:$E$27,H$5,FALSE)</f>
        <v>1</v>
      </c>
      <c r="I710" s="22">
        <f>HLOOKUP($O710,$B$8:$E$27,I$5,FALSE)</f>
        <v>0.3</v>
      </c>
      <c r="J710" s="22">
        <f>HLOOKUP($O710,$B$8:$E$27,J$5,FALSE)</f>
        <v>0.95</v>
      </c>
      <c r="K710" s="22">
        <f>HLOOKUP($O710,$B$8:$E$27,K$5,FALSE)</f>
        <v>0</v>
      </c>
      <c r="L710" s="22">
        <f>HLOOKUP($O710,$B$8:$E$27,L$5,FALSE)</f>
        <v>0</v>
      </c>
      <c r="M710" s="22">
        <f t="shared" si="130"/>
        <v>0.3</v>
      </c>
      <c r="N710" s="22">
        <f t="shared" si="131"/>
        <v>0.95</v>
      </c>
      <c r="O710" s="22" t="s">
        <v>38</v>
      </c>
      <c r="P710" s="24">
        <f t="shared" ca="1" si="127"/>
        <v>0.14216358654547817</v>
      </c>
      <c r="Q710" s="24">
        <f t="shared" ca="1" si="128"/>
        <v>0.60601557371534087</v>
      </c>
      <c r="R710" s="24">
        <f t="shared" ca="1" si="132"/>
        <v>0.74817916026081899</v>
      </c>
      <c r="S710" s="22" t="str">
        <f t="shared" ca="1" si="133"/>
        <v/>
      </c>
      <c r="T710" s="24" t="str">
        <f t="shared" ca="1" si="134"/>
        <v/>
      </c>
      <c r="U710" s="24">
        <f t="shared" ca="1" si="129"/>
        <v>0</v>
      </c>
      <c r="V710" s="22">
        <f t="shared" ca="1" si="126"/>
        <v>0.29388991303809464</v>
      </c>
    </row>
    <row r="711" spans="7:22" x14ac:dyDescent="0.25">
      <c r="G711" s="22">
        <v>702</v>
      </c>
      <c r="H711" s="22">
        <f>HLOOKUP($O711,$B$8:$E$27,H$5,FALSE)</f>
        <v>3</v>
      </c>
      <c r="I711" s="22">
        <f>HLOOKUP($O711,$B$8:$E$27,I$5,FALSE)</f>
        <v>0.2</v>
      </c>
      <c r="J711" s="22">
        <f>HLOOKUP($O711,$B$8:$E$27,J$5,FALSE)</f>
        <v>1.26</v>
      </c>
      <c r="K711" s="22">
        <f>HLOOKUP($O711,$B$8:$E$27,K$5,FALSE)</f>
        <v>0</v>
      </c>
      <c r="L711" s="22">
        <f>HLOOKUP($O711,$B$8:$E$27,L$5,FALSE)</f>
        <v>0</v>
      </c>
      <c r="M711" s="22">
        <f t="shared" si="130"/>
        <v>0.60000000000000009</v>
      </c>
      <c r="N711" s="22">
        <f t="shared" si="131"/>
        <v>3.7800000000000002</v>
      </c>
      <c r="O711" s="22" t="s">
        <v>39</v>
      </c>
      <c r="P711" s="24">
        <f t="shared" ca="1" si="127"/>
        <v>0.58836650833769977</v>
      </c>
      <c r="Q711" s="24">
        <f t="shared" ca="1" si="128"/>
        <v>2.2171004749341914</v>
      </c>
      <c r="R711" s="24">
        <f t="shared" ca="1" si="132"/>
        <v>2.805466983271891</v>
      </c>
      <c r="S711" s="22" t="str">
        <f t="shared" ca="1" si="133"/>
        <v/>
      </c>
      <c r="T711" s="24" t="str">
        <f t="shared" ca="1" si="134"/>
        <v/>
      </c>
      <c r="U711" s="24">
        <f t="shared" ca="1" si="129"/>
        <v>0</v>
      </c>
      <c r="V711" s="22">
        <f t="shared" ca="1" si="126"/>
        <v>0.27134502978662661</v>
      </c>
    </row>
    <row r="712" spans="7:22" x14ac:dyDescent="0.25">
      <c r="G712" s="22">
        <v>703</v>
      </c>
      <c r="H712" s="22">
        <f>HLOOKUP($O712,$B$8:$E$27,H$5,FALSE)</f>
        <v>5</v>
      </c>
      <c r="I712" s="22">
        <f>HLOOKUP($O712,$B$8:$E$27,I$5,FALSE)</f>
        <v>0.18</v>
      </c>
      <c r="J712" s="22">
        <f>HLOOKUP($O712,$B$8:$E$27,J$5,FALSE)</f>
        <v>1.37</v>
      </c>
      <c r="K712" s="22">
        <f>HLOOKUP($O712,$B$8:$E$27,K$5,FALSE)</f>
        <v>0</v>
      </c>
      <c r="L712" s="22">
        <f>HLOOKUP($O712,$B$8:$E$27,L$5,FALSE)</f>
        <v>0</v>
      </c>
      <c r="M712" s="22">
        <f t="shared" si="130"/>
        <v>0.89999999999999991</v>
      </c>
      <c r="N712" s="22">
        <f t="shared" si="131"/>
        <v>6.8500000000000005</v>
      </c>
      <c r="O712" s="22" t="s">
        <v>40</v>
      </c>
      <c r="P712" s="24">
        <f t="shared" ca="1" si="127"/>
        <v>0.5803937459418923</v>
      </c>
      <c r="Q712" s="24">
        <f t="shared" ca="1" si="128"/>
        <v>2.66995857670778</v>
      </c>
      <c r="R712" s="24">
        <f t="shared" ca="1" si="132"/>
        <v>3.2503523226496722</v>
      </c>
      <c r="S712" s="22" t="str">
        <f t="shared" ca="1" si="133"/>
        <v/>
      </c>
      <c r="T712" s="24" t="str">
        <f t="shared" ca="1" si="134"/>
        <v/>
      </c>
      <c r="U712" s="24">
        <f t="shared" ca="1" si="129"/>
        <v>0</v>
      </c>
      <c r="V712" s="22">
        <f t="shared" ref="V712:V775" ca="1" si="135">Q712*MIN(0.5,MAX(0.05,RAND()))</f>
        <v>1.33497928835389</v>
      </c>
    </row>
    <row r="713" spans="7:22" x14ac:dyDescent="0.25">
      <c r="G713" s="22">
        <v>704</v>
      </c>
      <c r="H713" s="22">
        <f>HLOOKUP($O713,$B$8:$E$27,H$5,FALSE)</f>
        <v>10</v>
      </c>
      <c r="I713" s="22">
        <f>HLOOKUP($O713,$B$8:$E$27,I$5,FALSE)</f>
        <v>0.2</v>
      </c>
      <c r="J713" s="22">
        <f>HLOOKUP($O713,$B$8:$E$27,J$5,FALSE)</f>
        <v>1.4</v>
      </c>
      <c r="K713" s="22">
        <f>HLOOKUP($O713,$B$8:$E$27,K$5,FALSE)</f>
        <v>0</v>
      </c>
      <c r="L713" s="22">
        <f>HLOOKUP($O713,$B$8:$E$27,L$5,FALSE)</f>
        <v>0</v>
      </c>
      <c r="M713" s="22">
        <f t="shared" si="130"/>
        <v>2</v>
      </c>
      <c r="N713" s="22">
        <f t="shared" si="131"/>
        <v>14</v>
      </c>
      <c r="O713" s="22" t="s">
        <v>41</v>
      </c>
      <c r="P713" s="24">
        <f t="shared" ca="1" si="127"/>
        <v>0.65815817416079492</v>
      </c>
      <c r="Q713" s="24">
        <f t="shared" ca="1" si="128"/>
        <v>8.2538717216737574</v>
      </c>
      <c r="R713" s="24">
        <f t="shared" ca="1" si="132"/>
        <v>8.9120298958345519</v>
      </c>
      <c r="S713" s="22" t="str">
        <f t="shared" ca="1" si="133"/>
        <v/>
      </c>
      <c r="T713" s="24" t="str">
        <f t="shared" ca="1" si="134"/>
        <v/>
      </c>
      <c r="U713" s="24">
        <f t="shared" ca="1" si="129"/>
        <v>0</v>
      </c>
      <c r="V713" s="22">
        <f t="shared" ca="1" si="135"/>
        <v>1.2814039307542562</v>
      </c>
    </row>
    <row r="714" spans="7:22" x14ac:dyDescent="0.25">
      <c r="G714" s="22">
        <v>705</v>
      </c>
      <c r="H714" s="22">
        <f>HLOOKUP($O714,$B$8:$E$27,H$5,FALSE)</f>
        <v>10</v>
      </c>
      <c r="I714" s="22">
        <f>HLOOKUP($O714,$B$8:$E$27,I$5,FALSE)</f>
        <v>0.2</v>
      </c>
      <c r="J714" s="22">
        <f>HLOOKUP($O714,$B$8:$E$27,J$5,FALSE)</f>
        <v>1.4</v>
      </c>
      <c r="K714" s="22">
        <f>HLOOKUP($O714,$B$8:$E$27,K$5,FALSE)</f>
        <v>0</v>
      </c>
      <c r="L714" s="22">
        <f>HLOOKUP($O714,$B$8:$E$27,L$5,FALSE)</f>
        <v>0</v>
      </c>
      <c r="M714" s="22">
        <f t="shared" si="130"/>
        <v>2</v>
      </c>
      <c r="N714" s="22">
        <f t="shared" si="131"/>
        <v>14</v>
      </c>
      <c r="O714" s="22" t="s">
        <v>41</v>
      </c>
      <c r="P714" s="24">
        <f t="shared" ca="1" si="127"/>
        <v>0.80091804701562386</v>
      </c>
      <c r="Q714" s="24">
        <f t="shared" ca="1" si="128"/>
        <v>8.2653210946705933</v>
      </c>
      <c r="R714" s="24">
        <f t="shared" ca="1" si="132"/>
        <v>9.0662391416862178</v>
      </c>
      <c r="S714" s="22" t="str">
        <f t="shared" ca="1" si="133"/>
        <v/>
      </c>
      <c r="T714" s="24" t="str">
        <f t="shared" ca="1" si="134"/>
        <v/>
      </c>
      <c r="U714" s="24">
        <f t="shared" ca="1" si="129"/>
        <v>0</v>
      </c>
      <c r="V714" s="22">
        <f t="shared" ca="1" si="135"/>
        <v>0.41326605473352968</v>
      </c>
    </row>
    <row r="715" spans="7:22" x14ac:dyDescent="0.25">
      <c r="G715" s="22">
        <v>706</v>
      </c>
      <c r="H715" s="22">
        <f>HLOOKUP($O715,$B$8:$E$27,H$5,FALSE)</f>
        <v>1</v>
      </c>
      <c r="I715" s="22">
        <f>HLOOKUP($O715,$B$8:$E$27,I$5,FALSE)</f>
        <v>0.3</v>
      </c>
      <c r="J715" s="22">
        <f>HLOOKUP($O715,$B$8:$E$27,J$5,FALSE)</f>
        <v>0.95</v>
      </c>
      <c r="K715" s="22">
        <f>HLOOKUP($O715,$B$8:$E$27,K$5,FALSE)</f>
        <v>0</v>
      </c>
      <c r="L715" s="22">
        <f>HLOOKUP($O715,$B$8:$E$27,L$5,FALSE)</f>
        <v>0</v>
      </c>
      <c r="M715" s="22">
        <f t="shared" si="130"/>
        <v>0.3</v>
      </c>
      <c r="N715" s="22">
        <f t="shared" si="131"/>
        <v>0.95</v>
      </c>
      <c r="O715" s="22" t="s">
        <v>38</v>
      </c>
      <c r="P715" s="24">
        <f t="shared" ref="P715:P778" ca="1" si="136">RAND()*$M715</f>
        <v>1.1177313711759817E-2</v>
      </c>
      <c r="Q715" s="24">
        <f t="shared" ref="Q715:Q778" ca="1" si="137">MIN(N715*20,MAX(M715,NORMINV(RAND(),N715-(N715-M715)/2,(N715-M715)/16)))</f>
        <v>0.64240410827318584</v>
      </c>
      <c r="R715" s="24">
        <f t="shared" ca="1" si="132"/>
        <v>0.65358142198494562</v>
      </c>
      <c r="S715" s="22" t="str">
        <f t="shared" ca="1" si="133"/>
        <v/>
      </c>
      <c r="T715" s="24" t="str">
        <f t="shared" ca="1" si="134"/>
        <v/>
      </c>
      <c r="U715" s="24">
        <f t="shared" ref="U715:U778" ca="1" si="138">Q715*K715*L715</f>
        <v>0</v>
      </c>
      <c r="V715" s="22">
        <f t="shared" ca="1" si="135"/>
        <v>0.32120205413659292</v>
      </c>
    </row>
    <row r="716" spans="7:22" x14ac:dyDescent="0.25">
      <c r="G716" s="22">
        <v>707</v>
      </c>
      <c r="H716" s="22">
        <f>HLOOKUP($O716,$B$8:$E$27,H$5,FALSE)</f>
        <v>3</v>
      </c>
      <c r="I716" s="22">
        <f>HLOOKUP($O716,$B$8:$E$27,I$5,FALSE)</f>
        <v>0.2</v>
      </c>
      <c r="J716" s="22">
        <f>HLOOKUP($O716,$B$8:$E$27,J$5,FALSE)</f>
        <v>1.26</v>
      </c>
      <c r="K716" s="22">
        <f>HLOOKUP($O716,$B$8:$E$27,K$5,FALSE)</f>
        <v>0</v>
      </c>
      <c r="L716" s="22">
        <f>HLOOKUP($O716,$B$8:$E$27,L$5,FALSE)</f>
        <v>0</v>
      </c>
      <c r="M716" s="22">
        <f t="shared" si="130"/>
        <v>0.60000000000000009</v>
      </c>
      <c r="N716" s="22">
        <f t="shared" si="131"/>
        <v>3.7800000000000002</v>
      </c>
      <c r="O716" s="22" t="s">
        <v>39</v>
      </c>
      <c r="P716" s="24">
        <f t="shared" ca="1" si="136"/>
        <v>1.5117427775216765E-2</v>
      </c>
      <c r="Q716" s="24">
        <f t="shared" ca="1" si="137"/>
        <v>1.900455117673193</v>
      </c>
      <c r="R716" s="24">
        <f t="shared" ca="1" si="132"/>
        <v>1.9155725454484098</v>
      </c>
      <c r="S716" s="22" t="str">
        <f t="shared" ca="1" si="133"/>
        <v/>
      </c>
      <c r="T716" s="24" t="str">
        <f t="shared" ca="1" si="134"/>
        <v/>
      </c>
      <c r="U716" s="24">
        <f t="shared" ca="1" si="138"/>
        <v>0</v>
      </c>
      <c r="V716" s="22">
        <f t="shared" ca="1" si="135"/>
        <v>0.52857169147276939</v>
      </c>
    </row>
    <row r="717" spans="7:22" x14ac:dyDescent="0.25">
      <c r="G717" s="22">
        <v>708</v>
      </c>
      <c r="H717" s="22">
        <f>HLOOKUP($O717,$B$8:$E$27,H$5,FALSE)</f>
        <v>3</v>
      </c>
      <c r="I717" s="22">
        <f>HLOOKUP($O717,$B$8:$E$27,I$5,FALSE)</f>
        <v>0.2</v>
      </c>
      <c r="J717" s="22">
        <f>HLOOKUP($O717,$B$8:$E$27,J$5,FALSE)</f>
        <v>1.26</v>
      </c>
      <c r="K717" s="22">
        <f>HLOOKUP($O717,$B$8:$E$27,K$5,FALSE)</f>
        <v>0</v>
      </c>
      <c r="L717" s="22">
        <f>HLOOKUP($O717,$B$8:$E$27,L$5,FALSE)</f>
        <v>0</v>
      </c>
      <c r="M717" s="22">
        <f t="shared" si="130"/>
        <v>0.60000000000000009</v>
      </c>
      <c r="N717" s="22">
        <f t="shared" si="131"/>
        <v>3.7800000000000002</v>
      </c>
      <c r="O717" s="22" t="s">
        <v>39</v>
      </c>
      <c r="P717" s="24">
        <f t="shared" ca="1" si="136"/>
        <v>2.6386348597858184E-2</v>
      </c>
      <c r="Q717" s="24">
        <f t="shared" ca="1" si="137"/>
        <v>1.9240054887623077</v>
      </c>
      <c r="R717" s="24">
        <f t="shared" ca="1" si="132"/>
        <v>1.9503918373601659</v>
      </c>
      <c r="S717" s="22" t="str">
        <f t="shared" ca="1" si="133"/>
        <v/>
      </c>
      <c r="T717" s="24" t="str">
        <f t="shared" ca="1" si="134"/>
        <v/>
      </c>
      <c r="U717" s="24">
        <f t="shared" ca="1" si="138"/>
        <v>0</v>
      </c>
      <c r="V717" s="22">
        <f t="shared" ca="1" si="135"/>
        <v>0.91851823503352925</v>
      </c>
    </row>
    <row r="718" spans="7:22" x14ac:dyDescent="0.25">
      <c r="G718" s="22">
        <v>709</v>
      </c>
      <c r="H718" s="22">
        <f>HLOOKUP($O718,$B$8:$E$27,H$5,FALSE)</f>
        <v>5</v>
      </c>
      <c r="I718" s="22">
        <f>HLOOKUP($O718,$B$8:$E$27,I$5,FALSE)</f>
        <v>0.18</v>
      </c>
      <c r="J718" s="22">
        <f>HLOOKUP($O718,$B$8:$E$27,J$5,FALSE)</f>
        <v>1.37</v>
      </c>
      <c r="K718" s="22">
        <f>HLOOKUP($O718,$B$8:$E$27,K$5,FALSE)</f>
        <v>0</v>
      </c>
      <c r="L718" s="22">
        <f>HLOOKUP($O718,$B$8:$E$27,L$5,FALSE)</f>
        <v>0</v>
      </c>
      <c r="M718" s="22">
        <f t="shared" si="130"/>
        <v>0.89999999999999991</v>
      </c>
      <c r="N718" s="22">
        <f t="shared" si="131"/>
        <v>6.8500000000000005</v>
      </c>
      <c r="O718" s="22" t="s">
        <v>40</v>
      </c>
      <c r="P718" s="24">
        <f t="shared" ca="1" si="136"/>
        <v>0.7293777526370282</v>
      </c>
      <c r="Q718" s="24">
        <f t="shared" ca="1" si="137"/>
        <v>4.3090962086758431</v>
      </c>
      <c r="R718" s="24">
        <f t="shared" ca="1" si="132"/>
        <v>5.0384739613128708</v>
      </c>
      <c r="S718" s="22" t="str">
        <f t="shared" ca="1" si="133"/>
        <v>C</v>
      </c>
      <c r="T718" s="24">
        <f t="shared" ca="1" si="134"/>
        <v>3.8473961312870841E-2</v>
      </c>
      <c r="U718" s="24">
        <f t="shared" ca="1" si="138"/>
        <v>0</v>
      </c>
      <c r="V718" s="22">
        <f t="shared" ca="1" si="135"/>
        <v>2.1545481043379215</v>
      </c>
    </row>
    <row r="719" spans="7:22" x14ac:dyDescent="0.25">
      <c r="G719" s="22">
        <v>710</v>
      </c>
      <c r="H719" s="22">
        <f>HLOOKUP($O719,$B$8:$E$27,H$5,FALSE)</f>
        <v>5</v>
      </c>
      <c r="I719" s="22">
        <f>HLOOKUP($O719,$B$8:$E$27,I$5,FALSE)</f>
        <v>0.18</v>
      </c>
      <c r="J719" s="22">
        <f>HLOOKUP($O719,$B$8:$E$27,J$5,FALSE)</f>
        <v>1.37</v>
      </c>
      <c r="K719" s="22">
        <f>HLOOKUP($O719,$B$8:$E$27,K$5,FALSE)</f>
        <v>0</v>
      </c>
      <c r="L719" s="22">
        <f>HLOOKUP($O719,$B$8:$E$27,L$5,FALSE)</f>
        <v>0</v>
      </c>
      <c r="M719" s="22">
        <f t="shared" si="130"/>
        <v>0.89999999999999991</v>
      </c>
      <c r="N719" s="22">
        <f t="shared" si="131"/>
        <v>6.8500000000000005</v>
      </c>
      <c r="O719" s="22" t="s">
        <v>40</v>
      </c>
      <c r="P719" s="24">
        <f t="shared" ca="1" si="136"/>
        <v>0.12363180031501762</v>
      </c>
      <c r="Q719" s="24">
        <f t="shared" ca="1" si="137"/>
        <v>4.4357224087413876</v>
      </c>
      <c r="R719" s="24">
        <f t="shared" ca="1" si="132"/>
        <v>4.559354209056405</v>
      </c>
      <c r="S719" s="22" t="str">
        <f t="shared" ca="1" si="133"/>
        <v/>
      </c>
      <c r="T719" s="24" t="str">
        <f t="shared" ca="1" si="134"/>
        <v/>
      </c>
      <c r="U719" s="24">
        <f t="shared" ca="1" si="138"/>
        <v>0</v>
      </c>
      <c r="V719" s="22">
        <f t="shared" ca="1" si="135"/>
        <v>1.0648053601165699</v>
      </c>
    </row>
    <row r="720" spans="7:22" x14ac:dyDescent="0.25">
      <c r="G720" s="22">
        <v>711</v>
      </c>
      <c r="H720" s="22">
        <f>HLOOKUP($O720,$B$8:$E$27,H$5,FALSE)</f>
        <v>5</v>
      </c>
      <c r="I720" s="22">
        <f>HLOOKUP($O720,$B$8:$E$27,I$5,FALSE)</f>
        <v>0.18</v>
      </c>
      <c r="J720" s="22">
        <f>HLOOKUP($O720,$B$8:$E$27,J$5,FALSE)</f>
        <v>1.37</v>
      </c>
      <c r="K720" s="22">
        <f>HLOOKUP($O720,$B$8:$E$27,K$5,FALSE)</f>
        <v>0</v>
      </c>
      <c r="L720" s="22">
        <f>HLOOKUP($O720,$B$8:$E$27,L$5,FALSE)</f>
        <v>0</v>
      </c>
      <c r="M720" s="22">
        <f t="shared" si="130"/>
        <v>0.89999999999999991</v>
      </c>
      <c r="N720" s="22">
        <f t="shared" si="131"/>
        <v>6.8500000000000005</v>
      </c>
      <c r="O720" s="22" t="s">
        <v>40</v>
      </c>
      <c r="P720" s="24">
        <f t="shared" ca="1" si="136"/>
        <v>0.19353921732935192</v>
      </c>
      <c r="Q720" s="24">
        <f t="shared" ca="1" si="137"/>
        <v>3.3415659582519157</v>
      </c>
      <c r="R720" s="24">
        <f t="shared" ca="1" si="132"/>
        <v>3.5351051755812675</v>
      </c>
      <c r="S720" s="22" t="str">
        <f t="shared" ca="1" si="133"/>
        <v/>
      </c>
      <c r="T720" s="24" t="str">
        <f t="shared" ca="1" si="134"/>
        <v/>
      </c>
      <c r="U720" s="24">
        <f t="shared" ca="1" si="138"/>
        <v>0</v>
      </c>
      <c r="V720" s="22">
        <f t="shared" ca="1" si="135"/>
        <v>0.71953347748550334</v>
      </c>
    </row>
    <row r="721" spans="7:22" x14ac:dyDescent="0.25">
      <c r="G721" s="22">
        <v>712</v>
      </c>
      <c r="H721" s="22">
        <f>HLOOKUP($O721,$B$8:$E$27,H$5,FALSE)</f>
        <v>3</v>
      </c>
      <c r="I721" s="22">
        <f>HLOOKUP($O721,$B$8:$E$27,I$5,FALSE)</f>
        <v>0.2</v>
      </c>
      <c r="J721" s="22">
        <f>HLOOKUP($O721,$B$8:$E$27,J$5,FALSE)</f>
        <v>1.26</v>
      </c>
      <c r="K721" s="22">
        <f>HLOOKUP($O721,$B$8:$E$27,K$5,FALSE)</f>
        <v>0</v>
      </c>
      <c r="L721" s="22">
        <f>HLOOKUP($O721,$B$8:$E$27,L$5,FALSE)</f>
        <v>0</v>
      </c>
      <c r="M721" s="22">
        <f t="shared" ref="M721:M784" si="139">I721*$H721</f>
        <v>0.60000000000000009</v>
      </c>
      <c r="N721" s="22">
        <f t="shared" ref="N721:N784" si="140">J721*$H721</f>
        <v>3.7800000000000002</v>
      </c>
      <c r="O721" s="22" t="s">
        <v>39</v>
      </c>
      <c r="P721" s="24">
        <f t="shared" ca="1" si="136"/>
        <v>0.26571692520301265</v>
      </c>
      <c r="Q721" s="24">
        <f t="shared" ca="1" si="137"/>
        <v>2.4767323671602757</v>
      </c>
      <c r="R721" s="24">
        <f t="shared" ca="1" si="132"/>
        <v>2.7424492923632884</v>
      </c>
      <c r="S721" s="22" t="str">
        <f t="shared" ca="1" si="133"/>
        <v/>
      </c>
      <c r="T721" s="24" t="str">
        <f t="shared" ca="1" si="134"/>
        <v/>
      </c>
      <c r="U721" s="24">
        <f t="shared" ca="1" si="138"/>
        <v>0</v>
      </c>
      <c r="V721" s="22">
        <f t="shared" ca="1" si="135"/>
        <v>1.2383661835801378</v>
      </c>
    </row>
    <row r="722" spans="7:22" x14ac:dyDescent="0.25">
      <c r="G722" s="22">
        <v>713</v>
      </c>
      <c r="H722" s="22">
        <f>HLOOKUP($O722,$B$8:$E$27,H$5,FALSE)</f>
        <v>3</v>
      </c>
      <c r="I722" s="22">
        <f>HLOOKUP($O722,$B$8:$E$27,I$5,FALSE)</f>
        <v>0.2</v>
      </c>
      <c r="J722" s="22">
        <f>HLOOKUP($O722,$B$8:$E$27,J$5,FALSE)</f>
        <v>1.26</v>
      </c>
      <c r="K722" s="22">
        <f>HLOOKUP($O722,$B$8:$E$27,K$5,FALSE)</f>
        <v>0</v>
      </c>
      <c r="L722" s="22">
        <f>HLOOKUP($O722,$B$8:$E$27,L$5,FALSE)</f>
        <v>0</v>
      </c>
      <c r="M722" s="22">
        <f t="shared" si="139"/>
        <v>0.60000000000000009</v>
      </c>
      <c r="N722" s="22">
        <f t="shared" si="140"/>
        <v>3.7800000000000002</v>
      </c>
      <c r="O722" s="22" t="s">
        <v>39</v>
      </c>
      <c r="P722" s="24">
        <f t="shared" ca="1" si="136"/>
        <v>0.18726957837701105</v>
      </c>
      <c r="Q722" s="24">
        <f t="shared" ca="1" si="137"/>
        <v>2.2179050397284996</v>
      </c>
      <c r="R722" s="24">
        <f t="shared" ca="1" si="132"/>
        <v>2.4051746181055105</v>
      </c>
      <c r="S722" s="22" t="str">
        <f t="shared" ca="1" si="133"/>
        <v/>
      </c>
      <c r="T722" s="24" t="str">
        <f t="shared" ca="1" si="134"/>
        <v/>
      </c>
      <c r="U722" s="24">
        <f t="shared" ca="1" si="138"/>
        <v>0</v>
      </c>
      <c r="V722" s="22">
        <f t="shared" ca="1" si="135"/>
        <v>1.1089525198642498</v>
      </c>
    </row>
    <row r="723" spans="7:22" x14ac:dyDescent="0.25">
      <c r="G723" s="22">
        <v>714</v>
      </c>
      <c r="H723" s="22">
        <f>HLOOKUP($O723,$B$8:$E$27,H$5,FALSE)</f>
        <v>1</v>
      </c>
      <c r="I723" s="22">
        <f>HLOOKUP($O723,$B$8:$E$27,I$5,FALSE)</f>
        <v>0.3</v>
      </c>
      <c r="J723" s="22">
        <f>HLOOKUP($O723,$B$8:$E$27,J$5,FALSE)</f>
        <v>0.95</v>
      </c>
      <c r="K723" s="22">
        <f>HLOOKUP($O723,$B$8:$E$27,K$5,FALSE)</f>
        <v>0</v>
      </c>
      <c r="L723" s="22">
        <f>HLOOKUP($O723,$B$8:$E$27,L$5,FALSE)</f>
        <v>0</v>
      </c>
      <c r="M723" s="22">
        <f t="shared" si="139"/>
        <v>0.3</v>
      </c>
      <c r="N723" s="22">
        <f t="shared" si="140"/>
        <v>0.95</v>
      </c>
      <c r="O723" s="22" t="s">
        <v>38</v>
      </c>
      <c r="P723" s="24">
        <f t="shared" ca="1" si="136"/>
        <v>0.28908293994985762</v>
      </c>
      <c r="Q723" s="24">
        <f t="shared" ca="1" si="137"/>
        <v>0.63287034963102751</v>
      </c>
      <c r="R723" s="24">
        <f t="shared" ca="1" si="132"/>
        <v>0.92195328958088507</v>
      </c>
      <c r="S723" s="22" t="str">
        <f t="shared" ca="1" si="133"/>
        <v/>
      </c>
      <c r="T723" s="24" t="str">
        <f t="shared" ca="1" si="134"/>
        <v/>
      </c>
      <c r="U723" s="24">
        <f t="shared" ca="1" si="138"/>
        <v>0</v>
      </c>
      <c r="V723" s="22">
        <f t="shared" ca="1" si="135"/>
        <v>0.31643517481551375</v>
      </c>
    </row>
    <row r="724" spans="7:22" x14ac:dyDescent="0.25">
      <c r="G724" s="22">
        <v>715</v>
      </c>
      <c r="H724" s="22">
        <f>HLOOKUP($O724,$B$8:$E$27,H$5,FALSE)</f>
        <v>1</v>
      </c>
      <c r="I724" s="22">
        <f>HLOOKUP($O724,$B$8:$E$27,I$5,FALSE)</f>
        <v>0.3</v>
      </c>
      <c r="J724" s="22">
        <f>HLOOKUP($O724,$B$8:$E$27,J$5,FALSE)</f>
        <v>0.95</v>
      </c>
      <c r="K724" s="22">
        <f>HLOOKUP($O724,$B$8:$E$27,K$5,FALSE)</f>
        <v>0</v>
      </c>
      <c r="L724" s="22">
        <f>HLOOKUP($O724,$B$8:$E$27,L$5,FALSE)</f>
        <v>0</v>
      </c>
      <c r="M724" s="22">
        <f t="shared" si="139"/>
        <v>0.3</v>
      </c>
      <c r="N724" s="22">
        <f t="shared" si="140"/>
        <v>0.95</v>
      </c>
      <c r="O724" s="22" t="s">
        <v>38</v>
      </c>
      <c r="P724" s="24">
        <f t="shared" ca="1" si="136"/>
        <v>0.27836455088147166</v>
      </c>
      <c r="Q724" s="24">
        <f t="shared" ca="1" si="137"/>
        <v>0.65609829384615692</v>
      </c>
      <c r="R724" s="24">
        <f t="shared" ca="1" si="132"/>
        <v>0.93446284472762864</v>
      </c>
      <c r="S724" s="22" t="str">
        <f t="shared" ca="1" si="133"/>
        <v/>
      </c>
      <c r="T724" s="24" t="str">
        <f t="shared" ca="1" si="134"/>
        <v/>
      </c>
      <c r="U724" s="24">
        <f t="shared" ca="1" si="138"/>
        <v>0</v>
      </c>
      <c r="V724" s="22">
        <f t="shared" ca="1" si="135"/>
        <v>0.32804914692307846</v>
      </c>
    </row>
    <row r="725" spans="7:22" x14ac:dyDescent="0.25">
      <c r="G725" s="22">
        <v>716</v>
      </c>
      <c r="H725" s="22">
        <f>HLOOKUP($O725,$B$8:$E$27,H$5,FALSE)</f>
        <v>5</v>
      </c>
      <c r="I725" s="22">
        <f>HLOOKUP($O725,$B$8:$E$27,I$5,FALSE)</f>
        <v>0.18</v>
      </c>
      <c r="J725" s="22">
        <f>HLOOKUP($O725,$B$8:$E$27,J$5,FALSE)</f>
        <v>1.37</v>
      </c>
      <c r="K725" s="22">
        <f>HLOOKUP($O725,$B$8:$E$27,K$5,FALSE)</f>
        <v>0</v>
      </c>
      <c r="L725" s="22">
        <f>HLOOKUP($O725,$B$8:$E$27,L$5,FALSE)</f>
        <v>0</v>
      </c>
      <c r="M725" s="22">
        <f t="shared" si="139"/>
        <v>0.89999999999999991</v>
      </c>
      <c r="N725" s="22">
        <f t="shared" si="140"/>
        <v>6.8500000000000005</v>
      </c>
      <c r="O725" s="22" t="s">
        <v>40</v>
      </c>
      <c r="P725" s="24">
        <f t="shared" ca="1" si="136"/>
        <v>0.22817625705403027</v>
      </c>
      <c r="Q725" s="24">
        <f t="shared" ca="1" si="137"/>
        <v>3.319679186327233</v>
      </c>
      <c r="R725" s="24">
        <f t="shared" ca="1" si="132"/>
        <v>3.5478554433812635</v>
      </c>
      <c r="S725" s="22" t="str">
        <f t="shared" ca="1" si="133"/>
        <v/>
      </c>
      <c r="T725" s="24" t="str">
        <f t="shared" ca="1" si="134"/>
        <v/>
      </c>
      <c r="U725" s="24">
        <f t="shared" ca="1" si="138"/>
        <v>0</v>
      </c>
      <c r="V725" s="22">
        <f t="shared" ca="1" si="135"/>
        <v>1.6598395931636165</v>
      </c>
    </row>
    <row r="726" spans="7:22" x14ac:dyDescent="0.25">
      <c r="G726" s="22">
        <v>717</v>
      </c>
      <c r="H726" s="22">
        <f>HLOOKUP($O726,$B$8:$E$27,H$5,FALSE)</f>
        <v>5</v>
      </c>
      <c r="I726" s="22">
        <f>HLOOKUP($O726,$B$8:$E$27,I$5,FALSE)</f>
        <v>0.18</v>
      </c>
      <c r="J726" s="22">
        <f>HLOOKUP($O726,$B$8:$E$27,J$5,FALSE)</f>
        <v>1.37</v>
      </c>
      <c r="K726" s="22">
        <f>HLOOKUP($O726,$B$8:$E$27,K$5,FALSE)</f>
        <v>0</v>
      </c>
      <c r="L726" s="22">
        <f>HLOOKUP($O726,$B$8:$E$27,L$5,FALSE)</f>
        <v>0</v>
      </c>
      <c r="M726" s="22">
        <f t="shared" si="139"/>
        <v>0.89999999999999991</v>
      </c>
      <c r="N726" s="22">
        <f t="shared" si="140"/>
        <v>6.8500000000000005</v>
      </c>
      <c r="O726" s="22" t="s">
        <v>40</v>
      </c>
      <c r="P726" s="24">
        <f t="shared" ca="1" si="136"/>
        <v>0.32881876671336713</v>
      </c>
      <c r="Q726" s="24">
        <f t="shared" ca="1" si="137"/>
        <v>4.2012015638567499</v>
      </c>
      <c r="R726" s="24">
        <f t="shared" ca="1" si="132"/>
        <v>4.5300203305701174</v>
      </c>
      <c r="S726" s="22" t="str">
        <f t="shared" ca="1" si="133"/>
        <v/>
      </c>
      <c r="T726" s="24" t="str">
        <f t="shared" ca="1" si="134"/>
        <v/>
      </c>
      <c r="U726" s="24">
        <f t="shared" ca="1" si="138"/>
        <v>0</v>
      </c>
      <c r="V726" s="22">
        <f t="shared" ca="1" si="135"/>
        <v>2.100600781928375</v>
      </c>
    </row>
    <row r="727" spans="7:22" x14ac:dyDescent="0.25">
      <c r="G727" s="22">
        <v>718</v>
      </c>
      <c r="H727" s="22">
        <f>HLOOKUP($O727,$B$8:$E$27,H$5,FALSE)</f>
        <v>5</v>
      </c>
      <c r="I727" s="22">
        <f>HLOOKUP($O727,$B$8:$E$27,I$5,FALSE)</f>
        <v>0.18</v>
      </c>
      <c r="J727" s="22">
        <f>HLOOKUP($O727,$B$8:$E$27,J$5,FALSE)</f>
        <v>1.37</v>
      </c>
      <c r="K727" s="22">
        <f>HLOOKUP($O727,$B$8:$E$27,K$5,FALSE)</f>
        <v>0</v>
      </c>
      <c r="L727" s="22">
        <f>HLOOKUP($O727,$B$8:$E$27,L$5,FALSE)</f>
        <v>0</v>
      </c>
      <c r="M727" s="22">
        <f t="shared" si="139"/>
        <v>0.89999999999999991</v>
      </c>
      <c r="N727" s="22">
        <f t="shared" si="140"/>
        <v>6.8500000000000005</v>
      </c>
      <c r="O727" s="22" t="s">
        <v>40</v>
      </c>
      <c r="P727" s="24">
        <f t="shared" ca="1" si="136"/>
        <v>1.7446491871102931E-2</v>
      </c>
      <c r="Q727" s="24">
        <f t="shared" ca="1" si="137"/>
        <v>3.9739976932106056</v>
      </c>
      <c r="R727" s="24">
        <f t="shared" ca="1" si="132"/>
        <v>3.9914441850817086</v>
      </c>
      <c r="S727" s="22" t="str">
        <f t="shared" ca="1" si="133"/>
        <v/>
      </c>
      <c r="T727" s="24" t="str">
        <f t="shared" ca="1" si="134"/>
        <v/>
      </c>
      <c r="U727" s="24">
        <f t="shared" ca="1" si="138"/>
        <v>0</v>
      </c>
      <c r="V727" s="22">
        <f t="shared" ca="1" si="135"/>
        <v>1.9869988466053028</v>
      </c>
    </row>
    <row r="728" spans="7:22" x14ac:dyDescent="0.25">
      <c r="G728" s="22">
        <v>719</v>
      </c>
      <c r="H728" s="22">
        <f>HLOOKUP($O728,$B$8:$E$27,H$5,FALSE)</f>
        <v>1</v>
      </c>
      <c r="I728" s="22">
        <f>HLOOKUP($O728,$B$8:$E$27,I$5,FALSE)</f>
        <v>0.3</v>
      </c>
      <c r="J728" s="22">
        <f>HLOOKUP($O728,$B$8:$E$27,J$5,FALSE)</f>
        <v>0.95</v>
      </c>
      <c r="K728" s="22">
        <f>HLOOKUP($O728,$B$8:$E$27,K$5,FALSE)</f>
        <v>0</v>
      </c>
      <c r="L728" s="22">
        <f>HLOOKUP($O728,$B$8:$E$27,L$5,FALSE)</f>
        <v>0</v>
      </c>
      <c r="M728" s="22">
        <f t="shared" si="139"/>
        <v>0.3</v>
      </c>
      <c r="N728" s="22">
        <f t="shared" si="140"/>
        <v>0.95</v>
      </c>
      <c r="O728" s="22" t="s">
        <v>38</v>
      </c>
      <c r="P728" s="24">
        <f t="shared" ca="1" si="136"/>
        <v>0.16694865492391076</v>
      </c>
      <c r="Q728" s="24">
        <f t="shared" ca="1" si="137"/>
        <v>0.65151497397400837</v>
      </c>
      <c r="R728" s="24">
        <f t="shared" ca="1" si="132"/>
        <v>0.81846362889791913</v>
      </c>
      <c r="S728" s="22" t="str">
        <f t="shared" ca="1" si="133"/>
        <v/>
      </c>
      <c r="T728" s="24" t="str">
        <f t="shared" ca="1" si="134"/>
        <v/>
      </c>
      <c r="U728" s="24">
        <f t="shared" ca="1" si="138"/>
        <v>0</v>
      </c>
      <c r="V728" s="22">
        <f t="shared" ca="1" si="135"/>
        <v>4.9570493124626372E-2</v>
      </c>
    </row>
    <row r="729" spans="7:22" x14ac:dyDescent="0.25">
      <c r="G729" s="22">
        <v>720</v>
      </c>
      <c r="H729" s="22">
        <f>HLOOKUP($O729,$B$8:$E$27,H$5,FALSE)</f>
        <v>10</v>
      </c>
      <c r="I729" s="22">
        <f>HLOOKUP($O729,$B$8:$E$27,I$5,FALSE)</f>
        <v>0.2</v>
      </c>
      <c r="J729" s="22">
        <f>HLOOKUP($O729,$B$8:$E$27,J$5,FALSE)</f>
        <v>1.4</v>
      </c>
      <c r="K729" s="22">
        <f>HLOOKUP($O729,$B$8:$E$27,K$5,FALSE)</f>
        <v>0</v>
      </c>
      <c r="L729" s="22">
        <f>HLOOKUP($O729,$B$8:$E$27,L$5,FALSE)</f>
        <v>0</v>
      </c>
      <c r="M729" s="22">
        <f t="shared" si="139"/>
        <v>2</v>
      </c>
      <c r="N729" s="22">
        <f t="shared" si="140"/>
        <v>14</v>
      </c>
      <c r="O729" s="22" t="s">
        <v>41</v>
      </c>
      <c r="P729" s="24">
        <f t="shared" ca="1" si="136"/>
        <v>0.68814311493890679</v>
      </c>
      <c r="Q729" s="24">
        <f t="shared" ca="1" si="137"/>
        <v>8.1378963151772705</v>
      </c>
      <c r="R729" s="24">
        <f t="shared" ca="1" si="132"/>
        <v>8.8260394301161771</v>
      </c>
      <c r="S729" s="22" t="str">
        <f t="shared" ca="1" si="133"/>
        <v/>
      </c>
      <c r="T729" s="24" t="str">
        <f t="shared" ca="1" si="134"/>
        <v/>
      </c>
      <c r="U729" s="24">
        <f t="shared" ca="1" si="138"/>
        <v>0</v>
      </c>
      <c r="V729" s="22">
        <f t="shared" ca="1" si="135"/>
        <v>4.0689481575886353</v>
      </c>
    </row>
    <row r="730" spans="7:22" x14ac:dyDescent="0.25">
      <c r="G730" s="22">
        <v>721</v>
      </c>
      <c r="H730" s="22">
        <f>HLOOKUP($O730,$B$8:$E$27,H$5,FALSE)</f>
        <v>1</v>
      </c>
      <c r="I730" s="22">
        <f>HLOOKUP($O730,$B$8:$E$27,I$5,FALSE)</f>
        <v>0.3</v>
      </c>
      <c r="J730" s="22">
        <f>HLOOKUP($O730,$B$8:$E$27,J$5,FALSE)</f>
        <v>0.95</v>
      </c>
      <c r="K730" s="22">
        <f>HLOOKUP($O730,$B$8:$E$27,K$5,FALSE)</f>
        <v>0</v>
      </c>
      <c r="L730" s="22">
        <f>HLOOKUP($O730,$B$8:$E$27,L$5,FALSE)</f>
        <v>0</v>
      </c>
      <c r="M730" s="22">
        <f t="shared" si="139"/>
        <v>0.3</v>
      </c>
      <c r="N730" s="22">
        <f t="shared" si="140"/>
        <v>0.95</v>
      </c>
      <c r="O730" s="22" t="s">
        <v>38</v>
      </c>
      <c r="P730" s="24">
        <f t="shared" ca="1" si="136"/>
        <v>0.16073625752626211</v>
      </c>
      <c r="Q730" s="24">
        <f t="shared" ca="1" si="137"/>
        <v>0.65603669626623284</v>
      </c>
      <c r="R730" s="24">
        <f t="shared" ca="1" si="132"/>
        <v>0.81677295379249493</v>
      </c>
      <c r="S730" s="22" t="str">
        <f t="shared" ca="1" si="133"/>
        <v/>
      </c>
      <c r="T730" s="24" t="str">
        <f t="shared" ca="1" si="134"/>
        <v/>
      </c>
      <c r="U730" s="24">
        <f t="shared" ca="1" si="138"/>
        <v>0</v>
      </c>
      <c r="V730" s="22">
        <f t="shared" ca="1" si="135"/>
        <v>0.32801834813311642</v>
      </c>
    </row>
    <row r="731" spans="7:22" x14ac:dyDescent="0.25">
      <c r="G731" s="22">
        <v>722</v>
      </c>
      <c r="H731" s="22">
        <f>HLOOKUP($O731,$B$8:$E$27,H$5,FALSE)</f>
        <v>5</v>
      </c>
      <c r="I731" s="22">
        <f>HLOOKUP($O731,$B$8:$E$27,I$5,FALSE)</f>
        <v>0.18</v>
      </c>
      <c r="J731" s="22">
        <f>HLOOKUP($O731,$B$8:$E$27,J$5,FALSE)</f>
        <v>1.37</v>
      </c>
      <c r="K731" s="22">
        <f>HLOOKUP($O731,$B$8:$E$27,K$5,FALSE)</f>
        <v>0</v>
      </c>
      <c r="L731" s="22">
        <f>HLOOKUP($O731,$B$8:$E$27,L$5,FALSE)</f>
        <v>0</v>
      </c>
      <c r="M731" s="22">
        <f t="shared" si="139"/>
        <v>0.89999999999999991</v>
      </c>
      <c r="N731" s="22">
        <f t="shared" si="140"/>
        <v>6.8500000000000005</v>
      </c>
      <c r="O731" s="22" t="s">
        <v>40</v>
      </c>
      <c r="P731" s="24">
        <f t="shared" ca="1" si="136"/>
        <v>0.40427353291804063</v>
      </c>
      <c r="Q731" s="24">
        <f t="shared" ca="1" si="137"/>
        <v>3.8280472577237892</v>
      </c>
      <c r="R731" s="24">
        <f t="shared" ca="1" si="132"/>
        <v>4.2323207906418299</v>
      </c>
      <c r="S731" s="22" t="str">
        <f t="shared" ca="1" si="133"/>
        <v/>
      </c>
      <c r="T731" s="24" t="str">
        <f t="shared" ca="1" si="134"/>
        <v/>
      </c>
      <c r="U731" s="24">
        <f t="shared" ca="1" si="138"/>
        <v>0</v>
      </c>
      <c r="V731" s="22">
        <f t="shared" ca="1" si="135"/>
        <v>1.9140236288618946</v>
      </c>
    </row>
    <row r="732" spans="7:22" x14ac:dyDescent="0.25">
      <c r="G732" s="22">
        <v>723</v>
      </c>
      <c r="H732" s="22">
        <f>HLOOKUP($O732,$B$8:$E$27,H$5,FALSE)</f>
        <v>3</v>
      </c>
      <c r="I732" s="22">
        <f>HLOOKUP($O732,$B$8:$E$27,I$5,FALSE)</f>
        <v>0.2</v>
      </c>
      <c r="J732" s="22">
        <f>HLOOKUP($O732,$B$8:$E$27,J$5,FALSE)</f>
        <v>1.26</v>
      </c>
      <c r="K732" s="22">
        <f>HLOOKUP($O732,$B$8:$E$27,K$5,FALSE)</f>
        <v>0</v>
      </c>
      <c r="L732" s="22">
        <f>HLOOKUP($O732,$B$8:$E$27,L$5,FALSE)</f>
        <v>0</v>
      </c>
      <c r="M732" s="22">
        <f t="shared" si="139"/>
        <v>0.60000000000000009</v>
      </c>
      <c r="N732" s="22">
        <f t="shared" si="140"/>
        <v>3.7800000000000002</v>
      </c>
      <c r="O732" s="22" t="s">
        <v>39</v>
      </c>
      <c r="P732" s="24">
        <f t="shared" ca="1" si="136"/>
        <v>9.7270839671221312E-2</v>
      </c>
      <c r="Q732" s="24">
        <f t="shared" ca="1" si="137"/>
        <v>2.3105690200489009</v>
      </c>
      <c r="R732" s="24">
        <f t="shared" ca="1" si="132"/>
        <v>2.4078398597201223</v>
      </c>
      <c r="S732" s="22" t="str">
        <f t="shared" ca="1" si="133"/>
        <v/>
      </c>
      <c r="T732" s="24" t="str">
        <f t="shared" ca="1" si="134"/>
        <v/>
      </c>
      <c r="U732" s="24">
        <f t="shared" ca="1" si="138"/>
        <v>0</v>
      </c>
      <c r="V732" s="22">
        <f t="shared" ca="1" si="135"/>
        <v>0.63384058699321555</v>
      </c>
    </row>
    <row r="733" spans="7:22" x14ac:dyDescent="0.25">
      <c r="G733" s="22">
        <v>724</v>
      </c>
      <c r="H733" s="22">
        <f>HLOOKUP($O733,$B$8:$E$27,H$5,FALSE)</f>
        <v>3</v>
      </c>
      <c r="I733" s="22">
        <f>HLOOKUP($O733,$B$8:$E$27,I$5,FALSE)</f>
        <v>0.2</v>
      </c>
      <c r="J733" s="22">
        <f>HLOOKUP($O733,$B$8:$E$27,J$5,FALSE)</f>
        <v>1.26</v>
      </c>
      <c r="K733" s="22">
        <f>HLOOKUP($O733,$B$8:$E$27,K$5,FALSE)</f>
        <v>0</v>
      </c>
      <c r="L733" s="22">
        <f>HLOOKUP($O733,$B$8:$E$27,L$5,FALSE)</f>
        <v>0</v>
      </c>
      <c r="M733" s="22">
        <f t="shared" si="139"/>
        <v>0.60000000000000009</v>
      </c>
      <c r="N733" s="22">
        <f t="shared" si="140"/>
        <v>3.7800000000000002</v>
      </c>
      <c r="O733" s="22" t="s">
        <v>39</v>
      </c>
      <c r="P733" s="24">
        <f t="shared" ca="1" si="136"/>
        <v>0.22306334613732007</v>
      </c>
      <c r="Q733" s="24">
        <f t="shared" ca="1" si="137"/>
        <v>1.90415901984779</v>
      </c>
      <c r="R733" s="24">
        <f t="shared" ca="1" si="132"/>
        <v>2.1272223659851099</v>
      </c>
      <c r="S733" s="22" t="str">
        <f t="shared" ca="1" si="133"/>
        <v/>
      </c>
      <c r="T733" s="24" t="str">
        <f t="shared" ca="1" si="134"/>
        <v/>
      </c>
      <c r="U733" s="24">
        <f t="shared" ca="1" si="138"/>
        <v>0</v>
      </c>
      <c r="V733" s="22">
        <f t="shared" ca="1" si="135"/>
        <v>0.35968293609806407</v>
      </c>
    </row>
    <row r="734" spans="7:22" x14ac:dyDescent="0.25">
      <c r="G734" s="22">
        <v>725</v>
      </c>
      <c r="H734" s="22">
        <f>HLOOKUP($O734,$B$8:$E$27,H$5,FALSE)</f>
        <v>10</v>
      </c>
      <c r="I734" s="22">
        <f>HLOOKUP($O734,$B$8:$E$27,I$5,FALSE)</f>
        <v>0.2</v>
      </c>
      <c r="J734" s="22">
        <f>HLOOKUP($O734,$B$8:$E$27,J$5,FALSE)</f>
        <v>1.4</v>
      </c>
      <c r="K734" s="22">
        <f>HLOOKUP($O734,$B$8:$E$27,K$5,FALSE)</f>
        <v>0</v>
      </c>
      <c r="L734" s="22">
        <f>HLOOKUP($O734,$B$8:$E$27,L$5,FALSE)</f>
        <v>0</v>
      </c>
      <c r="M734" s="22">
        <f t="shared" si="139"/>
        <v>2</v>
      </c>
      <c r="N734" s="22">
        <f t="shared" si="140"/>
        <v>14</v>
      </c>
      <c r="O734" s="22" t="s">
        <v>41</v>
      </c>
      <c r="P734" s="24">
        <f t="shared" ca="1" si="136"/>
        <v>0.19527089629177219</v>
      </c>
      <c r="Q734" s="24">
        <f t="shared" ca="1" si="137"/>
        <v>8.0668058210264935</v>
      </c>
      <c r="R734" s="24">
        <f t="shared" ca="1" si="132"/>
        <v>8.2620767173182657</v>
      </c>
      <c r="S734" s="22" t="str">
        <f t="shared" ca="1" si="133"/>
        <v/>
      </c>
      <c r="T734" s="24" t="str">
        <f t="shared" ca="1" si="134"/>
        <v/>
      </c>
      <c r="U734" s="24">
        <f t="shared" ca="1" si="138"/>
        <v>0</v>
      </c>
      <c r="V734" s="22">
        <f t="shared" ca="1" si="135"/>
        <v>4.0334029105132467</v>
      </c>
    </row>
    <row r="735" spans="7:22" x14ac:dyDescent="0.25">
      <c r="G735" s="22">
        <v>726</v>
      </c>
      <c r="H735" s="22">
        <f>HLOOKUP($O735,$B$8:$E$27,H$5,FALSE)</f>
        <v>3</v>
      </c>
      <c r="I735" s="22">
        <f>HLOOKUP($O735,$B$8:$E$27,I$5,FALSE)</f>
        <v>0.2</v>
      </c>
      <c r="J735" s="22">
        <f>HLOOKUP($O735,$B$8:$E$27,J$5,FALSE)</f>
        <v>1.26</v>
      </c>
      <c r="K735" s="22">
        <f>HLOOKUP($O735,$B$8:$E$27,K$5,FALSE)</f>
        <v>0</v>
      </c>
      <c r="L735" s="22">
        <f>HLOOKUP($O735,$B$8:$E$27,L$5,FALSE)</f>
        <v>0</v>
      </c>
      <c r="M735" s="22">
        <f t="shared" si="139"/>
        <v>0.60000000000000009</v>
      </c>
      <c r="N735" s="22">
        <f t="shared" si="140"/>
        <v>3.7800000000000002</v>
      </c>
      <c r="O735" s="22" t="s">
        <v>39</v>
      </c>
      <c r="P735" s="24">
        <f t="shared" ca="1" si="136"/>
        <v>9.1930948521473974E-2</v>
      </c>
      <c r="Q735" s="24">
        <f t="shared" ca="1" si="137"/>
        <v>2.2131934599575058</v>
      </c>
      <c r="R735" s="24">
        <f t="shared" ca="1" si="132"/>
        <v>2.3051244084789797</v>
      </c>
      <c r="S735" s="22" t="str">
        <f t="shared" ca="1" si="133"/>
        <v/>
      </c>
      <c r="T735" s="24" t="str">
        <f t="shared" ca="1" si="134"/>
        <v/>
      </c>
      <c r="U735" s="24">
        <f t="shared" ca="1" si="138"/>
        <v>0</v>
      </c>
      <c r="V735" s="22">
        <f t="shared" ca="1" si="135"/>
        <v>1.1065967299787529</v>
      </c>
    </row>
    <row r="736" spans="7:22" x14ac:dyDescent="0.25">
      <c r="G736" s="22">
        <v>727</v>
      </c>
      <c r="H736" s="22">
        <f>HLOOKUP($O736,$B$8:$E$27,H$5,FALSE)</f>
        <v>3</v>
      </c>
      <c r="I736" s="22">
        <f>HLOOKUP($O736,$B$8:$E$27,I$5,FALSE)</f>
        <v>0.2</v>
      </c>
      <c r="J736" s="22">
        <f>HLOOKUP($O736,$B$8:$E$27,J$5,FALSE)</f>
        <v>1.26</v>
      </c>
      <c r="K736" s="22">
        <f>HLOOKUP($O736,$B$8:$E$27,K$5,FALSE)</f>
        <v>0</v>
      </c>
      <c r="L736" s="22">
        <f>HLOOKUP($O736,$B$8:$E$27,L$5,FALSE)</f>
        <v>0</v>
      </c>
      <c r="M736" s="22">
        <f t="shared" si="139"/>
        <v>0.60000000000000009</v>
      </c>
      <c r="N736" s="22">
        <f t="shared" si="140"/>
        <v>3.7800000000000002</v>
      </c>
      <c r="O736" s="22" t="s">
        <v>39</v>
      </c>
      <c r="P736" s="24">
        <f t="shared" ca="1" si="136"/>
        <v>0.22743905163237621</v>
      </c>
      <c r="Q736" s="24">
        <f t="shared" ca="1" si="137"/>
        <v>2.1633568164540562</v>
      </c>
      <c r="R736" s="24">
        <f t="shared" ca="1" si="132"/>
        <v>2.3907958680864323</v>
      </c>
      <c r="S736" s="22" t="str">
        <f t="shared" ca="1" si="133"/>
        <v/>
      </c>
      <c r="T736" s="24" t="str">
        <f t="shared" ca="1" si="134"/>
        <v/>
      </c>
      <c r="U736" s="24">
        <f t="shared" ca="1" si="138"/>
        <v>0</v>
      </c>
      <c r="V736" s="22">
        <f t="shared" ca="1" si="135"/>
        <v>1.0816784082270281</v>
      </c>
    </row>
    <row r="737" spans="7:22" x14ac:dyDescent="0.25">
      <c r="G737" s="22">
        <v>728</v>
      </c>
      <c r="H737" s="22">
        <f>HLOOKUP($O737,$B$8:$E$27,H$5,FALSE)</f>
        <v>5</v>
      </c>
      <c r="I737" s="22">
        <f>HLOOKUP($O737,$B$8:$E$27,I$5,FALSE)</f>
        <v>0.18</v>
      </c>
      <c r="J737" s="22">
        <f>HLOOKUP($O737,$B$8:$E$27,J$5,FALSE)</f>
        <v>1.37</v>
      </c>
      <c r="K737" s="22">
        <f>HLOOKUP($O737,$B$8:$E$27,K$5,FALSE)</f>
        <v>0</v>
      </c>
      <c r="L737" s="22">
        <f>HLOOKUP($O737,$B$8:$E$27,L$5,FALSE)</f>
        <v>0</v>
      </c>
      <c r="M737" s="22">
        <f t="shared" si="139"/>
        <v>0.89999999999999991</v>
      </c>
      <c r="N737" s="22">
        <f t="shared" si="140"/>
        <v>6.8500000000000005</v>
      </c>
      <c r="O737" s="22" t="s">
        <v>40</v>
      </c>
      <c r="P737" s="24">
        <f t="shared" ca="1" si="136"/>
        <v>0.29549618317775583</v>
      </c>
      <c r="Q737" s="24">
        <f t="shared" ca="1" si="137"/>
        <v>3.3054685617394681</v>
      </c>
      <c r="R737" s="24">
        <f t="shared" ca="1" si="132"/>
        <v>3.6009647449172242</v>
      </c>
      <c r="S737" s="22" t="str">
        <f t="shared" ca="1" si="133"/>
        <v/>
      </c>
      <c r="T737" s="24" t="str">
        <f t="shared" ca="1" si="134"/>
        <v/>
      </c>
      <c r="U737" s="24">
        <f t="shared" ca="1" si="138"/>
        <v>0</v>
      </c>
      <c r="V737" s="22">
        <f t="shared" ca="1" si="135"/>
        <v>1.6527342808697341</v>
      </c>
    </row>
    <row r="738" spans="7:22" x14ac:dyDescent="0.25">
      <c r="G738" s="22">
        <v>729</v>
      </c>
      <c r="H738" s="22">
        <f>HLOOKUP($O738,$B$8:$E$27,H$5,FALSE)</f>
        <v>1</v>
      </c>
      <c r="I738" s="22">
        <f>HLOOKUP($O738,$B$8:$E$27,I$5,FALSE)</f>
        <v>0.3</v>
      </c>
      <c r="J738" s="22">
        <f>HLOOKUP($O738,$B$8:$E$27,J$5,FALSE)</f>
        <v>0.95</v>
      </c>
      <c r="K738" s="22">
        <f>HLOOKUP($O738,$B$8:$E$27,K$5,FALSE)</f>
        <v>0</v>
      </c>
      <c r="L738" s="22">
        <f>HLOOKUP($O738,$B$8:$E$27,L$5,FALSE)</f>
        <v>0</v>
      </c>
      <c r="M738" s="22">
        <f t="shared" si="139"/>
        <v>0.3</v>
      </c>
      <c r="N738" s="22">
        <f t="shared" si="140"/>
        <v>0.95</v>
      </c>
      <c r="O738" s="22" t="s">
        <v>38</v>
      </c>
      <c r="P738" s="24">
        <f t="shared" ca="1" si="136"/>
        <v>0.1753981363105154</v>
      </c>
      <c r="Q738" s="24">
        <f t="shared" ca="1" si="137"/>
        <v>0.68028221214134665</v>
      </c>
      <c r="R738" s="24">
        <f t="shared" ca="1" si="132"/>
        <v>0.85568034845186203</v>
      </c>
      <c r="S738" s="22" t="str">
        <f t="shared" ca="1" si="133"/>
        <v/>
      </c>
      <c r="T738" s="24" t="str">
        <f t="shared" ca="1" si="134"/>
        <v/>
      </c>
      <c r="U738" s="24">
        <f t="shared" ca="1" si="138"/>
        <v>0</v>
      </c>
      <c r="V738" s="22">
        <f t="shared" ca="1" si="135"/>
        <v>0.34014110607067333</v>
      </c>
    </row>
    <row r="739" spans="7:22" x14ac:dyDescent="0.25">
      <c r="G739" s="22">
        <v>730</v>
      </c>
      <c r="H739" s="22">
        <f>HLOOKUP($O739,$B$8:$E$27,H$5,FALSE)</f>
        <v>10</v>
      </c>
      <c r="I739" s="22">
        <f>HLOOKUP($O739,$B$8:$E$27,I$5,FALSE)</f>
        <v>0.2</v>
      </c>
      <c r="J739" s="22">
        <f>HLOOKUP($O739,$B$8:$E$27,J$5,FALSE)</f>
        <v>1.4</v>
      </c>
      <c r="K739" s="22">
        <f>HLOOKUP($O739,$B$8:$E$27,K$5,FALSE)</f>
        <v>0</v>
      </c>
      <c r="L739" s="22">
        <f>HLOOKUP($O739,$B$8:$E$27,L$5,FALSE)</f>
        <v>0</v>
      </c>
      <c r="M739" s="22">
        <f t="shared" si="139"/>
        <v>2</v>
      </c>
      <c r="N739" s="22">
        <f t="shared" si="140"/>
        <v>14</v>
      </c>
      <c r="O739" s="22" t="s">
        <v>41</v>
      </c>
      <c r="P739" s="24">
        <f t="shared" ca="1" si="136"/>
        <v>0.61647064953901576</v>
      </c>
      <c r="Q739" s="24">
        <f t="shared" ca="1" si="137"/>
        <v>8.7812992841871473</v>
      </c>
      <c r="R739" s="24">
        <f t="shared" ca="1" si="132"/>
        <v>9.3977699337261633</v>
      </c>
      <c r="S739" s="22" t="str">
        <f t="shared" ca="1" si="133"/>
        <v/>
      </c>
      <c r="T739" s="24" t="str">
        <f t="shared" ca="1" si="134"/>
        <v/>
      </c>
      <c r="U739" s="24">
        <f t="shared" ca="1" si="138"/>
        <v>0</v>
      </c>
      <c r="V739" s="22">
        <f t="shared" ca="1" si="135"/>
        <v>3.0084312425329567</v>
      </c>
    </row>
    <row r="740" spans="7:22" x14ac:dyDescent="0.25">
      <c r="G740" s="22">
        <v>731</v>
      </c>
      <c r="H740" s="22">
        <f>HLOOKUP($O740,$B$8:$E$27,H$5,FALSE)</f>
        <v>10</v>
      </c>
      <c r="I740" s="22">
        <f>HLOOKUP($O740,$B$8:$E$27,I$5,FALSE)</f>
        <v>0.2</v>
      </c>
      <c r="J740" s="22">
        <f>HLOOKUP($O740,$B$8:$E$27,J$5,FALSE)</f>
        <v>1.4</v>
      </c>
      <c r="K740" s="22">
        <f>HLOOKUP($O740,$B$8:$E$27,K$5,FALSE)</f>
        <v>0</v>
      </c>
      <c r="L740" s="22">
        <f>HLOOKUP($O740,$B$8:$E$27,L$5,FALSE)</f>
        <v>0</v>
      </c>
      <c r="M740" s="22">
        <f t="shared" si="139"/>
        <v>2</v>
      </c>
      <c r="N740" s="22">
        <f t="shared" si="140"/>
        <v>14</v>
      </c>
      <c r="O740" s="22" t="s">
        <v>41</v>
      </c>
      <c r="P740" s="24">
        <f t="shared" ca="1" si="136"/>
        <v>0.96673566708653236</v>
      </c>
      <c r="Q740" s="24">
        <f t="shared" ca="1" si="137"/>
        <v>9.0054134354571591</v>
      </c>
      <c r="R740" s="24">
        <f t="shared" ca="1" si="132"/>
        <v>9.9721491025436908</v>
      </c>
      <c r="S740" s="22" t="str">
        <f t="shared" ca="1" si="133"/>
        <v/>
      </c>
      <c r="T740" s="24" t="str">
        <f t="shared" ca="1" si="134"/>
        <v/>
      </c>
      <c r="U740" s="24">
        <f t="shared" ca="1" si="138"/>
        <v>0</v>
      </c>
      <c r="V740" s="22">
        <f t="shared" ca="1" si="135"/>
        <v>4.5027067177285796</v>
      </c>
    </row>
    <row r="741" spans="7:22" x14ac:dyDescent="0.25">
      <c r="G741" s="22">
        <v>732</v>
      </c>
      <c r="H741" s="22">
        <f>HLOOKUP($O741,$B$8:$E$27,H$5,FALSE)</f>
        <v>3</v>
      </c>
      <c r="I741" s="22">
        <f>HLOOKUP($O741,$B$8:$E$27,I$5,FALSE)</f>
        <v>0.2</v>
      </c>
      <c r="J741" s="22">
        <f>HLOOKUP($O741,$B$8:$E$27,J$5,FALSE)</f>
        <v>1.26</v>
      </c>
      <c r="K741" s="22">
        <f>HLOOKUP($O741,$B$8:$E$27,K$5,FALSE)</f>
        <v>0</v>
      </c>
      <c r="L741" s="22">
        <f>HLOOKUP($O741,$B$8:$E$27,L$5,FALSE)</f>
        <v>0</v>
      </c>
      <c r="M741" s="22">
        <f t="shared" si="139"/>
        <v>0.60000000000000009</v>
      </c>
      <c r="N741" s="22">
        <f t="shared" si="140"/>
        <v>3.7800000000000002</v>
      </c>
      <c r="O741" s="22" t="s">
        <v>39</v>
      </c>
      <c r="P741" s="24">
        <f t="shared" ca="1" si="136"/>
        <v>9.0302787663071774E-2</v>
      </c>
      <c r="Q741" s="24">
        <f t="shared" ca="1" si="137"/>
        <v>2.2533101831823275</v>
      </c>
      <c r="R741" s="24">
        <f t="shared" ca="1" si="132"/>
        <v>2.3436129708453994</v>
      </c>
      <c r="S741" s="22" t="str">
        <f t="shared" ca="1" si="133"/>
        <v/>
      </c>
      <c r="T741" s="24" t="str">
        <f t="shared" ca="1" si="134"/>
        <v/>
      </c>
      <c r="U741" s="24">
        <f t="shared" ca="1" si="138"/>
        <v>0</v>
      </c>
      <c r="V741" s="22">
        <f t="shared" ca="1" si="135"/>
        <v>1.1266550915911637</v>
      </c>
    </row>
    <row r="742" spans="7:22" x14ac:dyDescent="0.25">
      <c r="G742" s="22">
        <v>733</v>
      </c>
      <c r="H742" s="22">
        <f>HLOOKUP($O742,$B$8:$E$27,H$5,FALSE)</f>
        <v>5</v>
      </c>
      <c r="I742" s="22">
        <f>HLOOKUP($O742,$B$8:$E$27,I$5,FALSE)</f>
        <v>0.18</v>
      </c>
      <c r="J742" s="22">
        <f>HLOOKUP($O742,$B$8:$E$27,J$5,FALSE)</f>
        <v>1.37</v>
      </c>
      <c r="K742" s="22">
        <f>HLOOKUP($O742,$B$8:$E$27,K$5,FALSE)</f>
        <v>0</v>
      </c>
      <c r="L742" s="22">
        <f>HLOOKUP($O742,$B$8:$E$27,L$5,FALSE)</f>
        <v>0</v>
      </c>
      <c r="M742" s="22">
        <f t="shared" si="139"/>
        <v>0.89999999999999991</v>
      </c>
      <c r="N742" s="22">
        <f t="shared" si="140"/>
        <v>6.8500000000000005</v>
      </c>
      <c r="O742" s="22" t="s">
        <v>40</v>
      </c>
      <c r="P742" s="24">
        <f t="shared" ca="1" si="136"/>
        <v>0.53584550316782276</v>
      </c>
      <c r="Q742" s="24">
        <f t="shared" ca="1" si="137"/>
        <v>4.0829502760163354</v>
      </c>
      <c r="R742" s="24">
        <f t="shared" ca="1" si="132"/>
        <v>4.6187957791841585</v>
      </c>
      <c r="S742" s="22" t="str">
        <f t="shared" ca="1" si="133"/>
        <v/>
      </c>
      <c r="T742" s="24" t="str">
        <f t="shared" ca="1" si="134"/>
        <v/>
      </c>
      <c r="U742" s="24">
        <f t="shared" ca="1" si="138"/>
        <v>0</v>
      </c>
      <c r="V742" s="22">
        <f t="shared" ca="1" si="135"/>
        <v>2.0414751380081677</v>
      </c>
    </row>
    <row r="743" spans="7:22" x14ac:dyDescent="0.25">
      <c r="G743" s="22">
        <v>734</v>
      </c>
      <c r="H743" s="22">
        <f>HLOOKUP($O743,$B$8:$E$27,H$5,FALSE)</f>
        <v>10</v>
      </c>
      <c r="I743" s="22">
        <f>HLOOKUP($O743,$B$8:$E$27,I$5,FALSE)</f>
        <v>0.2</v>
      </c>
      <c r="J743" s="22">
        <f>HLOOKUP($O743,$B$8:$E$27,J$5,FALSE)</f>
        <v>1.4</v>
      </c>
      <c r="K743" s="22">
        <f>HLOOKUP($O743,$B$8:$E$27,K$5,FALSE)</f>
        <v>0</v>
      </c>
      <c r="L743" s="22">
        <f>HLOOKUP($O743,$B$8:$E$27,L$5,FALSE)</f>
        <v>0</v>
      </c>
      <c r="M743" s="22">
        <f t="shared" si="139"/>
        <v>2</v>
      </c>
      <c r="N743" s="22">
        <f t="shared" si="140"/>
        <v>14</v>
      </c>
      <c r="O743" s="22" t="s">
        <v>41</v>
      </c>
      <c r="P743" s="24">
        <f t="shared" ca="1" si="136"/>
        <v>1.7393102591521195</v>
      </c>
      <c r="Q743" s="24">
        <f t="shared" ca="1" si="137"/>
        <v>9.0026398379595847</v>
      </c>
      <c r="R743" s="24">
        <f t="shared" ca="1" si="132"/>
        <v>10.741950097111705</v>
      </c>
      <c r="S743" s="22" t="str">
        <f t="shared" ca="1" si="133"/>
        <v>D</v>
      </c>
      <c r="T743" s="24">
        <f t="shared" ca="1" si="134"/>
        <v>0.74195009711170457</v>
      </c>
      <c r="U743" s="24">
        <f t="shared" ca="1" si="138"/>
        <v>0</v>
      </c>
      <c r="V743" s="22">
        <f t="shared" ca="1" si="135"/>
        <v>0.45013199189797926</v>
      </c>
    </row>
    <row r="744" spans="7:22" x14ac:dyDescent="0.25">
      <c r="G744" s="22">
        <v>735</v>
      </c>
      <c r="H744" s="22">
        <f>HLOOKUP($O744,$B$8:$E$27,H$5,FALSE)</f>
        <v>1</v>
      </c>
      <c r="I744" s="22">
        <f>HLOOKUP($O744,$B$8:$E$27,I$5,FALSE)</f>
        <v>0.3</v>
      </c>
      <c r="J744" s="22">
        <f>HLOOKUP($O744,$B$8:$E$27,J$5,FALSE)</f>
        <v>0.95</v>
      </c>
      <c r="K744" s="22">
        <f>HLOOKUP($O744,$B$8:$E$27,K$5,FALSE)</f>
        <v>0</v>
      </c>
      <c r="L744" s="22">
        <f>HLOOKUP($O744,$B$8:$E$27,L$5,FALSE)</f>
        <v>0</v>
      </c>
      <c r="M744" s="22">
        <f t="shared" si="139"/>
        <v>0.3</v>
      </c>
      <c r="N744" s="22">
        <f t="shared" si="140"/>
        <v>0.95</v>
      </c>
      <c r="O744" s="22" t="s">
        <v>38</v>
      </c>
      <c r="P744" s="24">
        <f t="shared" ca="1" si="136"/>
        <v>0.1748356940587511</v>
      </c>
      <c r="Q744" s="24">
        <f t="shared" ca="1" si="137"/>
        <v>0.67068610855588884</v>
      </c>
      <c r="R744" s="24">
        <f t="shared" ca="1" si="132"/>
        <v>0.84552180261463994</v>
      </c>
      <c r="S744" s="22" t="str">
        <f t="shared" ca="1" si="133"/>
        <v/>
      </c>
      <c r="T744" s="24" t="str">
        <f t="shared" ca="1" si="134"/>
        <v/>
      </c>
      <c r="U744" s="24">
        <f t="shared" ca="1" si="138"/>
        <v>0</v>
      </c>
      <c r="V744" s="22">
        <f t="shared" ca="1" si="135"/>
        <v>0.33534305427794442</v>
      </c>
    </row>
    <row r="745" spans="7:22" x14ac:dyDescent="0.25">
      <c r="G745" s="22">
        <v>736</v>
      </c>
      <c r="H745" s="22">
        <f>HLOOKUP($O745,$B$8:$E$27,H$5,FALSE)</f>
        <v>10</v>
      </c>
      <c r="I745" s="22">
        <f>HLOOKUP($O745,$B$8:$E$27,I$5,FALSE)</f>
        <v>0.2</v>
      </c>
      <c r="J745" s="22">
        <f>HLOOKUP($O745,$B$8:$E$27,J$5,FALSE)</f>
        <v>1.4</v>
      </c>
      <c r="K745" s="22">
        <f>HLOOKUP($O745,$B$8:$E$27,K$5,FALSE)</f>
        <v>0</v>
      </c>
      <c r="L745" s="22">
        <f>HLOOKUP($O745,$B$8:$E$27,L$5,FALSE)</f>
        <v>0</v>
      </c>
      <c r="M745" s="22">
        <f t="shared" si="139"/>
        <v>2</v>
      </c>
      <c r="N745" s="22">
        <f t="shared" si="140"/>
        <v>14</v>
      </c>
      <c r="O745" s="22" t="s">
        <v>41</v>
      </c>
      <c r="P745" s="24">
        <f t="shared" ca="1" si="136"/>
        <v>1.2182684632674212</v>
      </c>
      <c r="Q745" s="24">
        <f t="shared" ca="1" si="137"/>
        <v>7.5632243422597281</v>
      </c>
      <c r="R745" s="24">
        <f t="shared" ca="1" si="132"/>
        <v>8.7814928055271491</v>
      </c>
      <c r="S745" s="22" t="str">
        <f t="shared" ca="1" si="133"/>
        <v/>
      </c>
      <c r="T745" s="24" t="str">
        <f t="shared" ca="1" si="134"/>
        <v/>
      </c>
      <c r="U745" s="24">
        <f t="shared" ca="1" si="138"/>
        <v>0</v>
      </c>
      <c r="V745" s="22">
        <f t="shared" ca="1" si="135"/>
        <v>3.781612171129864</v>
      </c>
    </row>
    <row r="746" spans="7:22" x14ac:dyDescent="0.25">
      <c r="G746" s="22">
        <v>737</v>
      </c>
      <c r="H746" s="22">
        <f>HLOOKUP($O746,$B$8:$E$27,H$5,FALSE)</f>
        <v>3</v>
      </c>
      <c r="I746" s="22">
        <f>HLOOKUP($O746,$B$8:$E$27,I$5,FALSE)</f>
        <v>0.2</v>
      </c>
      <c r="J746" s="22">
        <f>HLOOKUP($O746,$B$8:$E$27,J$5,FALSE)</f>
        <v>1.26</v>
      </c>
      <c r="K746" s="22">
        <f>HLOOKUP($O746,$B$8:$E$27,K$5,FALSE)</f>
        <v>0</v>
      </c>
      <c r="L746" s="22">
        <f>HLOOKUP($O746,$B$8:$E$27,L$5,FALSE)</f>
        <v>0</v>
      </c>
      <c r="M746" s="22">
        <f t="shared" si="139"/>
        <v>0.60000000000000009</v>
      </c>
      <c r="N746" s="22">
        <f t="shared" si="140"/>
        <v>3.7800000000000002</v>
      </c>
      <c r="O746" s="22" t="s">
        <v>39</v>
      </c>
      <c r="P746" s="24">
        <f t="shared" ca="1" si="136"/>
        <v>0.11216928518874773</v>
      </c>
      <c r="Q746" s="24">
        <f t="shared" ca="1" si="137"/>
        <v>2.3648101233120356</v>
      </c>
      <c r="R746" s="24">
        <f t="shared" ca="1" si="132"/>
        <v>2.4769794085007835</v>
      </c>
      <c r="S746" s="22" t="str">
        <f t="shared" ca="1" si="133"/>
        <v/>
      </c>
      <c r="T746" s="24" t="str">
        <f t="shared" ca="1" si="134"/>
        <v/>
      </c>
      <c r="U746" s="24">
        <f t="shared" ca="1" si="138"/>
        <v>0</v>
      </c>
      <c r="V746" s="22">
        <f t="shared" ca="1" si="135"/>
        <v>0.93522548649591197</v>
      </c>
    </row>
    <row r="747" spans="7:22" x14ac:dyDescent="0.25">
      <c r="G747" s="22">
        <v>738</v>
      </c>
      <c r="H747" s="22">
        <f>HLOOKUP($O747,$B$8:$E$27,H$5,FALSE)</f>
        <v>3</v>
      </c>
      <c r="I747" s="22">
        <f>HLOOKUP($O747,$B$8:$E$27,I$5,FALSE)</f>
        <v>0.2</v>
      </c>
      <c r="J747" s="22">
        <f>HLOOKUP($O747,$B$8:$E$27,J$5,FALSE)</f>
        <v>1.26</v>
      </c>
      <c r="K747" s="22">
        <f>HLOOKUP($O747,$B$8:$E$27,K$5,FALSE)</f>
        <v>0</v>
      </c>
      <c r="L747" s="22">
        <f>HLOOKUP($O747,$B$8:$E$27,L$5,FALSE)</f>
        <v>0</v>
      </c>
      <c r="M747" s="22">
        <f t="shared" si="139"/>
        <v>0.60000000000000009</v>
      </c>
      <c r="N747" s="22">
        <f t="shared" si="140"/>
        <v>3.7800000000000002</v>
      </c>
      <c r="O747" s="22" t="s">
        <v>39</v>
      </c>
      <c r="P747" s="24">
        <f t="shared" ca="1" si="136"/>
        <v>0.14156375884375222</v>
      </c>
      <c r="Q747" s="24">
        <f t="shared" ca="1" si="137"/>
        <v>2.2729947621538908</v>
      </c>
      <c r="R747" s="24">
        <f t="shared" ca="1" si="132"/>
        <v>2.4145585209976432</v>
      </c>
      <c r="S747" s="22" t="str">
        <f t="shared" ca="1" si="133"/>
        <v/>
      </c>
      <c r="T747" s="24" t="str">
        <f t="shared" ca="1" si="134"/>
        <v/>
      </c>
      <c r="U747" s="24">
        <f t="shared" ca="1" si="138"/>
        <v>0</v>
      </c>
      <c r="V747" s="22">
        <f t="shared" ca="1" si="135"/>
        <v>0.24299126775574204</v>
      </c>
    </row>
    <row r="748" spans="7:22" x14ac:dyDescent="0.25">
      <c r="G748" s="22">
        <v>739</v>
      </c>
      <c r="H748" s="22">
        <f>HLOOKUP($O748,$B$8:$E$27,H$5,FALSE)</f>
        <v>5</v>
      </c>
      <c r="I748" s="22">
        <f>HLOOKUP($O748,$B$8:$E$27,I$5,FALSE)</f>
        <v>0.18</v>
      </c>
      <c r="J748" s="22">
        <f>HLOOKUP($O748,$B$8:$E$27,J$5,FALSE)</f>
        <v>1.37</v>
      </c>
      <c r="K748" s="22">
        <f>HLOOKUP($O748,$B$8:$E$27,K$5,FALSE)</f>
        <v>0</v>
      </c>
      <c r="L748" s="22">
        <f>HLOOKUP($O748,$B$8:$E$27,L$5,FALSE)</f>
        <v>0</v>
      </c>
      <c r="M748" s="22">
        <f t="shared" si="139"/>
        <v>0.89999999999999991</v>
      </c>
      <c r="N748" s="22">
        <f t="shared" si="140"/>
        <v>6.8500000000000005</v>
      </c>
      <c r="O748" s="22" t="s">
        <v>40</v>
      </c>
      <c r="P748" s="24">
        <f t="shared" ca="1" si="136"/>
        <v>0.76381926974358183</v>
      </c>
      <c r="Q748" s="24">
        <f t="shared" ca="1" si="137"/>
        <v>4.4922381682408714</v>
      </c>
      <c r="R748" s="24">
        <f t="shared" ca="1" si="132"/>
        <v>5.2560574379844534</v>
      </c>
      <c r="S748" s="22" t="str">
        <f t="shared" ca="1" si="133"/>
        <v>C</v>
      </c>
      <c r="T748" s="24">
        <f t="shared" ca="1" si="134"/>
        <v>0.25605743798445335</v>
      </c>
      <c r="U748" s="24">
        <f t="shared" ca="1" si="138"/>
        <v>0</v>
      </c>
      <c r="V748" s="22">
        <f t="shared" ca="1" si="135"/>
        <v>2.2461190841204357</v>
      </c>
    </row>
    <row r="749" spans="7:22" x14ac:dyDescent="0.25">
      <c r="G749" s="22">
        <v>740</v>
      </c>
      <c r="H749" s="22">
        <f>HLOOKUP($O749,$B$8:$E$27,H$5,FALSE)</f>
        <v>10</v>
      </c>
      <c r="I749" s="22">
        <f>HLOOKUP($O749,$B$8:$E$27,I$5,FALSE)</f>
        <v>0.2</v>
      </c>
      <c r="J749" s="22">
        <f>HLOOKUP($O749,$B$8:$E$27,J$5,FALSE)</f>
        <v>1.4</v>
      </c>
      <c r="K749" s="22">
        <f>HLOOKUP($O749,$B$8:$E$27,K$5,FALSE)</f>
        <v>0</v>
      </c>
      <c r="L749" s="22">
        <f>HLOOKUP($O749,$B$8:$E$27,L$5,FALSE)</f>
        <v>0</v>
      </c>
      <c r="M749" s="22">
        <f t="shared" si="139"/>
        <v>2</v>
      </c>
      <c r="N749" s="22">
        <f t="shared" si="140"/>
        <v>14</v>
      </c>
      <c r="O749" s="22" t="s">
        <v>41</v>
      </c>
      <c r="P749" s="24">
        <f t="shared" ca="1" si="136"/>
        <v>0.91642462856701212</v>
      </c>
      <c r="Q749" s="24">
        <f t="shared" ca="1" si="137"/>
        <v>8.3659998377983271</v>
      </c>
      <c r="R749" s="24">
        <f t="shared" ca="1" si="132"/>
        <v>9.2824244663653399</v>
      </c>
      <c r="S749" s="22" t="str">
        <f t="shared" ca="1" si="133"/>
        <v/>
      </c>
      <c r="T749" s="24" t="str">
        <f t="shared" ca="1" si="134"/>
        <v/>
      </c>
      <c r="U749" s="24">
        <f t="shared" ca="1" si="138"/>
        <v>0</v>
      </c>
      <c r="V749" s="22">
        <f t="shared" ca="1" si="135"/>
        <v>4.1829999188991636</v>
      </c>
    </row>
    <row r="750" spans="7:22" x14ac:dyDescent="0.25">
      <c r="G750" s="22">
        <v>741</v>
      </c>
      <c r="H750" s="22">
        <f>HLOOKUP($O750,$B$8:$E$27,H$5,FALSE)</f>
        <v>5</v>
      </c>
      <c r="I750" s="22">
        <f>HLOOKUP($O750,$B$8:$E$27,I$5,FALSE)</f>
        <v>0.18</v>
      </c>
      <c r="J750" s="22">
        <f>HLOOKUP($O750,$B$8:$E$27,J$5,FALSE)</f>
        <v>1.37</v>
      </c>
      <c r="K750" s="22">
        <f>HLOOKUP($O750,$B$8:$E$27,K$5,FALSE)</f>
        <v>0</v>
      </c>
      <c r="L750" s="22">
        <f>HLOOKUP($O750,$B$8:$E$27,L$5,FALSE)</f>
        <v>0</v>
      </c>
      <c r="M750" s="22">
        <f t="shared" si="139"/>
        <v>0.89999999999999991</v>
      </c>
      <c r="N750" s="22">
        <f t="shared" si="140"/>
        <v>6.8500000000000005</v>
      </c>
      <c r="O750" s="22" t="s">
        <v>40</v>
      </c>
      <c r="P750" s="24">
        <f t="shared" ca="1" si="136"/>
        <v>0.47454791905414756</v>
      </c>
      <c r="Q750" s="24">
        <f t="shared" ca="1" si="137"/>
        <v>3.7388121365754912</v>
      </c>
      <c r="R750" s="24">
        <f t="shared" ref="R750:R813" ca="1" si="141">SUM(P750:Q750)</f>
        <v>4.2133600556296384</v>
      </c>
      <c r="S750" s="22" t="str">
        <f t="shared" ref="S750:S813" ca="1" si="142">IF(H750&lt;R750,O750,"")</f>
        <v/>
      </c>
      <c r="T750" s="24" t="str">
        <f t="shared" ref="T750:T813" ca="1" si="143">IF(S750=O750,R750-H750,"")</f>
        <v/>
      </c>
      <c r="U750" s="24">
        <f t="shared" ca="1" si="138"/>
        <v>0</v>
      </c>
      <c r="V750" s="22">
        <f t="shared" ca="1" si="135"/>
        <v>0.34053829367005306</v>
      </c>
    </row>
    <row r="751" spans="7:22" x14ac:dyDescent="0.25">
      <c r="G751" s="22">
        <v>742</v>
      </c>
      <c r="H751" s="22">
        <f>HLOOKUP($O751,$B$8:$E$27,H$5,FALSE)</f>
        <v>3</v>
      </c>
      <c r="I751" s="22">
        <f>HLOOKUP($O751,$B$8:$E$27,I$5,FALSE)</f>
        <v>0.2</v>
      </c>
      <c r="J751" s="22">
        <f>HLOOKUP($O751,$B$8:$E$27,J$5,FALSE)</f>
        <v>1.26</v>
      </c>
      <c r="K751" s="22">
        <f>HLOOKUP($O751,$B$8:$E$27,K$5,FALSE)</f>
        <v>0</v>
      </c>
      <c r="L751" s="22">
        <f>HLOOKUP($O751,$B$8:$E$27,L$5,FALSE)</f>
        <v>0</v>
      </c>
      <c r="M751" s="22">
        <f t="shared" si="139"/>
        <v>0.60000000000000009</v>
      </c>
      <c r="N751" s="22">
        <f t="shared" si="140"/>
        <v>3.7800000000000002</v>
      </c>
      <c r="O751" s="22" t="s">
        <v>39</v>
      </c>
      <c r="P751" s="24">
        <f t="shared" ca="1" si="136"/>
        <v>0.3391855958763354</v>
      </c>
      <c r="Q751" s="24">
        <f t="shared" ca="1" si="137"/>
        <v>2.0438251002300616</v>
      </c>
      <c r="R751" s="24">
        <f t="shared" ca="1" si="141"/>
        <v>2.383010696106397</v>
      </c>
      <c r="S751" s="22" t="str">
        <f t="shared" ca="1" si="142"/>
        <v/>
      </c>
      <c r="T751" s="24" t="str">
        <f t="shared" ca="1" si="143"/>
        <v/>
      </c>
      <c r="U751" s="24">
        <f t="shared" ca="1" si="138"/>
        <v>0</v>
      </c>
      <c r="V751" s="22">
        <f t="shared" ca="1" si="135"/>
        <v>0.76055198372428034</v>
      </c>
    </row>
    <row r="752" spans="7:22" x14ac:dyDescent="0.25">
      <c r="G752" s="22">
        <v>743</v>
      </c>
      <c r="H752" s="22">
        <f>HLOOKUP($O752,$B$8:$E$27,H$5,FALSE)</f>
        <v>3</v>
      </c>
      <c r="I752" s="22">
        <f>HLOOKUP($O752,$B$8:$E$27,I$5,FALSE)</f>
        <v>0.2</v>
      </c>
      <c r="J752" s="22">
        <f>HLOOKUP($O752,$B$8:$E$27,J$5,FALSE)</f>
        <v>1.26</v>
      </c>
      <c r="K752" s="22">
        <f>HLOOKUP($O752,$B$8:$E$27,K$5,FALSE)</f>
        <v>0</v>
      </c>
      <c r="L752" s="22">
        <f>HLOOKUP($O752,$B$8:$E$27,L$5,FALSE)</f>
        <v>0</v>
      </c>
      <c r="M752" s="22">
        <f t="shared" si="139"/>
        <v>0.60000000000000009</v>
      </c>
      <c r="N752" s="22">
        <f t="shared" si="140"/>
        <v>3.7800000000000002</v>
      </c>
      <c r="O752" s="22" t="s">
        <v>39</v>
      </c>
      <c r="P752" s="24">
        <f t="shared" ca="1" si="136"/>
        <v>0.48057303405821838</v>
      </c>
      <c r="Q752" s="24">
        <f t="shared" ca="1" si="137"/>
        <v>2.060236027954061</v>
      </c>
      <c r="R752" s="24">
        <f t="shared" ca="1" si="141"/>
        <v>2.5408090620122792</v>
      </c>
      <c r="S752" s="22" t="str">
        <f t="shared" ca="1" si="142"/>
        <v/>
      </c>
      <c r="T752" s="24" t="str">
        <f t="shared" ca="1" si="143"/>
        <v/>
      </c>
      <c r="U752" s="24">
        <f t="shared" ca="1" si="138"/>
        <v>0</v>
      </c>
      <c r="V752" s="22">
        <f t="shared" ca="1" si="135"/>
        <v>0.30270576458139709</v>
      </c>
    </row>
    <row r="753" spans="7:22" x14ac:dyDescent="0.25">
      <c r="G753" s="22">
        <v>744</v>
      </c>
      <c r="H753" s="22">
        <f>HLOOKUP($O753,$B$8:$E$27,H$5,FALSE)</f>
        <v>10</v>
      </c>
      <c r="I753" s="22">
        <f>HLOOKUP($O753,$B$8:$E$27,I$5,FALSE)</f>
        <v>0.2</v>
      </c>
      <c r="J753" s="22">
        <f>HLOOKUP($O753,$B$8:$E$27,J$5,FALSE)</f>
        <v>1.4</v>
      </c>
      <c r="K753" s="22">
        <f>HLOOKUP($O753,$B$8:$E$27,K$5,FALSE)</f>
        <v>0</v>
      </c>
      <c r="L753" s="22">
        <f>HLOOKUP($O753,$B$8:$E$27,L$5,FALSE)</f>
        <v>0</v>
      </c>
      <c r="M753" s="22">
        <f t="shared" si="139"/>
        <v>2</v>
      </c>
      <c r="N753" s="22">
        <f t="shared" si="140"/>
        <v>14</v>
      </c>
      <c r="O753" s="22" t="s">
        <v>41</v>
      </c>
      <c r="P753" s="24">
        <f t="shared" ca="1" si="136"/>
        <v>1.6968539750047831</v>
      </c>
      <c r="Q753" s="24">
        <f t="shared" ca="1" si="137"/>
        <v>7.9990792451076791</v>
      </c>
      <c r="R753" s="24">
        <f t="shared" ca="1" si="141"/>
        <v>9.6959332201124617</v>
      </c>
      <c r="S753" s="22" t="str">
        <f t="shared" ca="1" si="142"/>
        <v/>
      </c>
      <c r="T753" s="24" t="str">
        <f t="shared" ca="1" si="143"/>
        <v/>
      </c>
      <c r="U753" s="24">
        <f t="shared" ca="1" si="138"/>
        <v>0</v>
      </c>
      <c r="V753" s="22">
        <f t="shared" ca="1" si="135"/>
        <v>3.9995396225538395</v>
      </c>
    </row>
    <row r="754" spans="7:22" x14ac:dyDescent="0.25">
      <c r="G754" s="22">
        <v>745</v>
      </c>
      <c r="H754" s="22">
        <f>HLOOKUP($O754,$B$8:$E$27,H$5,FALSE)</f>
        <v>1</v>
      </c>
      <c r="I754" s="22">
        <f>HLOOKUP($O754,$B$8:$E$27,I$5,FALSE)</f>
        <v>0.3</v>
      </c>
      <c r="J754" s="22">
        <f>HLOOKUP($O754,$B$8:$E$27,J$5,FALSE)</f>
        <v>0.95</v>
      </c>
      <c r="K754" s="22">
        <f>HLOOKUP($O754,$B$8:$E$27,K$5,FALSE)</f>
        <v>0</v>
      </c>
      <c r="L754" s="22">
        <f>HLOOKUP($O754,$B$8:$E$27,L$5,FALSE)</f>
        <v>0</v>
      </c>
      <c r="M754" s="22">
        <f t="shared" si="139"/>
        <v>0.3</v>
      </c>
      <c r="N754" s="22">
        <f t="shared" si="140"/>
        <v>0.95</v>
      </c>
      <c r="O754" s="22" t="s">
        <v>38</v>
      </c>
      <c r="P754" s="24">
        <f t="shared" ca="1" si="136"/>
        <v>0.11486577283423058</v>
      </c>
      <c r="Q754" s="24">
        <f t="shared" ca="1" si="137"/>
        <v>0.62797300454271521</v>
      </c>
      <c r="R754" s="24">
        <f t="shared" ca="1" si="141"/>
        <v>0.74283877737694581</v>
      </c>
      <c r="S754" s="22" t="str">
        <f t="shared" ca="1" si="142"/>
        <v/>
      </c>
      <c r="T754" s="24" t="str">
        <f t="shared" ca="1" si="143"/>
        <v/>
      </c>
      <c r="U754" s="24">
        <f t="shared" ca="1" si="138"/>
        <v>0</v>
      </c>
      <c r="V754" s="22">
        <f t="shared" ca="1" si="135"/>
        <v>0.3139865022713576</v>
      </c>
    </row>
    <row r="755" spans="7:22" x14ac:dyDescent="0.25">
      <c r="G755" s="22">
        <v>746</v>
      </c>
      <c r="H755" s="22">
        <f>HLOOKUP($O755,$B$8:$E$27,H$5,FALSE)</f>
        <v>5</v>
      </c>
      <c r="I755" s="22">
        <f>HLOOKUP($O755,$B$8:$E$27,I$5,FALSE)</f>
        <v>0.18</v>
      </c>
      <c r="J755" s="22">
        <f>HLOOKUP($O755,$B$8:$E$27,J$5,FALSE)</f>
        <v>1.37</v>
      </c>
      <c r="K755" s="22">
        <f>HLOOKUP($O755,$B$8:$E$27,K$5,FALSE)</f>
        <v>0</v>
      </c>
      <c r="L755" s="22">
        <f>HLOOKUP($O755,$B$8:$E$27,L$5,FALSE)</f>
        <v>0</v>
      </c>
      <c r="M755" s="22">
        <f t="shared" si="139"/>
        <v>0.89999999999999991</v>
      </c>
      <c r="N755" s="22">
        <f t="shared" si="140"/>
        <v>6.8500000000000005</v>
      </c>
      <c r="O755" s="22" t="s">
        <v>40</v>
      </c>
      <c r="P755" s="24">
        <f t="shared" ca="1" si="136"/>
        <v>0.60404939572319349</v>
      </c>
      <c r="Q755" s="24">
        <f t="shared" ca="1" si="137"/>
        <v>4.2463246974113131</v>
      </c>
      <c r="R755" s="24">
        <f t="shared" ca="1" si="141"/>
        <v>4.8503740931345067</v>
      </c>
      <c r="S755" s="22" t="str">
        <f t="shared" ca="1" si="142"/>
        <v/>
      </c>
      <c r="T755" s="24" t="str">
        <f t="shared" ca="1" si="143"/>
        <v/>
      </c>
      <c r="U755" s="24">
        <f t="shared" ca="1" si="138"/>
        <v>0</v>
      </c>
      <c r="V755" s="22">
        <f t="shared" ca="1" si="135"/>
        <v>2.1231623487056566</v>
      </c>
    </row>
    <row r="756" spans="7:22" x14ac:dyDescent="0.25">
      <c r="G756" s="22">
        <v>747</v>
      </c>
      <c r="H756" s="22">
        <f>HLOOKUP($O756,$B$8:$E$27,H$5,FALSE)</f>
        <v>5</v>
      </c>
      <c r="I756" s="22">
        <f>HLOOKUP($O756,$B$8:$E$27,I$5,FALSE)</f>
        <v>0.18</v>
      </c>
      <c r="J756" s="22">
        <f>HLOOKUP($O756,$B$8:$E$27,J$5,FALSE)</f>
        <v>1.37</v>
      </c>
      <c r="K756" s="22">
        <f>HLOOKUP($O756,$B$8:$E$27,K$5,FALSE)</f>
        <v>0</v>
      </c>
      <c r="L756" s="22">
        <f>HLOOKUP($O756,$B$8:$E$27,L$5,FALSE)</f>
        <v>0</v>
      </c>
      <c r="M756" s="22">
        <f t="shared" si="139"/>
        <v>0.89999999999999991</v>
      </c>
      <c r="N756" s="22">
        <f t="shared" si="140"/>
        <v>6.8500000000000005</v>
      </c>
      <c r="O756" s="22" t="s">
        <v>40</v>
      </c>
      <c r="P756" s="24">
        <f t="shared" ca="1" si="136"/>
        <v>0.70983834186698103</v>
      </c>
      <c r="Q756" s="24">
        <f t="shared" ca="1" si="137"/>
        <v>3.8902655271447455</v>
      </c>
      <c r="R756" s="24">
        <f t="shared" ca="1" si="141"/>
        <v>4.6001038690117264</v>
      </c>
      <c r="S756" s="22" t="str">
        <f t="shared" ca="1" si="142"/>
        <v/>
      </c>
      <c r="T756" s="24" t="str">
        <f t="shared" ca="1" si="143"/>
        <v/>
      </c>
      <c r="U756" s="24">
        <f t="shared" ca="1" si="138"/>
        <v>0</v>
      </c>
      <c r="V756" s="22">
        <f t="shared" ca="1" si="135"/>
        <v>0.39746628382981947</v>
      </c>
    </row>
    <row r="757" spans="7:22" x14ac:dyDescent="0.25">
      <c r="G757" s="22">
        <v>748</v>
      </c>
      <c r="H757" s="22">
        <f>HLOOKUP($O757,$B$8:$E$27,H$5,FALSE)</f>
        <v>10</v>
      </c>
      <c r="I757" s="22">
        <f>HLOOKUP($O757,$B$8:$E$27,I$5,FALSE)</f>
        <v>0.2</v>
      </c>
      <c r="J757" s="22">
        <f>HLOOKUP($O757,$B$8:$E$27,J$5,FALSE)</f>
        <v>1.4</v>
      </c>
      <c r="K757" s="22">
        <f>HLOOKUP($O757,$B$8:$E$27,K$5,FALSE)</f>
        <v>0</v>
      </c>
      <c r="L757" s="22">
        <f>HLOOKUP($O757,$B$8:$E$27,L$5,FALSE)</f>
        <v>0</v>
      </c>
      <c r="M757" s="22">
        <f t="shared" si="139"/>
        <v>2</v>
      </c>
      <c r="N757" s="22">
        <f t="shared" si="140"/>
        <v>14</v>
      </c>
      <c r="O757" s="22" t="s">
        <v>41</v>
      </c>
      <c r="P757" s="24">
        <f t="shared" ca="1" si="136"/>
        <v>0.11680236013357015</v>
      </c>
      <c r="Q757" s="24">
        <f t="shared" ca="1" si="137"/>
        <v>7.2240577436315192</v>
      </c>
      <c r="R757" s="24">
        <f t="shared" ca="1" si="141"/>
        <v>7.3408601037650891</v>
      </c>
      <c r="S757" s="22" t="str">
        <f t="shared" ca="1" si="142"/>
        <v/>
      </c>
      <c r="T757" s="24" t="str">
        <f t="shared" ca="1" si="143"/>
        <v/>
      </c>
      <c r="U757" s="24">
        <f t="shared" ca="1" si="138"/>
        <v>0</v>
      </c>
      <c r="V757" s="22">
        <f t="shared" ca="1" si="135"/>
        <v>3.4090488313769383</v>
      </c>
    </row>
    <row r="758" spans="7:22" x14ac:dyDescent="0.25">
      <c r="G758" s="22">
        <v>749</v>
      </c>
      <c r="H758" s="22">
        <f>HLOOKUP($O758,$B$8:$E$27,H$5,FALSE)</f>
        <v>1</v>
      </c>
      <c r="I758" s="22">
        <f>HLOOKUP($O758,$B$8:$E$27,I$5,FALSE)</f>
        <v>0.3</v>
      </c>
      <c r="J758" s="22">
        <f>HLOOKUP($O758,$B$8:$E$27,J$5,FALSE)</f>
        <v>0.95</v>
      </c>
      <c r="K758" s="22">
        <f>HLOOKUP($O758,$B$8:$E$27,K$5,FALSE)</f>
        <v>0</v>
      </c>
      <c r="L758" s="22">
        <f>HLOOKUP($O758,$B$8:$E$27,L$5,FALSE)</f>
        <v>0</v>
      </c>
      <c r="M758" s="22">
        <f t="shared" si="139"/>
        <v>0.3</v>
      </c>
      <c r="N758" s="22">
        <f t="shared" si="140"/>
        <v>0.95</v>
      </c>
      <c r="O758" s="22" t="s">
        <v>38</v>
      </c>
      <c r="P758" s="24">
        <f t="shared" ca="1" si="136"/>
        <v>0.18321607682588403</v>
      </c>
      <c r="Q758" s="24">
        <f t="shared" ca="1" si="137"/>
        <v>0.59455023311994615</v>
      </c>
      <c r="R758" s="24">
        <f t="shared" ca="1" si="141"/>
        <v>0.77776630994583018</v>
      </c>
      <c r="S758" s="22" t="str">
        <f t="shared" ca="1" si="142"/>
        <v/>
      </c>
      <c r="T758" s="24" t="str">
        <f t="shared" ca="1" si="143"/>
        <v/>
      </c>
      <c r="U758" s="24">
        <f t="shared" ca="1" si="138"/>
        <v>0</v>
      </c>
      <c r="V758" s="22">
        <f t="shared" ca="1" si="135"/>
        <v>4.204395235673896E-2</v>
      </c>
    </row>
    <row r="759" spans="7:22" x14ac:dyDescent="0.25">
      <c r="G759" s="22">
        <v>750</v>
      </c>
      <c r="H759" s="22">
        <f>HLOOKUP($O759,$B$8:$E$27,H$5,FALSE)</f>
        <v>1</v>
      </c>
      <c r="I759" s="22">
        <f>HLOOKUP($O759,$B$8:$E$27,I$5,FALSE)</f>
        <v>0.3</v>
      </c>
      <c r="J759" s="22">
        <f>HLOOKUP($O759,$B$8:$E$27,J$5,FALSE)</f>
        <v>0.95</v>
      </c>
      <c r="K759" s="22">
        <f>HLOOKUP($O759,$B$8:$E$27,K$5,FALSE)</f>
        <v>0</v>
      </c>
      <c r="L759" s="22">
        <f>HLOOKUP($O759,$B$8:$E$27,L$5,FALSE)</f>
        <v>0</v>
      </c>
      <c r="M759" s="22">
        <f t="shared" si="139"/>
        <v>0.3</v>
      </c>
      <c r="N759" s="22">
        <f t="shared" si="140"/>
        <v>0.95</v>
      </c>
      <c r="O759" s="22" t="s">
        <v>38</v>
      </c>
      <c r="P759" s="24">
        <f t="shared" ca="1" si="136"/>
        <v>8.5096292993851897E-3</v>
      </c>
      <c r="Q759" s="24">
        <f t="shared" ca="1" si="137"/>
        <v>0.66290800246465276</v>
      </c>
      <c r="R759" s="24">
        <f t="shared" ca="1" si="141"/>
        <v>0.6714176317640379</v>
      </c>
      <c r="S759" s="22" t="str">
        <f t="shared" ca="1" si="142"/>
        <v/>
      </c>
      <c r="T759" s="24" t="str">
        <f t="shared" ca="1" si="143"/>
        <v/>
      </c>
      <c r="U759" s="24">
        <f t="shared" ca="1" si="138"/>
        <v>0</v>
      </c>
      <c r="V759" s="22">
        <f t="shared" ca="1" si="135"/>
        <v>0.33145400123232638</v>
      </c>
    </row>
    <row r="760" spans="7:22" x14ac:dyDescent="0.25">
      <c r="G760" s="22">
        <v>751</v>
      </c>
      <c r="H760" s="22">
        <f>HLOOKUP($O760,$B$8:$E$27,H$5,FALSE)</f>
        <v>1</v>
      </c>
      <c r="I760" s="22">
        <f>HLOOKUP($O760,$B$8:$E$27,I$5,FALSE)</f>
        <v>0.3</v>
      </c>
      <c r="J760" s="22">
        <f>HLOOKUP($O760,$B$8:$E$27,J$5,FALSE)</f>
        <v>0.95</v>
      </c>
      <c r="K760" s="22">
        <f>HLOOKUP($O760,$B$8:$E$27,K$5,FALSE)</f>
        <v>0</v>
      </c>
      <c r="L760" s="22">
        <f>HLOOKUP($O760,$B$8:$E$27,L$5,FALSE)</f>
        <v>0</v>
      </c>
      <c r="M760" s="22">
        <f t="shared" si="139"/>
        <v>0.3</v>
      </c>
      <c r="N760" s="22">
        <f t="shared" si="140"/>
        <v>0.95</v>
      </c>
      <c r="O760" s="22" t="s">
        <v>38</v>
      </c>
      <c r="P760" s="24">
        <f t="shared" ca="1" si="136"/>
        <v>0.22918845652626443</v>
      </c>
      <c r="Q760" s="24">
        <f t="shared" ca="1" si="137"/>
        <v>0.60415316157264909</v>
      </c>
      <c r="R760" s="24">
        <f t="shared" ca="1" si="141"/>
        <v>0.83334161809891349</v>
      </c>
      <c r="S760" s="22" t="str">
        <f t="shared" ca="1" si="142"/>
        <v/>
      </c>
      <c r="T760" s="24" t="str">
        <f t="shared" ca="1" si="143"/>
        <v/>
      </c>
      <c r="U760" s="24">
        <f t="shared" ca="1" si="138"/>
        <v>0</v>
      </c>
      <c r="V760" s="22">
        <f t="shared" ca="1" si="135"/>
        <v>3.0207658078632457E-2</v>
      </c>
    </row>
    <row r="761" spans="7:22" x14ac:dyDescent="0.25">
      <c r="G761" s="22">
        <v>752</v>
      </c>
      <c r="H761" s="22">
        <f>HLOOKUP($O761,$B$8:$E$27,H$5,FALSE)</f>
        <v>5</v>
      </c>
      <c r="I761" s="22">
        <f>HLOOKUP($O761,$B$8:$E$27,I$5,FALSE)</f>
        <v>0.18</v>
      </c>
      <c r="J761" s="22">
        <f>HLOOKUP($O761,$B$8:$E$27,J$5,FALSE)</f>
        <v>1.37</v>
      </c>
      <c r="K761" s="22">
        <f>HLOOKUP($O761,$B$8:$E$27,K$5,FALSE)</f>
        <v>0</v>
      </c>
      <c r="L761" s="22">
        <f>HLOOKUP($O761,$B$8:$E$27,L$5,FALSE)</f>
        <v>0</v>
      </c>
      <c r="M761" s="22">
        <f t="shared" si="139"/>
        <v>0.89999999999999991</v>
      </c>
      <c r="N761" s="22">
        <f t="shared" si="140"/>
        <v>6.8500000000000005</v>
      </c>
      <c r="O761" s="22" t="s">
        <v>40</v>
      </c>
      <c r="P761" s="24">
        <f t="shared" ca="1" si="136"/>
        <v>0.48741421426329218</v>
      </c>
      <c r="Q761" s="24">
        <f t="shared" ca="1" si="137"/>
        <v>3.8308263775997911</v>
      </c>
      <c r="R761" s="24">
        <f t="shared" ca="1" si="141"/>
        <v>4.3182405918630833</v>
      </c>
      <c r="S761" s="22" t="str">
        <f t="shared" ca="1" si="142"/>
        <v/>
      </c>
      <c r="T761" s="24" t="str">
        <f t="shared" ca="1" si="143"/>
        <v/>
      </c>
      <c r="U761" s="24">
        <f t="shared" ca="1" si="138"/>
        <v>0</v>
      </c>
      <c r="V761" s="22">
        <f t="shared" ca="1" si="135"/>
        <v>1.9154131887998955</v>
      </c>
    </row>
    <row r="762" spans="7:22" x14ac:dyDescent="0.25">
      <c r="G762" s="22">
        <v>753</v>
      </c>
      <c r="H762" s="22">
        <f>HLOOKUP($O762,$B$8:$E$27,H$5,FALSE)</f>
        <v>3</v>
      </c>
      <c r="I762" s="22">
        <f>HLOOKUP($O762,$B$8:$E$27,I$5,FALSE)</f>
        <v>0.2</v>
      </c>
      <c r="J762" s="22">
        <f>HLOOKUP($O762,$B$8:$E$27,J$5,FALSE)</f>
        <v>1.26</v>
      </c>
      <c r="K762" s="22">
        <f>HLOOKUP($O762,$B$8:$E$27,K$5,FALSE)</f>
        <v>0</v>
      </c>
      <c r="L762" s="22">
        <f>HLOOKUP($O762,$B$8:$E$27,L$5,FALSE)</f>
        <v>0</v>
      </c>
      <c r="M762" s="22">
        <f t="shared" si="139"/>
        <v>0.60000000000000009</v>
      </c>
      <c r="N762" s="22">
        <f t="shared" si="140"/>
        <v>3.7800000000000002</v>
      </c>
      <c r="O762" s="22" t="s">
        <v>39</v>
      </c>
      <c r="P762" s="24">
        <f t="shared" ca="1" si="136"/>
        <v>0.10660437769646933</v>
      </c>
      <c r="Q762" s="24">
        <f t="shared" ca="1" si="137"/>
        <v>2.2341696927568431</v>
      </c>
      <c r="R762" s="24">
        <f t="shared" ca="1" si="141"/>
        <v>2.3407740704533122</v>
      </c>
      <c r="S762" s="22" t="str">
        <f t="shared" ca="1" si="142"/>
        <v/>
      </c>
      <c r="T762" s="24" t="str">
        <f t="shared" ca="1" si="143"/>
        <v/>
      </c>
      <c r="U762" s="24">
        <f t="shared" ca="1" si="138"/>
        <v>0</v>
      </c>
      <c r="V762" s="22">
        <f t="shared" ca="1" si="135"/>
        <v>0.43073674218836794</v>
      </c>
    </row>
    <row r="763" spans="7:22" x14ac:dyDescent="0.25">
      <c r="G763" s="22">
        <v>754</v>
      </c>
      <c r="H763" s="22">
        <f>HLOOKUP($O763,$B$8:$E$27,H$5,FALSE)</f>
        <v>3</v>
      </c>
      <c r="I763" s="22">
        <f>HLOOKUP($O763,$B$8:$E$27,I$5,FALSE)</f>
        <v>0.2</v>
      </c>
      <c r="J763" s="22">
        <f>HLOOKUP($O763,$B$8:$E$27,J$5,FALSE)</f>
        <v>1.26</v>
      </c>
      <c r="K763" s="22">
        <f>HLOOKUP($O763,$B$8:$E$27,K$5,FALSE)</f>
        <v>0</v>
      </c>
      <c r="L763" s="22">
        <f>HLOOKUP($O763,$B$8:$E$27,L$5,FALSE)</f>
        <v>0</v>
      </c>
      <c r="M763" s="22">
        <f t="shared" si="139"/>
        <v>0.60000000000000009</v>
      </c>
      <c r="N763" s="22">
        <f t="shared" si="140"/>
        <v>3.7800000000000002</v>
      </c>
      <c r="O763" s="22" t="s">
        <v>39</v>
      </c>
      <c r="P763" s="24">
        <f t="shared" ca="1" si="136"/>
        <v>0.22726067298953043</v>
      </c>
      <c r="Q763" s="24">
        <f t="shared" ca="1" si="137"/>
        <v>1.945054561070044</v>
      </c>
      <c r="R763" s="24">
        <f t="shared" ca="1" si="141"/>
        <v>2.1723152340595746</v>
      </c>
      <c r="S763" s="22" t="str">
        <f t="shared" ca="1" si="142"/>
        <v/>
      </c>
      <c r="T763" s="24" t="str">
        <f t="shared" ca="1" si="143"/>
        <v/>
      </c>
      <c r="U763" s="24">
        <f t="shared" ca="1" si="138"/>
        <v>0</v>
      </c>
      <c r="V763" s="22">
        <f t="shared" ca="1" si="135"/>
        <v>0.89363962899509863</v>
      </c>
    </row>
    <row r="764" spans="7:22" x14ac:dyDescent="0.25">
      <c r="G764" s="22">
        <v>755</v>
      </c>
      <c r="H764" s="22">
        <f>HLOOKUP($O764,$B$8:$E$27,H$5,FALSE)</f>
        <v>10</v>
      </c>
      <c r="I764" s="22">
        <f>HLOOKUP($O764,$B$8:$E$27,I$5,FALSE)</f>
        <v>0.2</v>
      </c>
      <c r="J764" s="22">
        <f>HLOOKUP($O764,$B$8:$E$27,J$5,FALSE)</f>
        <v>1.4</v>
      </c>
      <c r="K764" s="22">
        <f>HLOOKUP($O764,$B$8:$E$27,K$5,FALSE)</f>
        <v>0</v>
      </c>
      <c r="L764" s="22">
        <f>HLOOKUP($O764,$B$8:$E$27,L$5,FALSE)</f>
        <v>0</v>
      </c>
      <c r="M764" s="22">
        <f t="shared" si="139"/>
        <v>2</v>
      </c>
      <c r="N764" s="22">
        <f t="shared" si="140"/>
        <v>14</v>
      </c>
      <c r="O764" s="22" t="s">
        <v>41</v>
      </c>
      <c r="P764" s="24">
        <f t="shared" ca="1" si="136"/>
        <v>0.15217457006130553</v>
      </c>
      <c r="Q764" s="24">
        <f t="shared" ca="1" si="137"/>
        <v>7.1436845936863982</v>
      </c>
      <c r="R764" s="24">
        <f t="shared" ca="1" si="141"/>
        <v>7.2958591637477035</v>
      </c>
      <c r="S764" s="22" t="str">
        <f t="shared" ca="1" si="142"/>
        <v/>
      </c>
      <c r="T764" s="24" t="str">
        <f t="shared" ca="1" si="143"/>
        <v/>
      </c>
      <c r="U764" s="24">
        <f t="shared" ca="1" si="138"/>
        <v>0</v>
      </c>
      <c r="V764" s="22">
        <f t="shared" ca="1" si="135"/>
        <v>2.483357525701376</v>
      </c>
    </row>
    <row r="765" spans="7:22" x14ac:dyDescent="0.25">
      <c r="G765" s="22">
        <v>756</v>
      </c>
      <c r="H765" s="22">
        <f>HLOOKUP($O765,$B$8:$E$27,H$5,FALSE)</f>
        <v>3</v>
      </c>
      <c r="I765" s="22">
        <f>HLOOKUP($O765,$B$8:$E$27,I$5,FALSE)</f>
        <v>0.2</v>
      </c>
      <c r="J765" s="22">
        <f>HLOOKUP($O765,$B$8:$E$27,J$5,FALSE)</f>
        <v>1.26</v>
      </c>
      <c r="K765" s="22">
        <f>HLOOKUP($O765,$B$8:$E$27,K$5,FALSE)</f>
        <v>0</v>
      </c>
      <c r="L765" s="22">
        <f>HLOOKUP($O765,$B$8:$E$27,L$5,FALSE)</f>
        <v>0</v>
      </c>
      <c r="M765" s="22">
        <f t="shared" si="139"/>
        <v>0.60000000000000009</v>
      </c>
      <c r="N765" s="22">
        <f t="shared" si="140"/>
        <v>3.7800000000000002</v>
      </c>
      <c r="O765" s="22" t="s">
        <v>39</v>
      </c>
      <c r="P765" s="24">
        <f t="shared" ca="1" si="136"/>
        <v>0.37740359598325807</v>
      </c>
      <c r="Q765" s="24">
        <f t="shared" ca="1" si="137"/>
        <v>2.1824462878373483</v>
      </c>
      <c r="R765" s="24">
        <f t="shared" ca="1" si="141"/>
        <v>2.5598498838206063</v>
      </c>
      <c r="S765" s="22" t="str">
        <f t="shared" ca="1" si="142"/>
        <v/>
      </c>
      <c r="T765" s="24" t="str">
        <f t="shared" ca="1" si="143"/>
        <v/>
      </c>
      <c r="U765" s="24">
        <f t="shared" ca="1" si="138"/>
        <v>0</v>
      </c>
      <c r="V765" s="22">
        <f t="shared" ca="1" si="135"/>
        <v>1.0912231439186741</v>
      </c>
    </row>
    <row r="766" spans="7:22" x14ac:dyDescent="0.25">
      <c r="G766" s="22">
        <v>757</v>
      </c>
      <c r="H766" s="22">
        <f>HLOOKUP($O766,$B$8:$E$27,H$5,FALSE)</f>
        <v>3</v>
      </c>
      <c r="I766" s="22">
        <f>HLOOKUP($O766,$B$8:$E$27,I$5,FALSE)</f>
        <v>0.2</v>
      </c>
      <c r="J766" s="22">
        <f>HLOOKUP($O766,$B$8:$E$27,J$5,FALSE)</f>
        <v>1.26</v>
      </c>
      <c r="K766" s="22">
        <f>HLOOKUP($O766,$B$8:$E$27,K$5,FALSE)</f>
        <v>0</v>
      </c>
      <c r="L766" s="22">
        <f>HLOOKUP($O766,$B$8:$E$27,L$5,FALSE)</f>
        <v>0</v>
      </c>
      <c r="M766" s="22">
        <f t="shared" si="139"/>
        <v>0.60000000000000009</v>
      </c>
      <c r="N766" s="22">
        <f t="shared" si="140"/>
        <v>3.7800000000000002</v>
      </c>
      <c r="O766" s="22" t="s">
        <v>39</v>
      </c>
      <c r="P766" s="24">
        <f t="shared" ca="1" si="136"/>
        <v>0.43612952324398202</v>
      </c>
      <c r="Q766" s="24">
        <f t="shared" ca="1" si="137"/>
        <v>2.2632571803507018</v>
      </c>
      <c r="R766" s="24">
        <f t="shared" ca="1" si="141"/>
        <v>2.6993867035946839</v>
      </c>
      <c r="S766" s="22" t="str">
        <f t="shared" ca="1" si="142"/>
        <v/>
      </c>
      <c r="T766" s="24" t="str">
        <f t="shared" ca="1" si="143"/>
        <v/>
      </c>
      <c r="U766" s="24">
        <f t="shared" ca="1" si="138"/>
        <v>0</v>
      </c>
      <c r="V766" s="22">
        <f t="shared" ca="1" si="135"/>
        <v>0.78536055481154932</v>
      </c>
    </row>
    <row r="767" spans="7:22" x14ac:dyDescent="0.25">
      <c r="G767" s="22">
        <v>758</v>
      </c>
      <c r="H767" s="22">
        <f>HLOOKUP($O767,$B$8:$E$27,H$5,FALSE)</f>
        <v>5</v>
      </c>
      <c r="I767" s="22">
        <f>HLOOKUP($O767,$B$8:$E$27,I$5,FALSE)</f>
        <v>0.18</v>
      </c>
      <c r="J767" s="22">
        <f>HLOOKUP($O767,$B$8:$E$27,J$5,FALSE)</f>
        <v>1.37</v>
      </c>
      <c r="K767" s="22">
        <f>HLOOKUP($O767,$B$8:$E$27,K$5,FALSE)</f>
        <v>0</v>
      </c>
      <c r="L767" s="22">
        <f>HLOOKUP($O767,$B$8:$E$27,L$5,FALSE)</f>
        <v>0</v>
      </c>
      <c r="M767" s="22">
        <f t="shared" si="139"/>
        <v>0.89999999999999991</v>
      </c>
      <c r="N767" s="22">
        <f t="shared" si="140"/>
        <v>6.8500000000000005</v>
      </c>
      <c r="O767" s="22" t="s">
        <v>40</v>
      </c>
      <c r="P767" s="24">
        <f t="shared" ca="1" si="136"/>
        <v>0.51369624465755803</v>
      </c>
      <c r="Q767" s="24">
        <f t="shared" ca="1" si="137"/>
        <v>4.0488744920912936</v>
      </c>
      <c r="R767" s="24">
        <f t="shared" ca="1" si="141"/>
        <v>4.5625707367488513</v>
      </c>
      <c r="S767" s="22" t="str">
        <f t="shared" ca="1" si="142"/>
        <v/>
      </c>
      <c r="T767" s="24" t="str">
        <f t="shared" ca="1" si="143"/>
        <v/>
      </c>
      <c r="U767" s="24">
        <f t="shared" ca="1" si="138"/>
        <v>0</v>
      </c>
      <c r="V767" s="22">
        <f t="shared" ca="1" si="135"/>
        <v>2.0244372460456468</v>
      </c>
    </row>
    <row r="768" spans="7:22" x14ac:dyDescent="0.25">
      <c r="G768" s="22">
        <v>759</v>
      </c>
      <c r="H768" s="22">
        <f>HLOOKUP($O768,$B$8:$E$27,H$5,FALSE)</f>
        <v>1</v>
      </c>
      <c r="I768" s="22">
        <f>HLOOKUP($O768,$B$8:$E$27,I$5,FALSE)</f>
        <v>0.3</v>
      </c>
      <c r="J768" s="22">
        <f>HLOOKUP($O768,$B$8:$E$27,J$5,FALSE)</f>
        <v>0.95</v>
      </c>
      <c r="K768" s="22">
        <f>HLOOKUP($O768,$B$8:$E$27,K$5,FALSE)</f>
        <v>0</v>
      </c>
      <c r="L768" s="22">
        <f>HLOOKUP($O768,$B$8:$E$27,L$5,FALSE)</f>
        <v>0</v>
      </c>
      <c r="M768" s="22">
        <f t="shared" si="139"/>
        <v>0.3</v>
      </c>
      <c r="N768" s="22">
        <f t="shared" si="140"/>
        <v>0.95</v>
      </c>
      <c r="O768" s="22" t="s">
        <v>38</v>
      </c>
      <c r="P768" s="24">
        <f t="shared" ca="1" si="136"/>
        <v>3.9908024216511746E-2</v>
      </c>
      <c r="Q768" s="24">
        <f t="shared" ca="1" si="137"/>
        <v>0.57137268176661948</v>
      </c>
      <c r="R768" s="24">
        <f t="shared" ca="1" si="141"/>
        <v>0.61128070598313122</v>
      </c>
      <c r="S768" s="22" t="str">
        <f t="shared" ca="1" si="142"/>
        <v/>
      </c>
      <c r="T768" s="24" t="str">
        <f t="shared" ca="1" si="143"/>
        <v/>
      </c>
      <c r="U768" s="24">
        <f t="shared" ca="1" si="138"/>
        <v>0</v>
      </c>
      <c r="V768" s="22">
        <f t="shared" ca="1" si="135"/>
        <v>0.28568634088330974</v>
      </c>
    </row>
    <row r="769" spans="7:22" x14ac:dyDescent="0.25">
      <c r="G769" s="22">
        <v>760</v>
      </c>
      <c r="H769" s="22">
        <f>HLOOKUP($O769,$B$8:$E$27,H$5,FALSE)</f>
        <v>1</v>
      </c>
      <c r="I769" s="22">
        <f>HLOOKUP($O769,$B$8:$E$27,I$5,FALSE)</f>
        <v>0.3</v>
      </c>
      <c r="J769" s="22">
        <f>HLOOKUP($O769,$B$8:$E$27,J$5,FALSE)</f>
        <v>0.95</v>
      </c>
      <c r="K769" s="22">
        <f>HLOOKUP($O769,$B$8:$E$27,K$5,FALSE)</f>
        <v>0</v>
      </c>
      <c r="L769" s="22">
        <f>HLOOKUP($O769,$B$8:$E$27,L$5,FALSE)</f>
        <v>0</v>
      </c>
      <c r="M769" s="22">
        <f t="shared" si="139"/>
        <v>0.3</v>
      </c>
      <c r="N769" s="22">
        <f t="shared" si="140"/>
        <v>0.95</v>
      </c>
      <c r="O769" s="22" t="s">
        <v>38</v>
      </c>
      <c r="P769" s="24">
        <f t="shared" ca="1" si="136"/>
        <v>2.0340936155031086E-2</v>
      </c>
      <c r="Q769" s="24">
        <f t="shared" ca="1" si="137"/>
        <v>0.63589876183220473</v>
      </c>
      <c r="R769" s="24">
        <f t="shared" ca="1" si="141"/>
        <v>0.6562396979872358</v>
      </c>
      <c r="S769" s="22" t="str">
        <f t="shared" ca="1" si="142"/>
        <v/>
      </c>
      <c r="T769" s="24" t="str">
        <f t="shared" ca="1" si="143"/>
        <v/>
      </c>
      <c r="U769" s="24">
        <f t="shared" ca="1" si="138"/>
        <v>0</v>
      </c>
      <c r="V769" s="22">
        <f t="shared" ca="1" si="135"/>
        <v>0.31603236792323447</v>
      </c>
    </row>
    <row r="770" spans="7:22" x14ac:dyDescent="0.25">
      <c r="G770" s="22">
        <v>761</v>
      </c>
      <c r="H770" s="22">
        <f>HLOOKUP($O770,$B$8:$E$27,H$5,FALSE)</f>
        <v>1</v>
      </c>
      <c r="I770" s="22">
        <f>HLOOKUP($O770,$B$8:$E$27,I$5,FALSE)</f>
        <v>0.3</v>
      </c>
      <c r="J770" s="22">
        <f>HLOOKUP($O770,$B$8:$E$27,J$5,FALSE)</f>
        <v>0.95</v>
      </c>
      <c r="K770" s="22">
        <f>HLOOKUP($O770,$B$8:$E$27,K$5,FALSE)</f>
        <v>0</v>
      </c>
      <c r="L770" s="22">
        <f>HLOOKUP($O770,$B$8:$E$27,L$5,FALSE)</f>
        <v>0</v>
      </c>
      <c r="M770" s="22">
        <f t="shared" si="139"/>
        <v>0.3</v>
      </c>
      <c r="N770" s="22">
        <f t="shared" si="140"/>
        <v>0.95</v>
      </c>
      <c r="O770" s="22" t="s">
        <v>38</v>
      </c>
      <c r="P770" s="24">
        <f t="shared" ca="1" si="136"/>
        <v>0.23487143544857966</v>
      </c>
      <c r="Q770" s="24">
        <f t="shared" ca="1" si="137"/>
        <v>0.67016034218570597</v>
      </c>
      <c r="R770" s="24">
        <f t="shared" ca="1" si="141"/>
        <v>0.90503177763428566</v>
      </c>
      <c r="S770" s="22" t="str">
        <f t="shared" ca="1" si="142"/>
        <v/>
      </c>
      <c r="T770" s="24" t="str">
        <f t="shared" ca="1" si="143"/>
        <v/>
      </c>
      <c r="U770" s="24">
        <f t="shared" ca="1" si="138"/>
        <v>0</v>
      </c>
      <c r="V770" s="22">
        <f t="shared" ca="1" si="135"/>
        <v>6.6909084027713964E-2</v>
      </c>
    </row>
    <row r="771" spans="7:22" x14ac:dyDescent="0.25">
      <c r="G771" s="22">
        <v>762</v>
      </c>
      <c r="H771" s="22">
        <f>HLOOKUP($O771,$B$8:$E$27,H$5,FALSE)</f>
        <v>3</v>
      </c>
      <c r="I771" s="22">
        <f>HLOOKUP($O771,$B$8:$E$27,I$5,FALSE)</f>
        <v>0.2</v>
      </c>
      <c r="J771" s="22">
        <f>HLOOKUP($O771,$B$8:$E$27,J$5,FALSE)</f>
        <v>1.26</v>
      </c>
      <c r="K771" s="22">
        <f>HLOOKUP($O771,$B$8:$E$27,K$5,FALSE)</f>
        <v>0</v>
      </c>
      <c r="L771" s="22">
        <f>HLOOKUP($O771,$B$8:$E$27,L$5,FALSE)</f>
        <v>0</v>
      </c>
      <c r="M771" s="22">
        <f t="shared" si="139"/>
        <v>0.60000000000000009</v>
      </c>
      <c r="N771" s="22">
        <f t="shared" si="140"/>
        <v>3.7800000000000002</v>
      </c>
      <c r="O771" s="22" t="s">
        <v>39</v>
      </c>
      <c r="P771" s="24">
        <f t="shared" ca="1" si="136"/>
        <v>0.48340339774406504</v>
      </c>
      <c r="Q771" s="24">
        <f t="shared" ca="1" si="137"/>
        <v>2.2288868243695328</v>
      </c>
      <c r="R771" s="24">
        <f t="shared" ca="1" si="141"/>
        <v>2.712290222113598</v>
      </c>
      <c r="S771" s="22" t="str">
        <f t="shared" ca="1" si="142"/>
        <v/>
      </c>
      <c r="T771" s="24" t="str">
        <f t="shared" ca="1" si="143"/>
        <v/>
      </c>
      <c r="U771" s="24">
        <f t="shared" ca="1" si="138"/>
        <v>0</v>
      </c>
      <c r="V771" s="22">
        <f t="shared" ca="1" si="135"/>
        <v>0.59109066917937714</v>
      </c>
    </row>
    <row r="772" spans="7:22" x14ac:dyDescent="0.25">
      <c r="G772" s="22">
        <v>763</v>
      </c>
      <c r="H772" s="22">
        <f>HLOOKUP($O772,$B$8:$E$27,H$5,FALSE)</f>
        <v>5</v>
      </c>
      <c r="I772" s="22">
        <f>HLOOKUP($O772,$B$8:$E$27,I$5,FALSE)</f>
        <v>0.18</v>
      </c>
      <c r="J772" s="22">
        <f>HLOOKUP($O772,$B$8:$E$27,J$5,FALSE)</f>
        <v>1.37</v>
      </c>
      <c r="K772" s="22">
        <f>HLOOKUP($O772,$B$8:$E$27,K$5,FALSE)</f>
        <v>0</v>
      </c>
      <c r="L772" s="22">
        <f>HLOOKUP($O772,$B$8:$E$27,L$5,FALSE)</f>
        <v>0</v>
      </c>
      <c r="M772" s="22">
        <f t="shared" si="139"/>
        <v>0.89999999999999991</v>
      </c>
      <c r="N772" s="22">
        <f t="shared" si="140"/>
        <v>6.8500000000000005</v>
      </c>
      <c r="O772" s="22" t="s">
        <v>40</v>
      </c>
      <c r="P772" s="24">
        <f t="shared" ca="1" si="136"/>
        <v>0.34281371985758913</v>
      </c>
      <c r="Q772" s="24">
        <f t="shared" ca="1" si="137"/>
        <v>3.6502322669687985</v>
      </c>
      <c r="R772" s="24">
        <f t="shared" ca="1" si="141"/>
        <v>3.9930459868263877</v>
      </c>
      <c r="S772" s="22" t="str">
        <f t="shared" ca="1" si="142"/>
        <v/>
      </c>
      <c r="T772" s="24" t="str">
        <f t="shared" ca="1" si="143"/>
        <v/>
      </c>
      <c r="U772" s="24">
        <f t="shared" ca="1" si="138"/>
        <v>0</v>
      </c>
      <c r="V772" s="22">
        <f t="shared" ca="1" si="135"/>
        <v>1.3695012908002282</v>
      </c>
    </row>
    <row r="773" spans="7:22" x14ac:dyDescent="0.25">
      <c r="G773" s="22">
        <v>764</v>
      </c>
      <c r="H773" s="22">
        <f>HLOOKUP($O773,$B$8:$E$27,H$5,FALSE)</f>
        <v>10</v>
      </c>
      <c r="I773" s="22">
        <f>HLOOKUP($O773,$B$8:$E$27,I$5,FALSE)</f>
        <v>0.2</v>
      </c>
      <c r="J773" s="22">
        <f>HLOOKUP($O773,$B$8:$E$27,J$5,FALSE)</f>
        <v>1.4</v>
      </c>
      <c r="K773" s="22">
        <f>HLOOKUP($O773,$B$8:$E$27,K$5,FALSE)</f>
        <v>0</v>
      </c>
      <c r="L773" s="22">
        <f>HLOOKUP($O773,$B$8:$E$27,L$5,FALSE)</f>
        <v>0</v>
      </c>
      <c r="M773" s="22">
        <f t="shared" si="139"/>
        <v>2</v>
      </c>
      <c r="N773" s="22">
        <f t="shared" si="140"/>
        <v>14</v>
      </c>
      <c r="O773" s="22" t="s">
        <v>41</v>
      </c>
      <c r="P773" s="24">
        <f t="shared" ca="1" si="136"/>
        <v>1.6728079869783936</v>
      </c>
      <c r="Q773" s="24">
        <f t="shared" ca="1" si="137"/>
        <v>8.5062450869655777</v>
      </c>
      <c r="R773" s="24">
        <f t="shared" ca="1" si="141"/>
        <v>10.179053073943971</v>
      </c>
      <c r="S773" s="22" t="str">
        <f t="shared" ca="1" si="142"/>
        <v>D</v>
      </c>
      <c r="T773" s="24">
        <f t="shared" ca="1" si="143"/>
        <v>0.17905307394397063</v>
      </c>
      <c r="U773" s="24">
        <f t="shared" ca="1" si="138"/>
        <v>0</v>
      </c>
      <c r="V773" s="22">
        <f t="shared" ca="1" si="135"/>
        <v>4.2531225434827888</v>
      </c>
    </row>
    <row r="774" spans="7:22" x14ac:dyDescent="0.25">
      <c r="G774" s="22">
        <v>765</v>
      </c>
      <c r="H774" s="22">
        <f>HLOOKUP($O774,$B$8:$E$27,H$5,FALSE)</f>
        <v>1</v>
      </c>
      <c r="I774" s="22">
        <f>HLOOKUP($O774,$B$8:$E$27,I$5,FALSE)</f>
        <v>0.3</v>
      </c>
      <c r="J774" s="22">
        <f>HLOOKUP($O774,$B$8:$E$27,J$5,FALSE)</f>
        <v>0.95</v>
      </c>
      <c r="K774" s="22">
        <f>HLOOKUP($O774,$B$8:$E$27,K$5,FALSE)</f>
        <v>0</v>
      </c>
      <c r="L774" s="22">
        <f>HLOOKUP($O774,$B$8:$E$27,L$5,FALSE)</f>
        <v>0</v>
      </c>
      <c r="M774" s="22">
        <f t="shared" si="139"/>
        <v>0.3</v>
      </c>
      <c r="N774" s="22">
        <f t="shared" si="140"/>
        <v>0.95</v>
      </c>
      <c r="O774" s="22" t="s">
        <v>38</v>
      </c>
      <c r="P774" s="24">
        <f t="shared" ca="1" si="136"/>
        <v>0.21873606983830249</v>
      </c>
      <c r="Q774" s="24">
        <f t="shared" ca="1" si="137"/>
        <v>0.63735215936819078</v>
      </c>
      <c r="R774" s="24">
        <f t="shared" ca="1" si="141"/>
        <v>0.8560882292064933</v>
      </c>
      <c r="S774" s="22" t="str">
        <f t="shared" ca="1" si="142"/>
        <v/>
      </c>
      <c r="T774" s="24" t="str">
        <f t="shared" ca="1" si="143"/>
        <v/>
      </c>
      <c r="U774" s="24">
        <f t="shared" ca="1" si="138"/>
        <v>0</v>
      </c>
      <c r="V774" s="22">
        <f t="shared" ca="1" si="135"/>
        <v>0.31867607968409539</v>
      </c>
    </row>
    <row r="775" spans="7:22" x14ac:dyDescent="0.25">
      <c r="G775" s="22">
        <v>766</v>
      </c>
      <c r="H775" s="22">
        <f>HLOOKUP($O775,$B$8:$E$27,H$5,FALSE)</f>
        <v>1</v>
      </c>
      <c r="I775" s="22">
        <f>HLOOKUP($O775,$B$8:$E$27,I$5,FALSE)</f>
        <v>0.3</v>
      </c>
      <c r="J775" s="22">
        <f>HLOOKUP($O775,$B$8:$E$27,J$5,FALSE)</f>
        <v>0.95</v>
      </c>
      <c r="K775" s="22">
        <f>HLOOKUP($O775,$B$8:$E$27,K$5,FALSE)</f>
        <v>0</v>
      </c>
      <c r="L775" s="22">
        <f>HLOOKUP($O775,$B$8:$E$27,L$5,FALSE)</f>
        <v>0</v>
      </c>
      <c r="M775" s="22">
        <f t="shared" si="139"/>
        <v>0.3</v>
      </c>
      <c r="N775" s="22">
        <f t="shared" si="140"/>
        <v>0.95</v>
      </c>
      <c r="O775" s="22" t="s">
        <v>38</v>
      </c>
      <c r="P775" s="24">
        <f t="shared" ca="1" si="136"/>
        <v>0.13828889716901613</v>
      </c>
      <c r="Q775" s="24">
        <f t="shared" ca="1" si="137"/>
        <v>0.68734618064597053</v>
      </c>
      <c r="R775" s="24">
        <f t="shared" ca="1" si="141"/>
        <v>0.82563507781498668</v>
      </c>
      <c r="S775" s="22" t="str">
        <f t="shared" ca="1" si="142"/>
        <v/>
      </c>
      <c r="T775" s="24" t="str">
        <f t="shared" ca="1" si="143"/>
        <v/>
      </c>
      <c r="U775" s="24">
        <f t="shared" ca="1" si="138"/>
        <v>0</v>
      </c>
      <c r="V775" s="22">
        <f t="shared" ca="1" si="135"/>
        <v>0.34367309032298526</v>
      </c>
    </row>
    <row r="776" spans="7:22" x14ac:dyDescent="0.25">
      <c r="G776" s="22">
        <v>767</v>
      </c>
      <c r="H776" s="22">
        <f>HLOOKUP($O776,$B$8:$E$27,H$5,FALSE)</f>
        <v>3</v>
      </c>
      <c r="I776" s="22">
        <f>HLOOKUP($O776,$B$8:$E$27,I$5,FALSE)</f>
        <v>0.2</v>
      </c>
      <c r="J776" s="22">
        <f>HLOOKUP($O776,$B$8:$E$27,J$5,FALSE)</f>
        <v>1.26</v>
      </c>
      <c r="K776" s="22">
        <f>HLOOKUP($O776,$B$8:$E$27,K$5,FALSE)</f>
        <v>0</v>
      </c>
      <c r="L776" s="22">
        <f>HLOOKUP($O776,$B$8:$E$27,L$5,FALSE)</f>
        <v>0</v>
      </c>
      <c r="M776" s="22">
        <f t="shared" si="139"/>
        <v>0.60000000000000009</v>
      </c>
      <c r="N776" s="22">
        <f t="shared" si="140"/>
        <v>3.7800000000000002</v>
      </c>
      <c r="O776" s="22" t="s">
        <v>39</v>
      </c>
      <c r="P776" s="24">
        <f t="shared" ca="1" si="136"/>
        <v>0.31721647417224652</v>
      </c>
      <c r="Q776" s="24">
        <f t="shared" ca="1" si="137"/>
        <v>2.1960844579653855</v>
      </c>
      <c r="R776" s="24">
        <f t="shared" ca="1" si="141"/>
        <v>2.5133009321376321</v>
      </c>
      <c r="S776" s="22" t="str">
        <f t="shared" ca="1" si="142"/>
        <v/>
      </c>
      <c r="T776" s="24" t="str">
        <f t="shared" ca="1" si="143"/>
        <v/>
      </c>
      <c r="U776" s="24">
        <f t="shared" ca="1" si="138"/>
        <v>0</v>
      </c>
      <c r="V776" s="22">
        <f t="shared" ref="V776:V839" ca="1" si="144">Q776*MIN(0.5,MAX(0.05,RAND()))</f>
        <v>1.0980422289826928</v>
      </c>
    </row>
    <row r="777" spans="7:22" x14ac:dyDescent="0.25">
      <c r="G777" s="22">
        <v>768</v>
      </c>
      <c r="H777" s="22">
        <f>HLOOKUP($O777,$B$8:$E$27,H$5,FALSE)</f>
        <v>3</v>
      </c>
      <c r="I777" s="22">
        <f>HLOOKUP($O777,$B$8:$E$27,I$5,FALSE)</f>
        <v>0.2</v>
      </c>
      <c r="J777" s="22">
        <f>HLOOKUP($O777,$B$8:$E$27,J$5,FALSE)</f>
        <v>1.26</v>
      </c>
      <c r="K777" s="22">
        <f>HLOOKUP($O777,$B$8:$E$27,K$5,FALSE)</f>
        <v>0</v>
      </c>
      <c r="L777" s="22">
        <f>HLOOKUP($O777,$B$8:$E$27,L$5,FALSE)</f>
        <v>0</v>
      </c>
      <c r="M777" s="22">
        <f t="shared" si="139"/>
        <v>0.60000000000000009</v>
      </c>
      <c r="N777" s="22">
        <f t="shared" si="140"/>
        <v>3.7800000000000002</v>
      </c>
      <c r="O777" s="22" t="s">
        <v>39</v>
      </c>
      <c r="P777" s="24">
        <f t="shared" ca="1" si="136"/>
        <v>0.19039552817799574</v>
      </c>
      <c r="Q777" s="24">
        <f t="shared" ca="1" si="137"/>
        <v>2.0065930489521526</v>
      </c>
      <c r="R777" s="24">
        <f t="shared" ca="1" si="141"/>
        <v>2.1969885771301483</v>
      </c>
      <c r="S777" s="22" t="str">
        <f t="shared" ca="1" si="142"/>
        <v/>
      </c>
      <c r="T777" s="24" t="str">
        <f t="shared" ca="1" si="143"/>
        <v/>
      </c>
      <c r="U777" s="24">
        <f t="shared" ca="1" si="138"/>
        <v>0</v>
      </c>
      <c r="V777" s="22">
        <f t="shared" ca="1" si="144"/>
        <v>0.50224245934229084</v>
      </c>
    </row>
    <row r="778" spans="7:22" x14ac:dyDescent="0.25">
      <c r="G778" s="22">
        <v>769</v>
      </c>
      <c r="H778" s="22">
        <f>HLOOKUP($O778,$B$8:$E$27,H$5,FALSE)</f>
        <v>5</v>
      </c>
      <c r="I778" s="22">
        <f>HLOOKUP($O778,$B$8:$E$27,I$5,FALSE)</f>
        <v>0.18</v>
      </c>
      <c r="J778" s="22">
        <f>HLOOKUP($O778,$B$8:$E$27,J$5,FALSE)</f>
        <v>1.37</v>
      </c>
      <c r="K778" s="22">
        <f>HLOOKUP($O778,$B$8:$E$27,K$5,FALSE)</f>
        <v>0</v>
      </c>
      <c r="L778" s="22">
        <f>HLOOKUP($O778,$B$8:$E$27,L$5,FALSE)</f>
        <v>0</v>
      </c>
      <c r="M778" s="22">
        <f t="shared" si="139"/>
        <v>0.89999999999999991</v>
      </c>
      <c r="N778" s="22">
        <f t="shared" si="140"/>
        <v>6.8500000000000005</v>
      </c>
      <c r="O778" s="22" t="s">
        <v>40</v>
      </c>
      <c r="P778" s="24">
        <f t="shared" ca="1" si="136"/>
        <v>0.31238434409453586</v>
      </c>
      <c r="Q778" s="24">
        <f t="shared" ca="1" si="137"/>
        <v>3.7725966542005605</v>
      </c>
      <c r="R778" s="24">
        <f t="shared" ca="1" si="141"/>
        <v>4.0849809982950962</v>
      </c>
      <c r="S778" s="22" t="str">
        <f t="shared" ca="1" si="142"/>
        <v/>
      </c>
      <c r="T778" s="24" t="str">
        <f t="shared" ca="1" si="143"/>
        <v/>
      </c>
      <c r="U778" s="24">
        <f t="shared" ca="1" si="138"/>
        <v>0</v>
      </c>
      <c r="V778" s="22">
        <f t="shared" ca="1" si="144"/>
        <v>1.8862983271002802</v>
      </c>
    </row>
    <row r="779" spans="7:22" x14ac:dyDescent="0.25">
      <c r="G779" s="22">
        <v>770</v>
      </c>
      <c r="H779" s="22">
        <f>HLOOKUP($O779,$B$8:$E$27,H$5,FALSE)</f>
        <v>5</v>
      </c>
      <c r="I779" s="22">
        <f>HLOOKUP($O779,$B$8:$E$27,I$5,FALSE)</f>
        <v>0.18</v>
      </c>
      <c r="J779" s="22">
        <f>HLOOKUP($O779,$B$8:$E$27,J$5,FALSE)</f>
        <v>1.37</v>
      </c>
      <c r="K779" s="22">
        <f>HLOOKUP($O779,$B$8:$E$27,K$5,FALSE)</f>
        <v>0</v>
      </c>
      <c r="L779" s="22">
        <f>HLOOKUP($O779,$B$8:$E$27,L$5,FALSE)</f>
        <v>0</v>
      </c>
      <c r="M779" s="22">
        <f t="shared" si="139"/>
        <v>0.89999999999999991</v>
      </c>
      <c r="N779" s="22">
        <f t="shared" si="140"/>
        <v>6.8500000000000005</v>
      </c>
      <c r="O779" s="22" t="s">
        <v>40</v>
      </c>
      <c r="P779" s="24">
        <f t="shared" ref="P779:P842" ca="1" si="145">RAND()*$M779</f>
        <v>0.45264464152219136</v>
      </c>
      <c r="Q779" s="24">
        <f t="shared" ref="Q779:Q842" ca="1" si="146">MIN(N779*20,MAX(M779,NORMINV(RAND(),N779-(N779-M779)/2,(N779-M779)/16)))</f>
        <v>3.5456811051562509</v>
      </c>
      <c r="R779" s="24">
        <f t="shared" ca="1" si="141"/>
        <v>3.9983257466784421</v>
      </c>
      <c r="S779" s="22" t="str">
        <f t="shared" ca="1" si="142"/>
        <v/>
      </c>
      <c r="T779" s="24" t="str">
        <f t="shared" ca="1" si="143"/>
        <v/>
      </c>
      <c r="U779" s="24">
        <f t="shared" ref="U779:U842" ca="1" si="147">Q779*K779*L779</f>
        <v>0</v>
      </c>
      <c r="V779" s="22">
        <f t="shared" ca="1" si="144"/>
        <v>1.7728405525781255</v>
      </c>
    </row>
    <row r="780" spans="7:22" x14ac:dyDescent="0.25">
      <c r="G780" s="22">
        <v>771</v>
      </c>
      <c r="H780" s="22">
        <f>HLOOKUP($O780,$B$8:$E$27,H$5,FALSE)</f>
        <v>5</v>
      </c>
      <c r="I780" s="22">
        <f>HLOOKUP($O780,$B$8:$E$27,I$5,FALSE)</f>
        <v>0.18</v>
      </c>
      <c r="J780" s="22">
        <f>HLOOKUP($O780,$B$8:$E$27,J$5,FALSE)</f>
        <v>1.37</v>
      </c>
      <c r="K780" s="22">
        <f>HLOOKUP($O780,$B$8:$E$27,K$5,FALSE)</f>
        <v>0</v>
      </c>
      <c r="L780" s="22">
        <f>HLOOKUP($O780,$B$8:$E$27,L$5,FALSE)</f>
        <v>0</v>
      </c>
      <c r="M780" s="22">
        <f t="shared" si="139"/>
        <v>0.89999999999999991</v>
      </c>
      <c r="N780" s="22">
        <f t="shared" si="140"/>
        <v>6.8500000000000005</v>
      </c>
      <c r="O780" s="22" t="s">
        <v>40</v>
      </c>
      <c r="P780" s="24">
        <f t="shared" ca="1" si="145"/>
        <v>0.28739481707057096</v>
      </c>
      <c r="Q780" s="24">
        <f t="shared" ca="1" si="146"/>
        <v>3.2670252035886214</v>
      </c>
      <c r="R780" s="24">
        <f t="shared" ca="1" si="141"/>
        <v>3.5544200206591925</v>
      </c>
      <c r="S780" s="22" t="str">
        <f t="shared" ca="1" si="142"/>
        <v/>
      </c>
      <c r="T780" s="24" t="str">
        <f t="shared" ca="1" si="143"/>
        <v/>
      </c>
      <c r="U780" s="24">
        <f t="shared" ca="1" si="147"/>
        <v>0</v>
      </c>
      <c r="V780" s="22">
        <f t="shared" ca="1" si="144"/>
        <v>1.1239576235405575</v>
      </c>
    </row>
    <row r="781" spans="7:22" x14ac:dyDescent="0.25">
      <c r="G781" s="22">
        <v>772</v>
      </c>
      <c r="H781" s="22">
        <f>HLOOKUP($O781,$B$8:$E$27,H$5,FALSE)</f>
        <v>3</v>
      </c>
      <c r="I781" s="22">
        <f>HLOOKUP($O781,$B$8:$E$27,I$5,FALSE)</f>
        <v>0.2</v>
      </c>
      <c r="J781" s="22">
        <f>HLOOKUP($O781,$B$8:$E$27,J$5,FALSE)</f>
        <v>1.26</v>
      </c>
      <c r="K781" s="22">
        <f>HLOOKUP($O781,$B$8:$E$27,K$5,FALSE)</f>
        <v>0</v>
      </c>
      <c r="L781" s="22">
        <f>HLOOKUP($O781,$B$8:$E$27,L$5,FALSE)</f>
        <v>0</v>
      </c>
      <c r="M781" s="22">
        <f t="shared" si="139"/>
        <v>0.60000000000000009</v>
      </c>
      <c r="N781" s="22">
        <f t="shared" si="140"/>
        <v>3.7800000000000002</v>
      </c>
      <c r="O781" s="22" t="s">
        <v>39</v>
      </c>
      <c r="P781" s="24">
        <f t="shared" ca="1" si="145"/>
        <v>0.1119871506376153</v>
      </c>
      <c r="Q781" s="24">
        <f t="shared" ca="1" si="146"/>
        <v>1.9517983983355658</v>
      </c>
      <c r="R781" s="24">
        <f t="shared" ca="1" si="141"/>
        <v>2.0637855489731809</v>
      </c>
      <c r="S781" s="22" t="str">
        <f t="shared" ca="1" si="142"/>
        <v/>
      </c>
      <c r="T781" s="24" t="str">
        <f t="shared" ca="1" si="143"/>
        <v/>
      </c>
      <c r="U781" s="24">
        <f t="shared" ca="1" si="147"/>
        <v>0</v>
      </c>
      <c r="V781" s="22">
        <f t="shared" ca="1" si="144"/>
        <v>0.32476815900265571</v>
      </c>
    </row>
    <row r="782" spans="7:22" x14ac:dyDescent="0.25">
      <c r="G782" s="22">
        <v>773</v>
      </c>
      <c r="H782" s="22">
        <f>HLOOKUP($O782,$B$8:$E$27,H$5,FALSE)</f>
        <v>3</v>
      </c>
      <c r="I782" s="22">
        <f>HLOOKUP($O782,$B$8:$E$27,I$5,FALSE)</f>
        <v>0.2</v>
      </c>
      <c r="J782" s="22">
        <f>HLOOKUP($O782,$B$8:$E$27,J$5,FALSE)</f>
        <v>1.26</v>
      </c>
      <c r="K782" s="22">
        <f>HLOOKUP($O782,$B$8:$E$27,K$5,FALSE)</f>
        <v>0</v>
      </c>
      <c r="L782" s="22">
        <f>HLOOKUP($O782,$B$8:$E$27,L$5,FALSE)</f>
        <v>0</v>
      </c>
      <c r="M782" s="22">
        <f t="shared" si="139"/>
        <v>0.60000000000000009</v>
      </c>
      <c r="N782" s="22">
        <f t="shared" si="140"/>
        <v>3.7800000000000002</v>
      </c>
      <c r="O782" s="22" t="s">
        <v>39</v>
      </c>
      <c r="P782" s="24">
        <f t="shared" ca="1" si="145"/>
        <v>0.34275580240894687</v>
      </c>
      <c r="Q782" s="24">
        <f t="shared" ca="1" si="146"/>
        <v>2.536442110585341</v>
      </c>
      <c r="R782" s="24">
        <f t="shared" ca="1" si="141"/>
        <v>2.8791979129942877</v>
      </c>
      <c r="S782" s="22" t="str">
        <f t="shared" ca="1" si="142"/>
        <v/>
      </c>
      <c r="T782" s="24" t="str">
        <f t="shared" ca="1" si="143"/>
        <v/>
      </c>
      <c r="U782" s="24">
        <f t="shared" ca="1" si="147"/>
        <v>0</v>
      </c>
      <c r="V782" s="22">
        <f t="shared" ca="1" si="144"/>
        <v>0.50764252404872956</v>
      </c>
    </row>
    <row r="783" spans="7:22" x14ac:dyDescent="0.25">
      <c r="G783" s="22">
        <v>774</v>
      </c>
      <c r="H783" s="22">
        <f>HLOOKUP($O783,$B$8:$E$27,H$5,FALSE)</f>
        <v>10</v>
      </c>
      <c r="I783" s="22">
        <f>HLOOKUP($O783,$B$8:$E$27,I$5,FALSE)</f>
        <v>0.2</v>
      </c>
      <c r="J783" s="22">
        <f>HLOOKUP($O783,$B$8:$E$27,J$5,FALSE)</f>
        <v>1.4</v>
      </c>
      <c r="K783" s="22">
        <f>HLOOKUP($O783,$B$8:$E$27,K$5,FALSE)</f>
        <v>0</v>
      </c>
      <c r="L783" s="22">
        <f>HLOOKUP($O783,$B$8:$E$27,L$5,FALSE)</f>
        <v>0</v>
      </c>
      <c r="M783" s="22">
        <f t="shared" si="139"/>
        <v>2</v>
      </c>
      <c r="N783" s="22">
        <f t="shared" si="140"/>
        <v>14</v>
      </c>
      <c r="O783" s="22" t="s">
        <v>41</v>
      </c>
      <c r="P783" s="24">
        <f t="shared" ca="1" si="145"/>
        <v>0.64680211017487599</v>
      </c>
      <c r="Q783" s="24">
        <f t="shared" ca="1" si="146"/>
        <v>6.5816293631654119</v>
      </c>
      <c r="R783" s="24">
        <f t="shared" ca="1" si="141"/>
        <v>7.2284314733402883</v>
      </c>
      <c r="S783" s="22" t="str">
        <f t="shared" ca="1" si="142"/>
        <v/>
      </c>
      <c r="T783" s="24" t="str">
        <f t="shared" ca="1" si="143"/>
        <v/>
      </c>
      <c r="U783" s="24">
        <f t="shared" ca="1" si="147"/>
        <v>0</v>
      </c>
      <c r="V783" s="22">
        <f t="shared" ca="1" si="144"/>
        <v>1.6844512734202388</v>
      </c>
    </row>
    <row r="784" spans="7:22" x14ac:dyDescent="0.25">
      <c r="G784" s="22">
        <v>775</v>
      </c>
      <c r="H784" s="22">
        <f>HLOOKUP($O784,$B$8:$E$27,H$5,FALSE)</f>
        <v>1</v>
      </c>
      <c r="I784" s="22">
        <f>HLOOKUP($O784,$B$8:$E$27,I$5,FALSE)</f>
        <v>0.3</v>
      </c>
      <c r="J784" s="22">
        <f>HLOOKUP($O784,$B$8:$E$27,J$5,FALSE)</f>
        <v>0.95</v>
      </c>
      <c r="K784" s="22">
        <f>HLOOKUP($O784,$B$8:$E$27,K$5,FALSE)</f>
        <v>0</v>
      </c>
      <c r="L784" s="22">
        <f>HLOOKUP($O784,$B$8:$E$27,L$5,FALSE)</f>
        <v>0</v>
      </c>
      <c r="M784" s="22">
        <f t="shared" si="139"/>
        <v>0.3</v>
      </c>
      <c r="N784" s="22">
        <f t="shared" si="140"/>
        <v>0.95</v>
      </c>
      <c r="O784" s="22" t="s">
        <v>38</v>
      </c>
      <c r="P784" s="24">
        <f t="shared" ca="1" si="145"/>
        <v>0.19542306951791083</v>
      </c>
      <c r="Q784" s="24">
        <f t="shared" ca="1" si="146"/>
        <v>0.60000799350364342</v>
      </c>
      <c r="R784" s="24">
        <f t="shared" ca="1" si="141"/>
        <v>0.7954310630215542</v>
      </c>
      <c r="S784" s="22" t="str">
        <f t="shared" ca="1" si="142"/>
        <v/>
      </c>
      <c r="T784" s="24" t="str">
        <f t="shared" ca="1" si="143"/>
        <v/>
      </c>
      <c r="U784" s="24">
        <f t="shared" ca="1" si="147"/>
        <v>0</v>
      </c>
      <c r="V784" s="22">
        <f t="shared" ca="1" si="144"/>
        <v>7.9713077751196404E-2</v>
      </c>
    </row>
    <row r="785" spans="7:22" x14ac:dyDescent="0.25">
      <c r="G785" s="22">
        <v>776</v>
      </c>
      <c r="H785" s="22">
        <f>HLOOKUP($O785,$B$8:$E$27,H$5,FALSE)</f>
        <v>5</v>
      </c>
      <c r="I785" s="22">
        <f>HLOOKUP($O785,$B$8:$E$27,I$5,FALSE)</f>
        <v>0.18</v>
      </c>
      <c r="J785" s="22">
        <f>HLOOKUP($O785,$B$8:$E$27,J$5,FALSE)</f>
        <v>1.37</v>
      </c>
      <c r="K785" s="22">
        <f>HLOOKUP($O785,$B$8:$E$27,K$5,FALSE)</f>
        <v>0</v>
      </c>
      <c r="L785" s="22">
        <f>HLOOKUP($O785,$B$8:$E$27,L$5,FALSE)</f>
        <v>0</v>
      </c>
      <c r="M785" s="22">
        <f t="shared" ref="M785:M848" si="148">I785*$H785</f>
        <v>0.89999999999999991</v>
      </c>
      <c r="N785" s="22">
        <f t="shared" ref="N785:N848" si="149">J785*$H785</f>
        <v>6.8500000000000005</v>
      </c>
      <c r="O785" s="22" t="s">
        <v>40</v>
      </c>
      <c r="P785" s="24">
        <f t="shared" ca="1" si="145"/>
        <v>0.41395777672740186</v>
      </c>
      <c r="Q785" s="24">
        <f t="shared" ca="1" si="146"/>
        <v>3.5738532313659803</v>
      </c>
      <c r="R785" s="24">
        <f t="shared" ca="1" si="141"/>
        <v>3.9878110080933822</v>
      </c>
      <c r="S785" s="22" t="str">
        <f t="shared" ca="1" si="142"/>
        <v/>
      </c>
      <c r="T785" s="24" t="str">
        <f t="shared" ca="1" si="143"/>
        <v/>
      </c>
      <c r="U785" s="24">
        <f t="shared" ca="1" si="147"/>
        <v>0</v>
      </c>
      <c r="V785" s="22">
        <f t="shared" ca="1" si="144"/>
        <v>0.80966193911986306</v>
      </c>
    </row>
    <row r="786" spans="7:22" x14ac:dyDescent="0.25">
      <c r="G786" s="22">
        <v>777</v>
      </c>
      <c r="H786" s="22">
        <f>HLOOKUP($O786,$B$8:$E$27,H$5,FALSE)</f>
        <v>5</v>
      </c>
      <c r="I786" s="22">
        <f>HLOOKUP($O786,$B$8:$E$27,I$5,FALSE)</f>
        <v>0.18</v>
      </c>
      <c r="J786" s="22">
        <f>HLOOKUP($O786,$B$8:$E$27,J$5,FALSE)</f>
        <v>1.37</v>
      </c>
      <c r="K786" s="22">
        <f>HLOOKUP($O786,$B$8:$E$27,K$5,FALSE)</f>
        <v>0</v>
      </c>
      <c r="L786" s="22">
        <f>HLOOKUP($O786,$B$8:$E$27,L$5,FALSE)</f>
        <v>0</v>
      </c>
      <c r="M786" s="22">
        <f t="shared" si="148"/>
        <v>0.89999999999999991</v>
      </c>
      <c r="N786" s="22">
        <f t="shared" si="149"/>
        <v>6.8500000000000005</v>
      </c>
      <c r="O786" s="22" t="s">
        <v>40</v>
      </c>
      <c r="P786" s="24">
        <f t="shared" ca="1" si="145"/>
        <v>0.5540945011123013</v>
      </c>
      <c r="Q786" s="24">
        <f t="shared" ca="1" si="146"/>
        <v>4.3494634475749274</v>
      </c>
      <c r="R786" s="24">
        <f t="shared" ca="1" si="141"/>
        <v>4.9035579486872285</v>
      </c>
      <c r="S786" s="22" t="str">
        <f t="shared" ca="1" si="142"/>
        <v/>
      </c>
      <c r="T786" s="24" t="str">
        <f t="shared" ca="1" si="143"/>
        <v/>
      </c>
      <c r="U786" s="24">
        <f t="shared" ca="1" si="147"/>
        <v>0</v>
      </c>
      <c r="V786" s="22">
        <f t="shared" ca="1" si="144"/>
        <v>2.0983914415792859</v>
      </c>
    </row>
    <row r="787" spans="7:22" x14ac:dyDescent="0.25">
      <c r="G787" s="22">
        <v>778</v>
      </c>
      <c r="H787" s="22">
        <f>HLOOKUP($O787,$B$8:$E$27,H$5,FALSE)</f>
        <v>5</v>
      </c>
      <c r="I787" s="22">
        <f>HLOOKUP($O787,$B$8:$E$27,I$5,FALSE)</f>
        <v>0.18</v>
      </c>
      <c r="J787" s="22">
        <f>HLOOKUP($O787,$B$8:$E$27,J$5,FALSE)</f>
        <v>1.37</v>
      </c>
      <c r="K787" s="22">
        <f>HLOOKUP($O787,$B$8:$E$27,K$5,FALSE)</f>
        <v>0</v>
      </c>
      <c r="L787" s="22">
        <f>HLOOKUP($O787,$B$8:$E$27,L$5,FALSE)</f>
        <v>0</v>
      </c>
      <c r="M787" s="22">
        <f t="shared" si="148"/>
        <v>0.89999999999999991</v>
      </c>
      <c r="N787" s="22">
        <f t="shared" si="149"/>
        <v>6.8500000000000005</v>
      </c>
      <c r="O787" s="22" t="s">
        <v>40</v>
      </c>
      <c r="P787" s="24">
        <f t="shared" ca="1" si="145"/>
        <v>0.86521876140972609</v>
      </c>
      <c r="Q787" s="24">
        <f t="shared" ca="1" si="146"/>
        <v>3.3687319897735595</v>
      </c>
      <c r="R787" s="24">
        <f t="shared" ca="1" si="141"/>
        <v>4.2339507511832855</v>
      </c>
      <c r="S787" s="22" t="str">
        <f t="shared" ca="1" si="142"/>
        <v/>
      </c>
      <c r="T787" s="24" t="str">
        <f t="shared" ca="1" si="143"/>
        <v/>
      </c>
      <c r="U787" s="24">
        <f t="shared" ca="1" si="147"/>
        <v>0</v>
      </c>
      <c r="V787" s="22">
        <f t="shared" ca="1" si="144"/>
        <v>1.6843659948867797</v>
      </c>
    </row>
    <row r="788" spans="7:22" x14ac:dyDescent="0.25">
      <c r="G788" s="22">
        <v>779</v>
      </c>
      <c r="H788" s="22">
        <f>HLOOKUP($O788,$B$8:$E$27,H$5,FALSE)</f>
        <v>1</v>
      </c>
      <c r="I788" s="22">
        <f>HLOOKUP($O788,$B$8:$E$27,I$5,FALSE)</f>
        <v>0.3</v>
      </c>
      <c r="J788" s="22">
        <f>HLOOKUP($O788,$B$8:$E$27,J$5,FALSE)</f>
        <v>0.95</v>
      </c>
      <c r="K788" s="22">
        <f>HLOOKUP($O788,$B$8:$E$27,K$5,FALSE)</f>
        <v>0</v>
      </c>
      <c r="L788" s="22">
        <f>HLOOKUP($O788,$B$8:$E$27,L$5,FALSE)</f>
        <v>0</v>
      </c>
      <c r="M788" s="22">
        <f t="shared" si="148"/>
        <v>0.3</v>
      </c>
      <c r="N788" s="22">
        <f t="shared" si="149"/>
        <v>0.95</v>
      </c>
      <c r="O788" s="22" t="s">
        <v>38</v>
      </c>
      <c r="P788" s="24">
        <f t="shared" ca="1" si="145"/>
        <v>0.18569893168405147</v>
      </c>
      <c r="Q788" s="24">
        <f t="shared" ca="1" si="146"/>
        <v>0.61224726616644176</v>
      </c>
      <c r="R788" s="24">
        <f t="shared" ca="1" si="141"/>
        <v>0.79794619785049326</v>
      </c>
      <c r="S788" s="22" t="str">
        <f t="shared" ca="1" si="142"/>
        <v/>
      </c>
      <c r="T788" s="24" t="str">
        <f t="shared" ca="1" si="143"/>
        <v/>
      </c>
      <c r="U788" s="24">
        <f t="shared" ca="1" si="147"/>
        <v>0</v>
      </c>
      <c r="V788" s="22">
        <f t="shared" ca="1" si="144"/>
        <v>0.22482329931306572</v>
      </c>
    </row>
    <row r="789" spans="7:22" x14ac:dyDescent="0.25">
      <c r="G789" s="22">
        <v>780</v>
      </c>
      <c r="H789" s="22">
        <f>HLOOKUP($O789,$B$8:$E$27,H$5,FALSE)</f>
        <v>1</v>
      </c>
      <c r="I789" s="22">
        <f>HLOOKUP($O789,$B$8:$E$27,I$5,FALSE)</f>
        <v>0.3</v>
      </c>
      <c r="J789" s="22">
        <f>HLOOKUP($O789,$B$8:$E$27,J$5,FALSE)</f>
        <v>0.95</v>
      </c>
      <c r="K789" s="22">
        <f>HLOOKUP($O789,$B$8:$E$27,K$5,FALSE)</f>
        <v>0</v>
      </c>
      <c r="L789" s="22">
        <f>HLOOKUP($O789,$B$8:$E$27,L$5,FALSE)</f>
        <v>0</v>
      </c>
      <c r="M789" s="22">
        <f t="shared" si="148"/>
        <v>0.3</v>
      </c>
      <c r="N789" s="22">
        <f t="shared" si="149"/>
        <v>0.95</v>
      </c>
      <c r="O789" s="22" t="s">
        <v>38</v>
      </c>
      <c r="P789" s="24">
        <f t="shared" ca="1" si="145"/>
        <v>0.11000099793030373</v>
      </c>
      <c r="Q789" s="24">
        <f t="shared" ca="1" si="146"/>
        <v>0.66221517373734817</v>
      </c>
      <c r="R789" s="24">
        <f t="shared" ca="1" si="141"/>
        <v>0.77221617166765189</v>
      </c>
      <c r="S789" s="22" t="str">
        <f t="shared" ca="1" si="142"/>
        <v/>
      </c>
      <c r="T789" s="24" t="str">
        <f t="shared" ca="1" si="143"/>
        <v/>
      </c>
      <c r="U789" s="24">
        <f t="shared" ca="1" si="147"/>
        <v>0</v>
      </c>
      <c r="V789" s="22">
        <f t="shared" ca="1" si="144"/>
        <v>7.9387463393632715E-2</v>
      </c>
    </row>
    <row r="790" spans="7:22" x14ac:dyDescent="0.25">
      <c r="G790" s="22">
        <v>781</v>
      </c>
      <c r="H790" s="22">
        <f>HLOOKUP($O790,$B$8:$E$27,H$5,FALSE)</f>
        <v>1</v>
      </c>
      <c r="I790" s="22">
        <f>HLOOKUP($O790,$B$8:$E$27,I$5,FALSE)</f>
        <v>0.3</v>
      </c>
      <c r="J790" s="22">
        <f>HLOOKUP($O790,$B$8:$E$27,J$5,FALSE)</f>
        <v>0.95</v>
      </c>
      <c r="K790" s="22">
        <f>HLOOKUP($O790,$B$8:$E$27,K$5,FALSE)</f>
        <v>0</v>
      </c>
      <c r="L790" s="22">
        <f>HLOOKUP($O790,$B$8:$E$27,L$5,FALSE)</f>
        <v>0</v>
      </c>
      <c r="M790" s="22">
        <f t="shared" si="148"/>
        <v>0.3</v>
      </c>
      <c r="N790" s="22">
        <f t="shared" si="149"/>
        <v>0.95</v>
      </c>
      <c r="O790" s="22" t="s">
        <v>38</v>
      </c>
      <c r="P790" s="24">
        <f t="shared" ca="1" si="145"/>
        <v>0.10950539099086258</v>
      </c>
      <c r="Q790" s="24">
        <f t="shared" ca="1" si="146"/>
        <v>0.60536089526076731</v>
      </c>
      <c r="R790" s="24">
        <f t="shared" ca="1" si="141"/>
        <v>0.71486628625162985</v>
      </c>
      <c r="S790" s="22" t="str">
        <f t="shared" ca="1" si="142"/>
        <v/>
      </c>
      <c r="T790" s="24" t="str">
        <f t="shared" ca="1" si="143"/>
        <v/>
      </c>
      <c r="U790" s="24">
        <f t="shared" ca="1" si="147"/>
        <v>0</v>
      </c>
      <c r="V790" s="22">
        <f t="shared" ca="1" si="144"/>
        <v>0.14692764164578037</v>
      </c>
    </row>
    <row r="791" spans="7:22" x14ac:dyDescent="0.25">
      <c r="G791" s="22">
        <v>782</v>
      </c>
      <c r="H791" s="22">
        <f>HLOOKUP($O791,$B$8:$E$27,H$5,FALSE)</f>
        <v>5</v>
      </c>
      <c r="I791" s="22">
        <f>HLOOKUP($O791,$B$8:$E$27,I$5,FALSE)</f>
        <v>0.18</v>
      </c>
      <c r="J791" s="22">
        <f>HLOOKUP($O791,$B$8:$E$27,J$5,FALSE)</f>
        <v>1.37</v>
      </c>
      <c r="K791" s="22">
        <f>HLOOKUP($O791,$B$8:$E$27,K$5,FALSE)</f>
        <v>0</v>
      </c>
      <c r="L791" s="22">
        <f>HLOOKUP($O791,$B$8:$E$27,L$5,FALSE)</f>
        <v>0</v>
      </c>
      <c r="M791" s="22">
        <f t="shared" si="148"/>
        <v>0.89999999999999991</v>
      </c>
      <c r="N791" s="22">
        <f t="shared" si="149"/>
        <v>6.8500000000000005</v>
      </c>
      <c r="O791" s="22" t="s">
        <v>40</v>
      </c>
      <c r="P791" s="24">
        <f t="shared" ca="1" si="145"/>
        <v>0.59912290869671214</v>
      </c>
      <c r="Q791" s="24">
        <f t="shared" ca="1" si="146"/>
        <v>3.2401526628464863</v>
      </c>
      <c r="R791" s="24">
        <f t="shared" ca="1" si="141"/>
        <v>3.8392755715431983</v>
      </c>
      <c r="S791" s="22" t="str">
        <f t="shared" ca="1" si="142"/>
        <v/>
      </c>
      <c r="T791" s="24" t="str">
        <f t="shared" ca="1" si="143"/>
        <v/>
      </c>
      <c r="U791" s="24">
        <f t="shared" ca="1" si="147"/>
        <v>0</v>
      </c>
      <c r="V791" s="22">
        <f t="shared" ca="1" si="144"/>
        <v>1.6200763314232431</v>
      </c>
    </row>
    <row r="792" spans="7:22" x14ac:dyDescent="0.25">
      <c r="G792" s="22">
        <v>783</v>
      </c>
      <c r="H792" s="22">
        <f>HLOOKUP($O792,$B$8:$E$27,H$5,FALSE)</f>
        <v>3</v>
      </c>
      <c r="I792" s="22">
        <f>HLOOKUP($O792,$B$8:$E$27,I$5,FALSE)</f>
        <v>0.2</v>
      </c>
      <c r="J792" s="22">
        <f>HLOOKUP($O792,$B$8:$E$27,J$5,FALSE)</f>
        <v>1.26</v>
      </c>
      <c r="K792" s="22">
        <f>HLOOKUP($O792,$B$8:$E$27,K$5,FALSE)</f>
        <v>0</v>
      </c>
      <c r="L792" s="22">
        <f>HLOOKUP($O792,$B$8:$E$27,L$5,FALSE)</f>
        <v>0</v>
      </c>
      <c r="M792" s="22">
        <f t="shared" si="148"/>
        <v>0.60000000000000009</v>
      </c>
      <c r="N792" s="22">
        <f t="shared" si="149"/>
        <v>3.7800000000000002</v>
      </c>
      <c r="O792" s="22" t="s">
        <v>39</v>
      </c>
      <c r="P792" s="24">
        <f t="shared" ca="1" si="145"/>
        <v>0.23276274408530043</v>
      </c>
      <c r="Q792" s="24">
        <f t="shared" ca="1" si="146"/>
        <v>2.555776028203963</v>
      </c>
      <c r="R792" s="24">
        <f t="shared" ca="1" si="141"/>
        <v>2.7885387722892636</v>
      </c>
      <c r="S792" s="22" t="str">
        <f t="shared" ca="1" si="142"/>
        <v/>
      </c>
      <c r="T792" s="24" t="str">
        <f t="shared" ca="1" si="143"/>
        <v/>
      </c>
      <c r="U792" s="24">
        <f t="shared" ca="1" si="147"/>
        <v>0</v>
      </c>
      <c r="V792" s="22">
        <f t="shared" ca="1" si="144"/>
        <v>1.2778880141019815</v>
      </c>
    </row>
    <row r="793" spans="7:22" x14ac:dyDescent="0.25">
      <c r="G793" s="22">
        <v>784</v>
      </c>
      <c r="H793" s="22">
        <f>HLOOKUP($O793,$B$8:$E$27,H$5,FALSE)</f>
        <v>3</v>
      </c>
      <c r="I793" s="22">
        <f>HLOOKUP($O793,$B$8:$E$27,I$5,FALSE)</f>
        <v>0.2</v>
      </c>
      <c r="J793" s="22">
        <f>HLOOKUP($O793,$B$8:$E$27,J$5,FALSE)</f>
        <v>1.26</v>
      </c>
      <c r="K793" s="22">
        <f>HLOOKUP($O793,$B$8:$E$27,K$5,FALSE)</f>
        <v>0</v>
      </c>
      <c r="L793" s="22">
        <f>HLOOKUP($O793,$B$8:$E$27,L$5,FALSE)</f>
        <v>0</v>
      </c>
      <c r="M793" s="22">
        <f t="shared" si="148"/>
        <v>0.60000000000000009</v>
      </c>
      <c r="N793" s="22">
        <f t="shared" si="149"/>
        <v>3.7800000000000002</v>
      </c>
      <c r="O793" s="22" t="s">
        <v>39</v>
      </c>
      <c r="P793" s="24">
        <f t="shared" ca="1" si="145"/>
        <v>0.56627860272745645</v>
      </c>
      <c r="Q793" s="24">
        <f t="shared" ca="1" si="146"/>
        <v>2.1987920928311633</v>
      </c>
      <c r="R793" s="24">
        <f t="shared" ca="1" si="141"/>
        <v>2.7650706955586197</v>
      </c>
      <c r="S793" s="22" t="str">
        <f t="shared" ca="1" si="142"/>
        <v/>
      </c>
      <c r="T793" s="24" t="str">
        <f t="shared" ca="1" si="143"/>
        <v/>
      </c>
      <c r="U793" s="24">
        <f t="shared" ca="1" si="147"/>
        <v>0</v>
      </c>
      <c r="V793" s="22">
        <f t="shared" ca="1" si="144"/>
        <v>1.0993960464155816</v>
      </c>
    </row>
    <row r="794" spans="7:22" x14ac:dyDescent="0.25">
      <c r="G794" s="22">
        <v>785</v>
      </c>
      <c r="H794" s="22">
        <f>HLOOKUP($O794,$B$8:$E$27,H$5,FALSE)</f>
        <v>1</v>
      </c>
      <c r="I794" s="22">
        <f>HLOOKUP($O794,$B$8:$E$27,I$5,FALSE)</f>
        <v>0.3</v>
      </c>
      <c r="J794" s="22">
        <f>HLOOKUP($O794,$B$8:$E$27,J$5,FALSE)</f>
        <v>0.95</v>
      </c>
      <c r="K794" s="22">
        <f>HLOOKUP($O794,$B$8:$E$27,K$5,FALSE)</f>
        <v>0</v>
      </c>
      <c r="L794" s="22">
        <f>HLOOKUP($O794,$B$8:$E$27,L$5,FALSE)</f>
        <v>0</v>
      </c>
      <c r="M794" s="22">
        <f t="shared" si="148"/>
        <v>0.3</v>
      </c>
      <c r="N794" s="22">
        <f t="shared" si="149"/>
        <v>0.95</v>
      </c>
      <c r="O794" s="22" t="s">
        <v>38</v>
      </c>
      <c r="P794" s="24">
        <f t="shared" ca="1" si="145"/>
        <v>0.1819645214153017</v>
      </c>
      <c r="Q794" s="24">
        <f t="shared" ca="1" si="146"/>
        <v>0.61298268448516624</v>
      </c>
      <c r="R794" s="24">
        <f t="shared" ca="1" si="141"/>
        <v>0.79494720590046797</v>
      </c>
      <c r="S794" s="22" t="str">
        <f t="shared" ca="1" si="142"/>
        <v/>
      </c>
      <c r="T794" s="24" t="str">
        <f t="shared" ca="1" si="143"/>
        <v/>
      </c>
      <c r="U794" s="24">
        <f t="shared" ca="1" si="147"/>
        <v>0</v>
      </c>
      <c r="V794" s="22">
        <f t="shared" ca="1" si="144"/>
        <v>6.1796287161431686E-2</v>
      </c>
    </row>
    <row r="795" spans="7:22" x14ac:dyDescent="0.25">
      <c r="G795" s="22">
        <v>786</v>
      </c>
      <c r="H795" s="22">
        <f>HLOOKUP($O795,$B$8:$E$27,H$5,FALSE)</f>
        <v>10</v>
      </c>
      <c r="I795" s="22">
        <f>HLOOKUP($O795,$B$8:$E$27,I$5,FALSE)</f>
        <v>0.2</v>
      </c>
      <c r="J795" s="22">
        <f>HLOOKUP($O795,$B$8:$E$27,J$5,FALSE)</f>
        <v>1.4</v>
      </c>
      <c r="K795" s="22">
        <f>HLOOKUP($O795,$B$8:$E$27,K$5,FALSE)</f>
        <v>0</v>
      </c>
      <c r="L795" s="22">
        <f>HLOOKUP($O795,$B$8:$E$27,L$5,FALSE)</f>
        <v>0</v>
      </c>
      <c r="M795" s="22">
        <f t="shared" si="148"/>
        <v>2</v>
      </c>
      <c r="N795" s="22">
        <f t="shared" si="149"/>
        <v>14</v>
      </c>
      <c r="O795" s="22" t="s">
        <v>41</v>
      </c>
      <c r="P795" s="24">
        <f t="shared" ca="1" si="145"/>
        <v>0.32552006053225124</v>
      </c>
      <c r="Q795" s="24">
        <f t="shared" ca="1" si="146"/>
        <v>8.8908449519537651</v>
      </c>
      <c r="R795" s="24">
        <f t="shared" ca="1" si="141"/>
        <v>9.2163650124860155</v>
      </c>
      <c r="S795" s="22" t="str">
        <f t="shared" ca="1" si="142"/>
        <v/>
      </c>
      <c r="T795" s="24" t="str">
        <f t="shared" ca="1" si="143"/>
        <v/>
      </c>
      <c r="U795" s="24">
        <f t="shared" ca="1" si="147"/>
        <v>0</v>
      </c>
      <c r="V795" s="22">
        <f t="shared" ca="1" si="144"/>
        <v>1.1335736866505643</v>
      </c>
    </row>
    <row r="796" spans="7:22" x14ac:dyDescent="0.25">
      <c r="G796" s="22">
        <v>787</v>
      </c>
      <c r="H796" s="22">
        <f>HLOOKUP($O796,$B$8:$E$27,H$5,FALSE)</f>
        <v>3</v>
      </c>
      <c r="I796" s="22">
        <f>HLOOKUP($O796,$B$8:$E$27,I$5,FALSE)</f>
        <v>0.2</v>
      </c>
      <c r="J796" s="22">
        <f>HLOOKUP($O796,$B$8:$E$27,J$5,FALSE)</f>
        <v>1.26</v>
      </c>
      <c r="K796" s="22">
        <f>HLOOKUP($O796,$B$8:$E$27,K$5,FALSE)</f>
        <v>0</v>
      </c>
      <c r="L796" s="22">
        <f>HLOOKUP($O796,$B$8:$E$27,L$5,FALSE)</f>
        <v>0</v>
      </c>
      <c r="M796" s="22">
        <f t="shared" si="148"/>
        <v>0.60000000000000009</v>
      </c>
      <c r="N796" s="22">
        <f t="shared" si="149"/>
        <v>3.7800000000000002</v>
      </c>
      <c r="O796" s="22" t="s">
        <v>39</v>
      </c>
      <c r="P796" s="24">
        <f t="shared" ca="1" si="145"/>
        <v>3.290568833800174E-2</v>
      </c>
      <c r="Q796" s="24">
        <f t="shared" ca="1" si="146"/>
        <v>1.8984880857046909</v>
      </c>
      <c r="R796" s="24">
        <f t="shared" ca="1" si="141"/>
        <v>1.9313937740426925</v>
      </c>
      <c r="S796" s="22" t="str">
        <f t="shared" ca="1" si="142"/>
        <v/>
      </c>
      <c r="T796" s="24" t="str">
        <f t="shared" ca="1" si="143"/>
        <v/>
      </c>
      <c r="U796" s="24">
        <f t="shared" ca="1" si="147"/>
        <v>0</v>
      </c>
      <c r="V796" s="22">
        <f t="shared" ca="1" si="144"/>
        <v>0.94924404285234543</v>
      </c>
    </row>
    <row r="797" spans="7:22" x14ac:dyDescent="0.25">
      <c r="G797" s="22">
        <v>788</v>
      </c>
      <c r="H797" s="22">
        <f>HLOOKUP($O797,$B$8:$E$27,H$5,FALSE)</f>
        <v>5</v>
      </c>
      <c r="I797" s="22">
        <f>HLOOKUP($O797,$B$8:$E$27,I$5,FALSE)</f>
        <v>0.18</v>
      </c>
      <c r="J797" s="22">
        <f>HLOOKUP($O797,$B$8:$E$27,J$5,FALSE)</f>
        <v>1.37</v>
      </c>
      <c r="K797" s="22">
        <f>HLOOKUP($O797,$B$8:$E$27,K$5,FALSE)</f>
        <v>0</v>
      </c>
      <c r="L797" s="22">
        <f>HLOOKUP($O797,$B$8:$E$27,L$5,FALSE)</f>
        <v>0</v>
      </c>
      <c r="M797" s="22">
        <f t="shared" si="148"/>
        <v>0.89999999999999991</v>
      </c>
      <c r="N797" s="22">
        <f t="shared" si="149"/>
        <v>6.8500000000000005</v>
      </c>
      <c r="O797" s="22" t="s">
        <v>40</v>
      </c>
      <c r="P797" s="24">
        <f t="shared" ca="1" si="145"/>
        <v>0.65746880380328654</v>
      </c>
      <c r="Q797" s="24">
        <f t="shared" ca="1" si="146"/>
        <v>3.7776000571630033</v>
      </c>
      <c r="R797" s="24">
        <f t="shared" ca="1" si="141"/>
        <v>4.4350688609662896</v>
      </c>
      <c r="S797" s="22" t="str">
        <f t="shared" ca="1" si="142"/>
        <v/>
      </c>
      <c r="T797" s="24" t="str">
        <f t="shared" ca="1" si="143"/>
        <v/>
      </c>
      <c r="U797" s="24">
        <f t="shared" ca="1" si="147"/>
        <v>0</v>
      </c>
      <c r="V797" s="22">
        <f t="shared" ca="1" si="144"/>
        <v>1.7820165460187405</v>
      </c>
    </row>
    <row r="798" spans="7:22" x14ac:dyDescent="0.25">
      <c r="G798" s="22">
        <v>789</v>
      </c>
      <c r="H798" s="22">
        <f>HLOOKUP($O798,$B$8:$E$27,H$5,FALSE)</f>
        <v>1</v>
      </c>
      <c r="I798" s="22">
        <f>HLOOKUP($O798,$B$8:$E$27,I$5,FALSE)</f>
        <v>0.3</v>
      </c>
      <c r="J798" s="22">
        <f>HLOOKUP($O798,$B$8:$E$27,J$5,FALSE)</f>
        <v>0.95</v>
      </c>
      <c r="K798" s="22">
        <f>HLOOKUP($O798,$B$8:$E$27,K$5,FALSE)</f>
        <v>0</v>
      </c>
      <c r="L798" s="22">
        <f>HLOOKUP($O798,$B$8:$E$27,L$5,FALSE)</f>
        <v>0</v>
      </c>
      <c r="M798" s="22">
        <f t="shared" si="148"/>
        <v>0.3</v>
      </c>
      <c r="N798" s="22">
        <f t="shared" si="149"/>
        <v>0.95</v>
      </c>
      <c r="O798" s="22" t="s">
        <v>38</v>
      </c>
      <c r="P798" s="24">
        <f t="shared" ca="1" si="145"/>
        <v>0.16927053214208934</v>
      </c>
      <c r="Q798" s="24">
        <f t="shared" ca="1" si="146"/>
        <v>0.62715151210564812</v>
      </c>
      <c r="R798" s="24">
        <f t="shared" ca="1" si="141"/>
        <v>0.79642204424773744</v>
      </c>
      <c r="S798" s="22" t="str">
        <f t="shared" ca="1" si="142"/>
        <v/>
      </c>
      <c r="T798" s="24" t="str">
        <f t="shared" ca="1" si="143"/>
        <v/>
      </c>
      <c r="U798" s="24">
        <f t="shared" ca="1" si="147"/>
        <v>0</v>
      </c>
      <c r="V798" s="22">
        <f t="shared" ca="1" si="144"/>
        <v>0.20273108586607538</v>
      </c>
    </row>
    <row r="799" spans="7:22" x14ac:dyDescent="0.25">
      <c r="G799" s="22">
        <v>790</v>
      </c>
      <c r="H799" s="22">
        <f>HLOOKUP($O799,$B$8:$E$27,H$5,FALSE)</f>
        <v>1</v>
      </c>
      <c r="I799" s="22">
        <f>HLOOKUP($O799,$B$8:$E$27,I$5,FALSE)</f>
        <v>0.3</v>
      </c>
      <c r="J799" s="22">
        <f>HLOOKUP($O799,$B$8:$E$27,J$5,FALSE)</f>
        <v>0.95</v>
      </c>
      <c r="K799" s="22">
        <f>HLOOKUP($O799,$B$8:$E$27,K$5,FALSE)</f>
        <v>0</v>
      </c>
      <c r="L799" s="22">
        <f>HLOOKUP($O799,$B$8:$E$27,L$5,FALSE)</f>
        <v>0</v>
      </c>
      <c r="M799" s="22">
        <f t="shared" si="148"/>
        <v>0.3</v>
      </c>
      <c r="N799" s="22">
        <f t="shared" si="149"/>
        <v>0.95</v>
      </c>
      <c r="O799" s="22" t="s">
        <v>38</v>
      </c>
      <c r="P799" s="24">
        <f t="shared" ca="1" si="145"/>
        <v>0.1229125812986662</v>
      </c>
      <c r="Q799" s="24">
        <f t="shared" ca="1" si="146"/>
        <v>0.6123919556129177</v>
      </c>
      <c r="R799" s="24">
        <f t="shared" ca="1" si="141"/>
        <v>0.73530453691158393</v>
      </c>
      <c r="S799" s="22" t="str">
        <f t="shared" ca="1" si="142"/>
        <v/>
      </c>
      <c r="T799" s="24" t="str">
        <f t="shared" ca="1" si="143"/>
        <v/>
      </c>
      <c r="U799" s="24">
        <f t="shared" ca="1" si="147"/>
        <v>0</v>
      </c>
      <c r="V799" s="22">
        <f t="shared" ca="1" si="144"/>
        <v>0.20786081248253818</v>
      </c>
    </row>
    <row r="800" spans="7:22" x14ac:dyDescent="0.25">
      <c r="G800" s="22">
        <v>791</v>
      </c>
      <c r="H800" s="22">
        <f>HLOOKUP($O800,$B$8:$E$27,H$5,FALSE)</f>
        <v>1</v>
      </c>
      <c r="I800" s="22">
        <f>HLOOKUP($O800,$B$8:$E$27,I$5,FALSE)</f>
        <v>0.3</v>
      </c>
      <c r="J800" s="22">
        <f>HLOOKUP($O800,$B$8:$E$27,J$5,FALSE)</f>
        <v>0.95</v>
      </c>
      <c r="K800" s="22">
        <f>HLOOKUP($O800,$B$8:$E$27,K$5,FALSE)</f>
        <v>0</v>
      </c>
      <c r="L800" s="22">
        <f>HLOOKUP($O800,$B$8:$E$27,L$5,FALSE)</f>
        <v>0</v>
      </c>
      <c r="M800" s="22">
        <f t="shared" si="148"/>
        <v>0.3</v>
      </c>
      <c r="N800" s="22">
        <f t="shared" si="149"/>
        <v>0.95</v>
      </c>
      <c r="O800" s="22" t="s">
        <v>38</v>
      </c>
      <c r="P800" s="24">
        <f t="shared" ca="1" si="145"/>
        <v>0.13003583623949169</v>
      </c>
      <c r="Q800" s="24">
        <f t="shared" ca="1" si="146"/>
        <v>0.58357366965270396</v>
      </c>
      <c r="R800" s="24">
        <f t="shared" ca="1" si="141"/>
        <v>0.71360950589219563</v>
      </c>
      <c r="S800" s="22" t="str">
        <f t="shared" ca="1" si="142"/>
        <v/>
      </c>
      <c r="T800" s="24" t="str">
        <f t="shared" ca="1" si="143"/>
        <v/>
      </c>
      <c r="U800" s="24">
        <f t="shared" ca="1" si="147"/>
        <v>0</v>
      </c>
      <c r="V800" s="22">
        <f t="shared" ca="1" si="144"/>
        <v>0.29178683482635198</v>
      </c>
    </row>
    <row r="801" spans="7:22" x14ac:dyDescent="0.25">
      <c r="G801" s="22">
        <v>792</v>
      </c>
      <c r="H801" s="22">
        <f>HLOOKUP($O801,$B$8:$E$27,H$5,FALSE)</f>
        <v>3</v>
      </c>
      <c r="I801" s="22">
        <f>HLOOKUP($O801,$B$8:$E$27,I$5,FALSE)</f>
        <v>0.2</v>
      </c>
      <c r="J801" s="22">
        <f>HLOOKUP($O801,$B$8:$E$27,J$5,FALSE)</f>
        <v>1.26</v>
      </c>
      <c r="K801" s="22">
        <f>HLOOKUP($O801,$B$8:$E$27,K$5,FALSE)</f>
        <v>0</v>
      </c>
      <c r="L801" s="22">
        <f>HLOOKUP($O801,$B$8:$E$27,L$5,FALSE)</f>
        <v>0</v>
      </c>
      <c r="M801" s="22">
        <f t="shared" si="148"/>
        <v>0.60000000000000009</v>
      </c>
      <c r="N801" s="22">
        <f t="shared" si="149"/>
        <v>3.7800000000000002</v>
      </c>
      <c r="O801" s="22" t="s">
        <v>39</v>
      </c>
      <c r="P801" s="24">
        <f t="shared" ca="1" si="145"/>
        <v>0.17403275020769848</v>
      </c>
      <c r="Q801" s="24">
        <f t="shared" ca="1" si="146"/>
        <v>2.1701486346688372</v>
      </c>
      <c r="R801" s="24">
        <f t="shared" ca="1" si="141"/>
        <v>2.3441813848765358</v>
      </c>
      <c r="S801" s="22" t="str">
        <f t="shared" ca="1" si="142"/>
        <v/>
      </c>
      <c r="T801" s="24" t="str">
        <f t="shared" ca="1" si="143"/>
        <v/>
      </c>
      <c r="U801" s="24">
        <f t="shared" ca="1" si="147"/>
        <v>0</v>
      </c>
      <c r="V801" s="22">
        <f t="shared" ca="1" si="144"/>
        <v>0.15797153170935022</v>
      </c>
    </row>
    <row r="802" spans="7:22" x14ac:dyDescent="0.25">
      <c r="G802" s="22">
        <v>793</v>
      </c>
      <c r="H802" s="22">
        <f>HLOOKUP($O802,$B$8:$E$27,H$5,FALSE)</f>
        <v>5</v>
      </c>
      <c r="I802" s="22">
        <f>HLOOKUP($O802,$B$8:$E$27,I$5,FALSE)</f>
        <v>0.18</v>
      </c>
      <c r="J802" s="22">
        <f>HLOOKUP($O802,$B$8:$E$27,J$5,FALSE)</f>
        <v>1.37</v>
      </c>
      <c r="K802" s="22">
        <f>HLOOKUP($O802,$B$8:$E$27,K$5,FALSE)</f>
        <v>0</v>
      </c>
      <c r="L802" s="22">
        <f>HLOOKUP($O802,$B$8:$E$27,L$5,FALSE)</f>
        <v>0</v>
      </c>
      <c r="M802" s="22">
        <f t="shared" si="148"/>
        <v>0.89999999999999991</v>
      </c>
      <c r="N802" s="22">
        <f t="shared" si="149"/>
        <v>6.8500000000000005</v>
      </c>
      <c r="O802" s="22" t="s">
        <v>40</v>
      </c>
      <c r="P802" s="24">
        <f t="shared" ca="1" si="145"/>
        <v>0.72483357221325373</v>
      </c>
      <c r="Q802" s="24">
        <f t="shared" ca="1" si="146"/>
        <v>4.1185104888227508</v>
      </c>
      <c r="R802" s="24">
        <f t="shared" ca="1" si="141"/>
        <v>4.8433440610360048</v>
      </c>
      <c r="S802" s="22" t="str">
        <f t="shared" ca="1" si="142"/>
        <v/>
      </c>
      <c r="T802" s="24" t="str">
        <f t="shared" ca="1" si="143"/>
        <v/>
      </c>
      <c r="U802" s="24">
        <f t="shared" ca="1" si="147"/>
        <v>0</v>
      </c>
      <c r="V802" s="22">
        <f t="shared" ca="1" si="144"/>
        <v>2.0592552444113754</v>
      </c>
    </row>
    <row r="803" spans="7:22" x14ac:dyDescent="0.25">
      <c r="G803" s="22">
        <v>794</v>
      </c>
      <c r="H803" s="22">
        <f>HLOOKUP($O803,$B$8:$E$27,H$5,FALSE)</f>
        <v>10</v>
      </c>
      <c r="I803" s="22">
        <f>HLOOKUP($O803,$B$8:$E$27,I$5,FALSE)</f>
        <v>0.2</v>
      </c>
      <c r="J803" s="22">
        <f>HLOOKUP($O803,$B$8:$E$27,J$5,FALSE)</f>
        <v>1.4</v>
      </c>
      <c r="K803" s="22">
        <f>HLOOKUP($O803,$B$8:$E$27,K$5,FALSE)</f>
        <v>0</v>
      </c>
      <c r="L803" s="22">
        <f>HLOOKUP($O803,$B$8:$E$27,L$5,FALSE)</f>
        <v>0</v>
      </c>
      <c r="M803" s="22">
        <f t="shared" si="148"/>
        <v>2</v>
      </c>
      <c r="N803" s="22">
        <f t="shared" si="149"/>
        <v>14</v>
      </c>
      <c r="O803" s="22" t="s">
        <v>41</v>
      </c>
      <c r="P803" s="24">
        <f t="shared" ca="1" si="145"/>
        <v>0.62480559473091413</v>
      </c>
      <c r="Q803" s="24">
        <f t="shared" ca="1" si="146"/>
        <v>8.2187969966819843</v>
      </c>
      <c r="R803" s="24">
        <f t="shared" ca="1" si="141"/>
        <v>8.843602591412898</v>
      </c>
      <c r="S803" s="22" t="str">
        <f t="shared" ca="1" si="142"/>
        <v/>
      </c>
      <c r="T803" s="24" t="str">
        <f t="shared" ca="1" si="143"/>
        <v/>
      </c>
      <c r="U803" s="24">
        <f t="shared" ca="1" si="147"/>
        <v>0</v>
      </c>
      <c r="V803" s="22">
        <f t="shared" ca="1" si="144"/>
        <v>3.318581168738914</v>
      </c>
    </row>
    <row r="804" spans="7:22" x14ac:dyDescent="0.25">
      <c r="G804" s="22">
        <v>795</v>
      </c>
      <c r="H804" s="22">
        <f>HLOOKUP($O804,$B$8:$E$27,H$5,FALSE)</f>
        <v>1</v>
      </c>
      <c r="I804" s="22">
        <f>HLOOKUP($O804,$B$8:$E$27,I$5,FALSE)</f>
        <v>0.3</v>
      </c>
      <c r="J804" s="22">
        <f>HLOOKUP($O804,$B$8:$E$27,J$5,FALSE)</f>
        <v>0.95</v>
      </c>
      <c r="K804" s="22">
        <f>HLOOKUP($O804,$B$8:$E$27,K$5,FALSE)</f>
        <v>0</v>
      </c>
      <c r="L804" s="22">
        <f>HLOOKUP($O804,$B$8:$E$27,L$5,FALSE)</f>
        <v>0</v>
      </c>
      <c r="M804" s="22">
        <f t="shared" si="148"/>
        <v>0.3</v>
      </c>
      <c r="N804" s="22">
        <f t="shared" si="149"/>
        <v>0.95</v>
      </c>
      <c r="O804" s="22" t="s">
        <v>38</v>
      </c>
      <c r="P804" s="24">
        <f t="shared" ca="1" si="145"/>
        <v>3.1862577840849206E-2</v>
      </c>
      <c r="Q804" s="24">
        <f t="shared" ca="1" si="146"/>
        <v>0.68197531726767158</v>
      </c>
      <c r="R804" s="24">
        <f t="shared" ca="1" si="141"/>
        <v>0.7138378951085208</v>
      </c>
      <c r="S804" s="22" t="str">
        <f t="shared" ca="1" si="142"/>
        <v/>
      </c>
      <c r="T804" s="24" t="str">
        <f t="shared" ca="1" si="143"/>
        <v/>
      </c>
      <c r="U804" s="24">
        <f t="shared" ca="1" si="147"/>
        <v>0</v>
      </c>
      <c r="V804" s="22">
        <f t="shared" ca="1" si="144"/>
        <v>0.32507777861532339</v>
      </c>
    </row>
    <row r="805" spans="7:22" x14ac:dyDescent="0.25">
      <c r="G805" s="22">
        <v>796</v>
      </c>
      <c r="H805" s="22">
        <f>HLOOKUP($O805,$B$8:$E$27,H$5,FALSE)</f>
        <v>1</v>
      </c>
      <c r="I805" s="22">
        <f>HLOOKUP($O805,$B$8:$E$27,I$5,FALSE)</f>
        <v>0.3</v>
      </c>
      <c r="J805" s="22">
        <f>HLOOKUP($O805,$B$8:$E$27,J$5,FALSE)</f>
        <v>0.95</v>
      </c>
      <c r="K805" s="22">
        <f>HLOOKUP($O805,$B$8:$E$27,K$5,FALSE)</f>
        <v>0</v>
      </c>
      <c r="L805" s="22">
        <f>HLOOKUP($O805,$B$8:$E$27,L$5,FALSE)</f>
        <v>0</v>
      </c>
      <c r="M805" s="22">
        <f t="shared" si="148"/>
        <v>0.3</v>
      </c>
      <c r="N805" s="22">
        <f t="shared" si="149"/>
        <v>0.95</v>
      </c>
      <c r="O805" s="22" t="s">
        <v>38</v>
      </c>
      <c r="P805" s="24">
        <f t="shared" ca="1" si="145"/>
        <v>0.21414995363186562</v>
      </c>
      <c r="Q805" s="24">
        <f t="shared" ca="1" si="146"/>
        <v>0.56942041309185942</v>
      </c>
      <c r="R805" s="24">
        <f t="shared" ca="1" si="141"/>
        <v>0.78357036672372504</v>
      </c>
      <c r="S805" s="22" t="str">
        <f t="shared" ca="1" si="142"/>
        <v/>
      </c>
      <c r="T805" s="24" t="str">
        <f t="shared" ca="1" si="143"/>
        <v/>
      </c>
      <c r="U805" s="24">
        <f t="shared" ca="1" si="147"/>
        <v>0</v>
      </c>
      <c r="V805" s="22">
        <f t="shared" ca="1" si="144"/>
        <v>9.3261821824284497E-2</v>
      </c>
    </row>
    <row r="806" spans="7:22" x14ac:dyDescent="0.25">
      <c r="G806" s="22">
        <v>797</v>
      </c>
      <c r="H806" s="22">
        <f>HLOOKUP($O806,$B$8:$E$27,H$5,FALSE)</f>
        <v>10</v>
      </c>
      <c r="I806" s="22">
        <f>HLOOKUP($O806,$B$8:$E$27,I$5,FALSE)</f>
        <v>0.2</v>
      </c>
      <c r="J806" s="22">
        <f>HLOOKUP($O806,$B$8:$E$27,J$5,FALSE)</f>
        <v>1.4</v>
      </c>
      <c r="K806" s="22">
        <f>HLOOKUP($O806,$B$8:$E$27,K$5,FALSE)</f>
        <v>0</v>
      </c>
      <c r="L806" s="22">
        <f>HLOOKUP($O806,$B$8:$E$27,L$5,FALSE)</f>
        <v>0</v>
      </c>
      <c r="M806" s="22">
        <f t="shared" si="148"/>
        <v>2</v>
      </c>
      <c r="N806" s="22">
        <f t="shared" si="149"/>
        <v>14</v>
      </c>
      <c r="O806" s="22" t="s">
        <v>41</v>
      </c>
      <c r="P806" s="24">
        <f t="shared" ca="1" si="145"/>
        <v>0.55599101606292467</v>
      </c>
      <c r="Q806" s="24">
        <f t="shared" ca="1" si="146"/>
        <v>7.7099646337219232</v>
      </c>
      <c r="R806" s="24">
        <f t="shared" ca="1" si="141"/>
        <v>8.2659556497848481</v>
      </c>
      <c r="S806" s="22" t="str">
        <f t="shared" ca="1" si="142"/>
        <v/>
      </c>
      <c r="T806" s="24" t="str">
        <f t="shared" ca="1" si="143"/>
        <v/>
      </c>
      <c r="U806" s="24">
        <f t="shared" ca="1" si="147"/>
        <v>0</v>
      </c>
      <c r="V806" s="22">
        <f t="shared" ca="1" si="144"/>
        <v>3.8549823168609616</v>
      </c>
    </row>
    <row r="807" spans="7:22" x14ac:dyDescent="0.25">
      <c r="G807" s="22">
        <v>798</v>
      </c>
      <c r="H807" s="22">
        <f>HLOOKUP($O807,$B$8:$E$27,H$5,FALSE)</f>
        <v>3</v>
      </c>
      <c r="I807" s="22">
        <f>HLOOKUP($O807,$B$8:$E$27,I$5,FALSE)</f>
        <v>0.2</v>
      </c>
      <c r="J807" s="22">
        <f>HLOOKUP($O807,$B$8:$E$27,J$5,FALSE)</f>
        <v>1.26</v>
      </c>
      <c r="K807" s="22">
        <f>HLOOKUP($O807,$B$8:$E$27,K$5,FALSE)</f>
        <v>0</v>
      </c>
      <c r="L807" s="22">
        <f>HLOOKUP($O807,$B$8:$E$27,L$5,FALSE)</f>
        <v>0</v>
      </c>
      <c r="M807" s="22">
        <f t="shared" si="148"/>
        <v>0.60000000000000009</v>
      </c>
      <c r="N807" s="22">
        <f t="shared" si="149"/>
        <v>3.7800000000000002</v>
      </c>
      <c r="O807" s="22" t="s">
        <v>39</v>
      </c>
      <c r="P807" s="24">
        <f t="shared" ca="1" si="145"/>
        <v>0.40221061072230946</v>
      </c>
      <c r="Q807" s="24">
        <f t="shared" ca="1" si="146"/>
        <v>2.2484025895735531</v>
      </c>
      <c r="R807" s="24">
        <f t="shared" ca="1" si="141"/>
        <v>2.6506132002958624</v>
      </c>
      <c r="S807" s="22" t="str">
        <f t="shared" ca="1" si="142"/>
        <v/>
      </c>
      <c r="T807" s="24" t="str">
        <f t="shared" ca="1" si="143"/>
        <v/>
      </c>
      <c r="U807" s="24">
        <f t="shared" ca="1" si="147"/>
        <v>0</v>
      </c>
      <c r="V807" s="22">
        <f t="shared" ca="1" si="144"/>
        <v>1.1242012947867766</v>
      </c>
    </row>
    <row r="808" spans="7:22" x14ac:dyDescent="0.25">
      <c r="G808" s="22">
        <v>799</v>
      </c>
      <c r="H808" s="22">
        <f>HLOOKUP($O808,$B$8:$E$27,H$5,FALSE)</f>
        <v>5</v>
      </c>
      <c r="I808" s="22">
        <f>HLOOKUP($O808,$B$8:$E$27,I$5,FALSE)</f>
        <v>0.18</v>
      </c>
      <c r="J808" s="22">
        <f>HLOOKUP($O808,$B$8:$E$27,J$5,FALSE)</f>
        <v>1.37</v>
      </c>
      <c r="K808" s="22">
        <f>HLOOKUP($O808,$B$8:$E$27,K$5,FALSE)</f>
        <v>0</v>
      </c>
      <c r="L808" s="22">
        <f>HLOOKUP($O808,$B$8:$E$27,L$5,FALSE)</f>
        <v>0</v>
      </c>
      <c r="M808" s="22">
        <f t="shared" si="148"/>
        <v>0.89999999999999991</v>
      </c>
      <c r="N808" s="22">
        <f t="shared" si="149"/>
        <v>6.8500000000000005</v>
      </c>
      <c r="O808" s="22" t="s">
        <v>40</v>
      </c>
      <c r="P808" s="24">
        <f t="shared" ca="1" si="145"/>
        <v>0.32096219106971519</v>
      </c>
      <c r="Q808" s="24">
        <f t="shared" ca="1" si="146"/>
        <v>4.6847891443864995</v>
      </c>
      <c r="R808" s="24">
        <f t="shared" ca="1" si="141"/>
        <v>5.0057513354562149</v>
      </c>
      <c r="S808" s="22" t="str">
        <f t="shared" ca="1" si="142"/>
        <v>C</v>
      </c>
      <c r="T808" s="24">
        <f t="shared" ca="1" si="143"/>
        <v>5.7513354562148677E-3</v>
      </c>
      <c r="U808" s="24">
        <f t="shared" ca="1" si="147"/>
        <v>0</v>
      </c>
      <c r="V808" s="22">
        <f t="shared" ca="1" si="144"/>
        <v>2.3423945721932498</v>
      </c>
    </row>
    <row r="809" spans="7:22" x14ac:dyDescent="0.25">
      <c r="G809" s="22">
        <v>800</v>
      </c>
      <c r="H809" s="22">
        <f>HLOOKUP($O809,$B$8:$E$27,H$5,FALSE)</f>
        <v>5</v>
      </c>
      <c r="I809" s="22">
        <f>HLOOKUP($O809,$B$8:$E$27,I$5,FALSE)</f>
        <v>0.18</v>
      </c>
      <c r="J809" s="22">
        <f>HLOOKUP($O809,$B$8:$E$27,J$5,FALSE)</f>
        <v>1.37</v>
      </c>
      <c r="K809" s="22">
        <f>HLOOKUP($O809,$B$8:$E$27,K$5,FALSE)</f>
        <v>0</v>
      </c>
      <c r="L809" s="22">
        <f>HLOOKUP($O809,$B$8:$E$27,L$5,FALSE)</f>
        <v>0</v>
      </c>
      <c r="M809" s="22">
        <f t="shared" si="148"/>
        <v>0.89999999999999991</v>
      </c>
      <c r="N809" s="22">
        <f t="shared" si="149"/>
        <v>6.8500000000000005</v>
      </c>
      <c r="O809" s="22" t="s">
        <v>40</v>
      </c>
      <c r="P809" s="24">
        <f t="shared" ca="1" si="145"/>
        <v>0.31276889574010042</v>
      </c>
      <c r="Q809" s="24">
        <f t="shared" ca="1" si="146"/>
        <v>3.9288867587472267</v>
      </c>
      <c r="R809" s="24">
        <f t="shared" ca="1" si="141"/>
        <v>4.2416556544873272</v>
      </c>
      <c r="S809" s="22" t="str">
        <f t="shared" ca="1" si="142"/>
        <v/>
      </c>
      <c r="T809" s="24" t="str">
        <f t="shared" ca="1" si="143"/>
        <v/>
      </c>
      <c r="U809" s="24">
        <f t="shared" ca="1" si="147"/>
        <v>0</v>
      </c>
      <c r="V809" s="22">
        <f t="shared" ca="1" si="144"/>
        <v>1.9644433793736134</v>
      </c>
    </row>
    <row r="810" spans="7:22" x14ac:dyDescent="0.25">
      <c r="G810" s="22">
        <v>801</v>
      </c>
      <c r="H810" s="22">
        <f>HLOOKUP($O810,$B$8:$E$27,H$5,FALSE)</f>
        <v>1</v>
      </c>
      <c r="I810" s="22">
        <f>HLOOKUP($O810,$B$8:$E$27,I$5,FALSE)</f>
        <v>0.3</v>
      </c>
      <c r="J810" s="22">
        <f>HLOOKUP($O810,$B$8:$E$27,J$5,FALSE)</f>
        <v>0.95</v>
      </c>
      <c r="K810" s="22">
        <f>HLOOKUP($O810,$B$8:$E$27,K$5,FALSE)</f>
        <v>0</v>
      </c>
      <c r="L810" s="22">
        <f>HLOOKUP($O810,$B$8:$E$27,L$5,FALSE)</f>
        <v>0</v>
      </c>
      <c r="M810" s="22">
        <f t="shared" si="148"/>
        <v>0.3</v>
      </c>
      <c r="N810" s="22">
        <f t="shared" si="149"/>
        <v>0.95</v>
      </c>
      <c r="O810" s="22" t="s">
        <v>38</v>
      </c>
      <c r="P810" s="24">
        <f t="shared" ca="1" si="145"/>
        <v>1.5909800476480173E-2</v>
      </c>
      <c r="Q810" s="24">
        <f t="shared" ca="1" si="146"/>
        <v>0.66952589079317304</v>
      </c>
      <c r="R810" s="24">
        <f t="shared" ca="1" si="141"/>
        <v>0.6854356912696532</v>
      </c>
      <c r="S810" s="22" t="str">
        <f t="shared" ca="1" si="142"/>
        <v/>
      </c>
      <c r="T810" s="24" t="str">
        <f t="shared" ca="1" si="143"/>
        <v/>
      </c>
      <c r="U810" s="24">
        <f t="shared" ca="1" si="147"/>
        <v>0</v>
      </c>
      <c r="V810" s="22">
        <f t="shared" ca="1" si="144"/>
        <v>0.33476294539658652</v>
      </c>
    </row>
    <row r="811" spans="7:22" x14ac:dyDescent="0.25">
      <c r="G811" s="22">
        <v>802</v>
      </c>
      <c r="H811" s="22">
        <f>HLOOKUP($O811,$B$8:$E$27,H$5,FALSE)</f>
        <v>3</v>
      </c>
      <c r="I811" s="22">
        <f>HLOOKUP($O811,$B$8:$E$27,I$5,FALSE)</f>
        <v>0.2</v>
      </c>
      <c r="J811" s="22">
        <f>HLOOKUP($O811,$B$8:$E$27,J$5,FALSE)</f>
        <v>1.26</v>
      </c>
      <c r="K811" s="22">
        <f>HLOOKUP($O811,$B$8:$E$27,K$5,FALSE)</f>
        <v>0</v>
      </c>
      <c r="L811" s="22">
        <f>HLOOKUP($O811,$B$8:$E$27,L$5,FALSE)</f>
        <v>0</v>
      </c>
      <c r="M811" s="22">
        <f t="shared" si="148"/>
        <v>0.60000000000000009</v>
      </c>
      <c r="N811" s="22">
        <f t="shared" si="149"/>
        <v>3.7800000000000002</v>
      </c>
      <c r="O811" s="22" t="s">
        <v>39</v>
      </c>
      <c r="P811" s="24">
        <f t="shared" ca="1" si="145"/>
        <v>0.25164896934675329</v>
      </c>
      <c r="Q811" s="24">
        <f t="shared" ca="1" si="146"/>
        <v>2.430475306477387</v>
      </c>
      <c r="R811" s="24">
        <f t="shared" ca="1" si="141"/>
        <v>2.6821242758241404</v>
      </c>
      <c r="S811" s="22" t="str">
        <f t="shared" ca="1" si="142"/>
        <v/>
      </c>
      <c r="T811" s="24" t="str">
        <f t="shared" ca="1" si="143"/>
        <v/>
      </c>
      <c r="U811" s="24">
        <f t="shared" ca="1" si="147"/>
        <v>0</v>
      </c>
      <c r="V811" s="22">
        <f t="shared" ca="1" si="144"/>
        <v>1.2152376532386935</v>
      </c>
    </row>
    <row r="812" spans="7:22" x14ac:dyDescent="0.25">
      <c r="G812" s="22">
        <v>803</v>
      </c>
      <c r="H812" s="22">
        <f>HLOOKUP($O812,$B$8:$E$27,H$5,FALSE)</f>
        <v>5</v>
      </c>
      <c r="I812" s="22">
        <f>HLOOKUP($O812,$B$8:$E$27,I$5,FALSE)</f>
        <v>0.18</v>
      </c>
      <c r="J812" s="22">
        <f>HLOOKUP($O812,$B$8:$E$27,J$5,FALSE)</f>
        <v>1.37</v>
      </c>
      <c r="K812" s="22">
        <f>HLOOKUP($O812,$B$8:$E$27,K$5,FALSE)</f>
        <v>0</v>
      </c>
      <c r="L812" s="22">
        <f>HLOOKUP($O812,$B$8:$E$27,L$5,FALSE)</f>
        <v>0</v>
      </c>
      <c r="M812" s="22">
        <f t="shared" si="148"/>
        <v>0.89999999999999991</v>
      </c>
      <c r="N812" s="22">
        <f t="shared" si="149"/>
        <v>6.8500000000000005</v>
      </c>
      <c r="O812" s="22" t="s">
        <v>40</v>
      </c>
      <c r="P812" s="24">
        <f t="shared" ca="1" si="145"/>
        <v>0.22605456163017407</v>
      </c>
      <c r="Q812" s="24">
        <f t="shared" ca="1" si="146"/>
        <v>4.0322200533155446</v>
      </c>
      <c r="R812" s="24">
        <f t="shared" ca="1" si="141"/>
        <v>4.2582746149457185</v>
      </c>
      <c r="S812" s="22" t="str">
        <f t="shared" ca="1" si="142"/>
        <v/>
      </c>
      <c r="T812" s="24" t="str">
        <f t="shared" ca="1" si="143"/>
        <v/>
      </c>
      <c r="U812" s="24">
        <f t="shared" ca="1" si="147"/>
        <v>0</v>
      </c>
      <c r="V812" s="22">
        <f t="shared" ca="1" si="144"/>
        <v>2.0161100266577723</v>
      </c>
    </row>
    <row r="813" spans="7:22" x14ac:dyDescent="0.25">
      <c r="G813" s="22">
        <v>804</v>
      </c>
      <c r="H813" s="22">
        <f>HLOOKUP($O813,$B$8:$E$27,H$5,FALSE)</f>
        <v>10</v>
      </c>
      <c r="I813" s="22">
        <f>HLOOKUP($O813,$B$8:$E$27,I$5,FALSE)</f>
        <v>0.2</v>
      </c>
      <c r="J813" s="22">
        <f>HLOOKUP($O813,$B$8:$E$27,J$5,FALSE)</f>
        <v>1.4</v>
      </c>
      <c r="K813" s="22">
        <f>HLOOKUP($O813,$B$8:$E$27,K$5,FALSE)</f>
        <v>0</v>
      </c>
      <c r="L813" s="22">
        <f>HLOOKUP($O813,$B$8:$E$27,L$5,FALSE)</f>
        <v>0</v>
      </c>
      <c r="M813" s="22">
        <f t="shared" si="148"/>
        <v>2</v>
      </c>
      <c r="N813" s="22">
        <f t="shared" si="149"/>
        <v>14</v>
      </c>
      <c r="O813" s="22" t="s">
        <v>41</v>
      </c>
      <c r="P813" s="24">
        <f t="shared" ca="1" si="145"/>
        <v>0.74473191671520689</v>
      </c>
      <c r="Q813" s="24">
        <f t="shared" ca="1" si="146"/>
        <v>7.4907121514557469</v>
      </c>
      <c r="R813" s="24">
        <f t="shared" ca="1" si="141"/>
        <v>8.2354440681709544</v>
      </c>
      <c r="S813" s="22" t="str">
        <f t="shared" ca="1" si="142"/>
        <v/>
      </c>
      <c r="T813" s="24" t="str">
        <f t="shared" ca="1" si="143"/>
        <v/>
      </c>
      <c r="U813" s="24">
        <f t="shared" ca="1" si="147"/>
        <v>0</v>
      </c>
      <c r="V813" s="22">
        <f t="shared" ca="1" si="144"/>
        <v>3.7453560757278734</v>
      </c>
    </row>
    <row r="814" spans="7:22" x14ac:dyDescent="0.25">
      <c r="G814" s="22">
        <v>805</v>
      </c>
      <c r="H814" s="22">
        <f>HLOOKUP($O814,$B$8:$E$27,H$5,FALSE)</f>
        <v>10</v>
      </c>
      <c r="I814" s="22">
        <f>HLOOKUP($O814,$B$8:$E$27,I$5,FALSE)</f>
        <v>0.2</v>
      </c>
      <c r="J814" s="22">
        <f>HLOOKUP($O814,$B$8:$E$27,J$5,FALSE)</f>
        <v>1.4</v>
      </c>
      <c r="K814" s="22">
        <f>HLOOKUP($O814,$B$8:$E$27,K$5,FALSE)</f>
        <v>0</v>
      </c>
      <c r="L814" s="22">
        <f>HLOOKUP($O814,$B$8:$E$27,L$5,FALSE)</f>
        <v>0</v>
      </c>
      <c r="M814" s="22">
        <f t="shared" si="148"/>
        <v>2</v>
      </c>
      <c r="N814" s="22">
        <f t="shared" si="149"/>
        <v>14</v>
      </c>
      <c r="O814" s="22" t="s">
        <v>41</v>
      </c>
      <c r="P814" s="24">
        <f t="shared" ca="1" si="145"/>
        <v>1.7960231249455181</v>
      </c>
      <c r="Q814" s="24">
        <f t="shared" ca="1" si="146"/>
        <v>8.3355379944487673</v>
      </c>
      <c r="R814" s="24">
        <f t="shared" ref="R814:R877" ca="1" si="150">SUM(P814:Q814)</f>
        <v>10.131561119394286</v>
      </c>
      <c r="S814" s="22" t="str">
        <f t="shared" ref="S814:S877" ca="1" si="151">IF(H814&lt;R814,O814,"")</f>
        <v>D</v>
      </c>
      <c r="T814" s="24">
        <f t="shared" ref="T814:T877" ca="1" si="152">IF(S814=O814,R814-H814,"")</f>
        <v>0.13156111939428605</v>
      </c>
      <c r="U814" s="24">
        <f t="shared" ca="1" si="147"/>
        <v>0</v>
      </c>
      <c r="V814" s="22">
        <f t="shared" ca="1" si="144"/>
        <v>4.1677689972243837</v>
      </c>
    </row>
    <row r="815" spans="7:22" x14ac:dyDescent="0.25">
      <c r="G815" s="22">
        <v>806</v>
      </c>
      <c r="H815" s="22">
        <f>HLOOKUP($O815,$B$8:$E$27,H$5,FALSE)</f>
        <v>1</v>
      </c>
      <c r="I815" s="22">
        <f>HLOOKUP($O815,$B$8:$E$27,I$5,FALSE)</f>
        <v>0.3</v>
      </c>
      <c r="J815" s="22">
        <f>HLOOKUP($O815,$B$8:$E$27,J$5,FALSE)</f>
        <v>0.95</v>
      </c>
      <c r="K815" s="22">
        <f>HLOOKUP($O815,$B$8:$E$27,K$5,FALSE)</f>
        <v>0</v>
      </c>
      <c r="L815" s="22">
        <f>HLOOKUP($O815,$B$8:$E$27,L$5,FALSE)</f>
        <v>0</v>
      </c>
      <c r="M815" s="22">
        <f t="shared" si="148"/>
        <v>0.3</v>
      </c>
      <c r="N815" s="22">
        <f t="shared" si="149"/>
        <v>0.95</v>
      </c>
      <c r="O815" s="22" t="s">
        <v>38</v>
      </c>
      <c r="P815" s="24">
        <f t="shared" ca="1" si="145"/>
        <v>0.28095490788815713</v>
      </c>
      <c r="Q815" s="24">
        <f t="shared" ca="1" si="146"/>
        <v>0.5982738765931872</v>
      </c>
      <c r="R815" s="24">
        <f t="shared" ca="1" si="150"/>
        <v>0.87922878448134434</v>
      </c>
      <c r="S815" s="22" t="str">
        <f t="shared" ca="1" si="151"/>
        <v/>
      </c>
      <c r="T815" s="24" t="str">
        <f t="shared" ca="1" si="152"/>
        <v/>
      </c>
      <c r="U815" s="24">
        <f t="shared" ca="1" si="147"/>
        <v>0</v>
      </c>
      <c r="V815" s="22">
        <f t="shared" ca="1" si="144"/>
        <v>0.2991369382965936</v>
      </c>
    </row>
    <row r="816" spans="7:22" x14ac:dyDescent="0.25">
      <c r="G816" s="22">
        <v>807</v>
      </c>
      <c r="H816" s="22">
        <f>HLOOKUP($O816,$B$8:$E$27,H$5,FALSE)</f>
        <v>3</v>
      </c>
      <c r="I816" s="22">
        <f>HLOOKUP($O816,$B$8:$E$27,I$5,FALSE)</f>
        <v>0.2</v>
      </c>
      <c r="J816" s="22">
        <f>HLOOKUP($O816,$B$8:$E$27,J$5,FALSE)</f>
        <v>1.26</v>
      </c>
      <c r="K816" s="22">
        <f>HLOOKUP($O816,$B$8:$E$27,K$5,FALSE)</f>
        <v>0</v>
      </c>
      <c r="L816" s="22">
        <f>HLOOKUP($O816,$B$8:$E$27,L$5,FALSE)</f>
        <v>0</v>
      </c>
      <c r="M816" s="22">
        <f t="shared" si="148"/>
        <v>0.60000000000000009</v>
      </c>
      <c r="N816" s="22">
        <f t="shared" si="149"/>
        <v>3.7800000000000002</v>
      </c>
      <c r="O816" s="22" t="s">
        <v>39</v>
      </c>
      <c r="P816" s="24">
        <f t="shared" ca="1" si="145"/>
        <v>8.8154310141230957E-2</v>
      </c>
      <c r="Q816" s="24">
        <f t="shared" ca="1" si="146"/>
        <v>2.2180560989304854</v>
      </c>
      <c r="R816" s="24">
        <f t="shared" ca="1" si="150"/>
        <v>2.3062104090717161</v>
      </c>
      <c r="S816" s="22" t="str">
        <f t="shared" ca="1" si="151"/>
        <v/>
      </c>
      <c r="T816" s="24" t="str">
        <f t="shared" ca="1" si="152"/>
        <v/>
      </c>
      <c r="U816" s="24">
        <f t="shared" ca="1" si="147"/>
        <v>0</v>
      </c>
      <c r="V816" s="22">
        <f t="shared" ca="1" si="144"/>
        <v>1.1090280494652427</v>
      </c>
    </row>
    <row r="817" spans="7:22" x14ac:dyDescent="0.25">
      <c r="G817" s="22">
        <v>808</v>
      </c>
      <c r="H817" s="22">
        <f>HLOOKUP($O817,$B$8:$E$27,H$5,FALSE)</f>
        <v>3</v>
      </c>
      <c r="I817" s="22">
        <f>HLOOKUP($O817,$B$8:$E$27,I$5,FALSE)</f>
        <v>0.2</v>
      </c>
      <c r="J817" s="22">
        <f>HLOOKUP($O817,$B$8:$E$27,J$5,FALSE)</f>
        <v>1.26</v>
      </c>
      <c r="K817" s="22">
        <f>HLOOKUP($O817,$B$8:$E$27,K$5,FALSE)</f>
        <v>0</v>
      </c>
      <c r="L817" s="22">
        <f>HLOOKUP($O817,$B$8:$E$27,L$5,FALSE)</f>
        <v>0</v>
      </c>
      <c r="M817" s="22">
        <f t="shared" si="148"/>
        <v>0.60000000000000009</v>
      </c>
      <c r="N817" s="22">
        <f t="shared" si="149"/>
        <v>3.7800000000000002</v>
      </c>
      <c r="O817" s="22" t="s">
        <v>39</v>
      </c>
      <c r="P817" s="24">
        <f t="shared" ca="1" si="145"/>
        <v>0.4652584302872757</v>
      </c>
      <c r="Q817" s="24">
        <f t="shared" ca="1" si="146"/>
        <v>1.8630247749645306</v>
      </c>
      <c r="R817" s="24">
        <f t="shared" ca="1" si="150"/>
        <v>2.3282832052518061</v>
      </c>
      <c r="S817" s="22" t="str">
        <f t="shared" ca="1" si="151"/>
        <v/>
      </c>
      <c r="T817" s="24" t="str">
        <f t="shared" ca="1" si="152"/>
        <v/>
      </c>
      <c r="U817" s="24">
        <f t="shared" ca="1" si="147"/>
        <v>0</v>
      </c>
      <c r="V817" s="22">
        <f t="shared" ca="1" si="144"/>
        <v>0.39801961397781743</v>
      </c>
    </row>
    <row r="818" spans="7:22" x14ac:dyDescent="0.25">
      <c r="G818" s="22">
        <v>809</v>
      </c>
      <c r="H818" s="22">
        <f>HLOOKUP($O818,$B$8:$E$27,H$5,FALSE)</f>
        <v>5</v>
      </c>
      <c r="I818" s="22">
        <f>HLOOKUP($O818,$B$8:$E$27,I$5,FALSE)</f>
        <v>0.18</v>
      </c>
      <c r="J818" s="22">
        <f>HLOOKUP($O818,$B$8:$E$27,J$5,FALSE)</f>
        <v>1.37</v>
      </c>
      <c r="K818" s="22">
        <f>HLOOKUP($O818,$B$8:$E$27,K$5,FALSE)</f>
        <v>0</v>
      </c>
      <c r="L818" s="22">
        <f>HLOOKUP($O818,$B$8:$E$27,L$5,FALSE)</f>
        <v>0</v>
      </c>
      <c r="M818" s="22">
        <f t="shared" si="148"/>
        <v>0.89999999999999991</v>
      </c>
      <c r="N818" s="22">
        <f t="shared" si="149"/>
        <v>6.8500000000000005</v>
      </c>
      <c r="O818" s="22" t="s">
        <v>40</v>
      </c>
      <c r="P818" s="24">
        <f t="shared" ca="1" si="145"/>
        <v>0.24732138071513043</v>
      </c>
      <c r="Q818" s="24">
        <f t="shared" ca="1" si="146"/>
        <v>3.744392985613187</v>
      </c>
      <c r="R818" s="24">
        <f t="shared" ca="1" si="150"/>
        <v>3.9917143663283174</v>
      </c>
      <c r="S818" s="22" t="str">
        <f t="shared" ca="1" si="151"/>
        <v/>
      </c>
      <c r="T818" s="24" t="str">
        <f t="shared" ca="1" si="152"/>
        <v/>
      </c>
      <c r="U818" s="24">
        <f t="shared" ca="1" si="147"/>
        <v>0</v>
      </c>
      <c r="V818" s="22">
        <f t="shared" ca="1" si="144"/>
        <v>1.8721964928065935</v>
      </c>
    </row>
    <row r="819" spans="7:22" x14ac:dyDescent="0.25">
      <c r="G819" s="22">
        <v>810</v>
      </c>
      <c r="H819" s="22">
        <f>HLOOKUP($O819,$B$8:$E$27,H$5,FALSE)</f>
        <v>5</v>
      </c>
      <c r="I819" s="22">
        <f>HLOOKUP($O819,$B$8:$E$27,I$5,FALSE)</f>
        <v>0.18</v>
      </c>
      <c r="J819" s="22">
        <f>HLOOKUP($O819,$B$8:$E$27,J$5,FALSE)</f>
        <v>1.37</v>
      </c>
      <c r="K819" s="22">
        <f>HLOOKUP($O819,$B$8:$E$27,K$5,FALSE)</f>
        <v>0</v>
      </c>
      <c r="L819" s="22">
        <f>HLOOKUP($O819,$B$8:$E$27,L$5,FALSE)</f>
        <v>0</v>
      </c>
      <c r="M819" s="22">
        <f t="shared" si="148"/>
        <v>0.89999999999999991</v>
      </c>
      <c r="N819" s="22">
        <f t="shared" si="149"/>
        <v>6.8500000000000005</v>
      </c>
      <c r="O819" s="22" t="s">
        <v>40</v>
      </c>
      <c r="P819" s="24">
        <f t="shared" ca="1" si="145"/>
        <v>0.73295106403905474</v>
      </c>
      <c r="Q819" s="24">
        <f t="shared" ca="1" si="146"/>
        <v>3.3166109649911122</v>
      </c>
      <c r="R819" s="24">
        <f t="shared" ca="1" si="150"/>
        <v>4.0495620290301666</v>
      </c>
      <c r="S819" s="22" t="str">
        <f t="shared" ca="1" si="151"/>
        <v/>
      </c>
      <c r="T819" s="24" t="str">
        <f t="shared" ca="1" si="152"/>
        <v/>
      </c>
      <c r="U819" s="24">
        <f t="shared" ca="1" si="147"/>
        <v>0</v>
      </c>
      <c r="V819" s="22">
        <f t="shared" ca="1" si="144"/>
        <v>1.6583054824955561</v>
      </c>
    </row>
    <row r="820" spans="7:22" x14ac:dyDescent="0.25">
      <c r="G820" s="22">
        <v>811</v>
      </c>
      <c r="H820" s="22">
        <f>HLOOKUP($O820,$B$8:$E$27,H$5,FALSE)</f>
        <v>5</v>
      </c>
      <c r="I820" s="22">
        <f>HLOOKUP($O820,$B$8:$E$27,I$5,FALSE)</f>
        <v>0.18</v>
      </c>
      <c r="J820" s="22">
        <f>HLOOKUP($O820,$B$8:$E$27,J$5,FALSE)</f>
        <v>1.37</v>
      </c>
      <c r="K820" s="22">
        <f>HLOOKUP($O820,$B$8:$E$27,K$5,FALSE)</f>
        <v>0</v>
      </c>
      <c r="L820" s="22">
        <f>HLOOKUP($O820,$B$8:$E$27,L$5,FALSE)</f>
        <v>0</v>
      </c>
      <c r="M820" s="22">
        <f t="shared" si="148"/>
        <v>0.89999999999999991</v>
      </c>
      <c r="N820" s="22">
        <f t="shared" si="149"/>
        <v>6.8500000000000005</v>
      </c>
      <c r="O820" s="22" t="s">
        <v>40</v>
      </c>
      <c r="P820" s="24">
        <f t="shared" ca="1" si="145"/>
        <v>0.88382881952795822</v>
      </c>
      <c r="Q820" s="24">
        <f t="shared" ca="1" si="146"/>
        <v>3.6879538375525942</v>
      </c>
      <c r="R820" s="24">
        <f t="shared" ca="1" si="150"/>
        <v>4.5717826570805524</v>
      </c>
      <c r="S820" s="22" t="str">
        <f t="shared" ca="1" si="151"/>
        <v/>
      </c>
      <c r="T820" s="24" t="str">
        <f t="shared" ca="1" si="152"/>
        <v/>
      </c>
      <c r="U820" s="24">
        <f t="shared" ca="1" si="147"/>
        <v>0</v>
      </c>
      <c r="V820" s="22">
        <f t="shared" ca="1" si="144"/>
        <v>1.8439769187762971</v>
      </c>
    </row>
    <row r="821" spans="7:22" x14ac:dyDescent="0.25">
      <c r="G821" s="22">
        <v>812</v>
      </c>
      <c r="H821" s="22">
        <f>HLOOKUP($O821,$B$8:$E$27,H$5,FALSE)</f>
        <v>3</v>
      </c>
      <c r="I821" s="22">
        <f>HLOOKUP($O821,$B$8:$E$27,I$5,FALSE)</f>
        <v>0.2</v>
      </c>
      <c r="J821" s="22">
        <f>HLOOKUP($O821,$B$8:$E$27,J$5,FALSE)</f>
        <v>1.26</v>
      </c>
      <c r="K821" s="22">
        <f>HLOOKUP($O821,$B$8:$E$27,K$5,FALSE)</f>
        <v>0</v>
      </c>
      <c r="L821" s="22">
        <f>HLOOKUP($O821,$B$8:$E$27,L$5,FALSE)</f>
        <v>0</v>
      </c>
      <c r="M821" s="22">
        <f t="shared" si="148"/>
        <v>0.60000000000000009</v>
      </c>
      <c r="N821" s="22">
        <f t="shared" si="149"/>
        <v>3.7800000000000002</v>
      </c>
      <c r="O821" s="22" t="s">
        <v>39</v>
      </c>
      <c r="P821" s="24">
        <f t="shared" ca="1" si="145"/>
        <v>0.56007934087877498</v>
      </c>
      <c r="Q821" s="24">
        <f t="shared" ca="1" si="146"/>
        <v>2.2419078681381759</v>
      </c>
      <c r="R821" s="24">
        <f t="shared" ca="1" si="150"/>
        <v>2.8019872090169509</v>
      </c>
      <c r="S821" s="22" t="str">
        <f t="shared" ca="1" si="151"/>
        <v/>
      </c>
      <c r="T821" s="24" t="str">
        <f t="shared" ca="1" si="152"/>
        <v/>
      </c>
      <c r="U821" s="24">
        <f t="shared" ca="1" si="147"/>
        <v>0</v>
      </c>
      <c r="V821" s="22">
        <f t="shared" ca="1" si="144"/>
        <v>0.44949358070055057</v>
      </c>
    </row>
    <row r="822" spans="7:22" x14ac:dyDescent="0.25">
      <c r="G822" s="22">
        <v>813</v>
      </c>
      <c r="H822" s="22">
        <f>HLOOKUP($O822,$B$8:$E$27,H$5,FALSE)</f>
        <v>3</v>
      </c>
      <c r="I822" s="22">
        <f>HLOOKUP($O822,$B$8:$E$27,I$5,FALSE)</f>
        <v>0.2</v>
      </c>
      <c r="J822" s="22">
        <f>HLOOKUP($O822,$B$8:$E$27,J$5,FALSE)</f>
        <v>1.26</v>
      </c>
      <c r="K822" s="22">
        <f>HLOOKUP($O822,$B$8:$E$27,K$5,FALSE)</f>
        <v>0</v>
      </c>
      <c r="L822" s="22">
        <f>HLOOKUP($O822,$B$8:$E$27,L$5,FALSE)</f>
        <v>0</v>
      </c>
      <c r="M822" s="22">
        <f t="shared" si="148"/>
        <v>0.60000000000000009</v>
      </c>
      <c r="N822" s="22">
        <f t="shared" si="149"/>
        <v>3.7800000000000002</v>
      </c>
      <c r="O822" s="22" t="s">
        <v>39</v>
      </c>
      <c r="P822" s="24">
        <f t="shared" ca="1" si="145"/>
        <v>0.52485327233042134</v>
      </c>
      <c r="Q822" s="24">
        <f t="shared" ca="1" si="146"/>
        <v>2.0905432211761119</v>
      </c>
      <c r="R822" s="24">
        <f t="shared" ca="1" si="150"/>
        <v>2.615396493506533</v>
      </c>
      <c r="S822" s="22" t="str">
        <f t="shared" ca="1" si="151"/>
        <v/>
      </c>
      <c r="T822" s="24" t="str">
        <f t="shared" ca="1" si="152"/>
        <v/>
      </c>
      <c r="U822" s="24">
        <f t="shared" ca="1" si="147"/>
        <v>0</v>
      </c>
      <c r="V822" s="22">
        <f t="shared" ca="1" si="144"/>
        <v>1.045271610588056</v>
      </c>
    </row>
    <row r="823" spans="7:22" x14ac:dyDescent="0.25">
      <c r="G823" s="22">
        <v>814</v>
      </c>
      <c r="H823" s="22">
        <f>HLOOKUP($O823,$B$8:$E$27,H$5,FALSE)</f>
        <v>1</v>
      </c>
      <c r="I823" s="22">
        <f>HLOOKUP($O823,$B$8:$E$27,I$5,FALSE)</f>
        <v>0.3</v>
      </c>
      <c r="J823" s="22">
        <f>HLOOKUP($O823,$B$8:$E$27,J$5,FALSE)</f>
        <v>0.95</v>
      </c>
      <c r="K823" s="22">
        <f>HLOOKUP($O823,$B$8:$E$27,K$5,FALSE)</f>
        <v>0</v>
      </c>
      <c r="L823" s="22">
        <f>HLOOKUP($O823,$B$8:$E$27,L$5,FALSE)</f>
        <v>0</v>
      </c>
      <c r="M823" s="22">
        <f t="shared" si="148"/>
        <v>0.3</v>
      </c>
      <c r="N823" s="22">
        <f t="shared" si="149"/>
        <v>0.95</v>
      </c>
      <c r="O823" s="22" t="s">
        <v>38</v>
      </c>
      <c r="P823" s="24">
        <f t="shared" ca="1" si="145"/>
        <v>0.19414731914632408</v>
      </c>
      <c r="Q823" s="24">
        <f t="shared" ca="1" si="146"/>
        <v>0.61332147905066015</v>
      </c>
      <c r="R823" s="24">
        <f t="shared" ca="1" si="150"/>
        <v>0.80746879819698425</v>
      </c>
      <c r="S823" s="22" t="str">
        <f t="shared" ca="1" si="151"/>
        <v/>
      </c>
      <c r="T823" s="24" t="str">
        <f t="shared" ca="1" si="152"/>
        <v/>
      </c>
      <c r="U823" s="24">
        <f t="shared" ca="1" si="147"/>
        <v>0</v>
      </c>
      <c r="V823" s="22">
        <f t="shared" ca="1" si="144"/>
        <v>0.22729698795414319</v>
      </c>
    </row>
    <row r="824" spans="7:22" x14ac:dyDescent="0.25">
      <c r="G824" s="22">
        <v>815</v>
      </c>
      <c r="H824" s="22">
        <f>HLOOKUP($O824,$B$8:$E$27,H$5,FALSE)</f>
        <v>1</v>
      </c>
      <c r="I824" s="22">
        <f>HLOOKUP($O824,$B$8:$E$27,I$5,FALSE)</f>
        <v>0.3</v>
      </c>
      <c r="J824" s="22">
        <f>HLOOKUP($O824,$B$8:$E$27,J$5,FALSE)</f>
        <v>0.95</v>
      </c>
      <c r="K824" s="22">
        <f>HLOOKUP($O824,$B$8:$E$27,K$5,FALSE)</f>
        <v>0</v>
      </c>
      <c r="L824" s="22">
        <f>HLOOKUP($O824,$B$8:$E$27,L$5,FALSE)</f>
        <v>0</v>
      </c>
      <c r="M824" s="22">
        <f t="shared" si="148"/>
        <v>0.3</v>
      </c>
      <c r="N824" s="22">
        <f t="shared" si="149"/>
        <v>0.95</v>
      </c>
      <c r="O824" s="22" t="s">
        <v>38</v>
      </c>
      <c r="P824" s="24">
        <f t="shared" ca="1" si="145"/>
        <v>9.874065368870881E-2</v>
      </c>
      <c r="Q824" s="24">
        <f t="shared" ca="1" si="146"/>
        <v>0.68640441386840623</v>
      </c>
      <c r="R824" s="24">
        <f t="shared" ca="1" si="150"/>
        <v>0.785145067557115</v>
      </c>
      <c r="S824" s="22" t="str">
        <f t="shared" ca="1" si="151"/>
        <v/>
      </c>
      <c r="T824" s="24" t="str">
        <f t="shared" ca="1" si="152"/>
        <v/>
      </c>
      <c r="U824" s="24">
        <f t="shared" ca="1" si="147"/>
        <v>0</v>
      </c>
      <c r="V824" s="22">
        <f t="shared" ca="1" si="144"/>
        <v>0.34320220693420311</v>
      </c>
    </row>
    <row r="825" spans="7:22" x14ac:dyDescent="0.25">
      <c r="G825" s="22">
        <v>816</v>
      </c>
      <c r="H825" s="22">
        <f>HLOOKUP($O825,$B$8:$E$27,H$5,FALSE)</f>
        <v>5</v>
      </c>
      <c r="I825" s="22">
        <f>HLOOKUP($O825,$B$8:$E$27,I$5,FALSE)</f>
        <v>0.18</v>
      </c>
      <c r="J825" s="22">
        <f>HLOOKUP($O825,$B$8:$E$27,J$5,FALSE)</f>
        <v>1.37</v>
      </c>
      <c r="K825" s="22">
        <f>HLOOKUP($O825,$B$8:$E$27,K$5,FALSE)</f>
        <v>0</v>
      </c>
      <c r="L825" s="22">
        <f>HLOOKUP($O825,$B$8:$E$27,L$5,FALSE)</f>
        <v>0</v>
      </c>
      <c r="M825" s="22">
        <f t="shared" si="148"/>
        <v>0.89999999999999991</v>
      </c>
      <c r="N825" s="22">
        <f t="shared" si="149"/>
        <v>6.8500000000000005</v>
      </c>
      <c r="O825" s="22" t="s">
        <v>40</v>
      </c>
      <c r="P825" s="24">
        <f t="shared" ca="1" si="145"/>
        <v>0.28342711356038464</v>
      </c>
      <c r="Q825" s="24">
        <f t="shared" ca="1" si="146"/>
        <v>4.3829466617195401</v>
      </c>
      <c r="R825" s="24">
        <f t="shared" ca="1" si="150"/>
        <v>4.6663737752799248</v>
      </c>
      <c r="S825" s="22" t="str">
        <f t="shared" ca="1" si="151"/>
        <v/>
      </c>
      <c r="T825" s="24" t="str">
        <f t="shared" ca="1" si="152"/>
        <v/>
      </c>
      <c r="U825" s="24">
        <f t="shared" ca="1" si="147"/>
        <v>0</v>
      </c>
      <c r="V825" s="22">
        <f t="shared" ca="1" si="144"/>
        <v>0.97847006788368507</v>
      </c>
    </row>
    <row r="826" spans="7:22" x14ac:dyDescent="0.25">
      <c r="G826" s="22">
        <v>817</v>
      </c>
      <c r="H826" s="22">
        <f>HLOOKUP($O826,$B$8:$E$27,H$5,FALSE)</f>
        <v>5</v>
      </c>
      <c r="I826" s="22">
        <f>HLOOKUP($O826,$B$8:$E$27,I$5,FALSE)</f>
        <v>0.18</v>
      </c>
      <c r="J826" s="22">
        <f>HLOOKUP($O826,$B$8:$E$27,J$5,FALSE)</f>
        <v>1.37</v>
      </c>
      <c r="K826" s="22">
        <f>HLOOKUP($O826,$B$8:$E$27,K$5,FALSE)</f>
        <v>0</v>
      </c>
      <c r="L826" s="22">
        <f>HLOOKUP($O826,$B$8:$E$27,L$5,FALSE)</f>
        <v>0</v>
      </c>
      <c r="M826" s="22">
        <f t="shared" si="148"/>
        <v>0.89999999999999991</v>
      </c>
      <c r="N826" s="22">
        <f t="shared" si="149"/>
        <v>6.8500000000000005</v>
      </c>
      <c r="O826" s="22" t="s">
        <v>40</v>
      </c>
      <c r="P826" s="24">
        <f t="shared" ca="1" si="145"/>
        <v>0.16259125161082447</v>
      </c>
      <c r="Q826" s="24">
        <f t="shared" ca="1" si="146"/>
        <v>3.5404155082533384</v>
      </c>
      <c r="R826" s="24">
        <f t="shared" ca="1" si="150"/>
        <v>3.7030067598641629</v>
      </c>
      <c r="S826" s="22" t="str">
        <f t="shared" ca="1" si="151"/>
        <v/>
      </c>
      <c r="T826" s="24" t="str">
        <f t="shared" ca="1" si="152"/>
        <v/>
      </c>
      <c r="U826" s="24">
        <f t="shared" ca="1" si="147"/>
        <v>0</v>
      </c>
      <c r="V826" s="22">
        <f t="shared" ca="1" si="144"/>
        <v>1.4514039616237406</v>
      </c>
    </row>
    <row r="827" spans="7:22" x14ac:dyDescent="0.25">
      <c r="G827" s="22">
        <v>818</v>
      </c>
      <c r="H827" s="22">
        <f>HLOOKUP($O827,$B$8:$E$27,H$5,FALSE)</f>
        <v>5</v>
      </c>
      <c r="I827" s="22">
        <f>HLOOKUP($O827,$B$8:$E$27,I$5,FALSE)</f>
        <v>0.18</v>
      </c>
      <c r="J827" s="22">
        <f>HLOOKUP($O827,$B$8:$E$27,J$5,FALSE)</f>
        <v>1.37</v>
      </c>
      <c r="K827" s="22">
        <f>HLOOKUP($O827,$B$8:$E$27,K$5,FALSE)</f>
        <v>0</v>
      </c>
      <c r="L827" s="22">
        <f>HLOOKUP($O827,$B$8:$E$27,L$5,FALSE)</f>
        <v>0</v>
      </c>
      <c r="M827" s="22">
        <f t="shared" si="148"/>
        <v>0.89999999999999991</v>
      </c>
      <c r="N827" s="22">
        <f t="shared" si="149"/>
        <v>6.8500000000000005</v>
      </c>
      <c r="O827" s="22" t="s">
        <v>40</v>
      </c>
      <c r="P827" s="24">
        <f t="shared" ca="1" si="145"/>
        <v>0.20531236287452603</v>
      </c>
      <c r="Q827" s="24">
        <f t="shared" ca="1" si="146"/>
        <v>3.9768762897989185</v>
      </c>
      <c r="R827" s="24">
        <f t="shared" ca="1" si="150"/>
        <v>4.1821886526734442</v>
      </c>
      <c r="S827" s="22" t="str">
        <f t="shared" ca="1" si="151"/>
        <v/>
      </c>
      <c r="T827" s="24" t="str">
        <f t="shared" ca="1" si="152"/>
        <v/>
      </c>
      <c r="U827" s="24">
        <f t="shared" ca="1" si="147"/>
        <v>0</v>
      </c>
      <c r="V827" s="22">
        <f t="shared" ca="1" si="144"/>
        <v>1.9884381448994592</v>
      </c>
    </row>
    <row r="828" spans="7:22" x14ac:dyDescent="0.25">
      <c r="G828" s="22">
        <v>819</v>
      </c>
      <c r="H828" s="22">
        <f>HLOOKUP($O828,$B$8:$E$27,H$5,FALSE)</f>
        <v>1</v>
      </c>
      <c r="I828" s="22">
        <f>HLOOKUP($O828,$B$8:$E$27,I$5,FALSE)</f>
        <v>0.3</v>
      </c>
      <c r="J828" s="22">
        <f>HLOOKUP($O828,$B$8:$E$27,J$5,FALSE)</f>
        <v>0.95</v>
      </c>
      <c r="K828" s="22">
        <f>HLOOKUP($O828,$B$8:$E$27,K$5,FALSE)</f>
        <v>0</v>
      </c>
      <c r="L828" s="22">
        <f>HLOOKUP($O828,$B$8:$E$27,L$5,FALSE)</f>
        <v>0</v>
      </c>
      <c r="M828" s="22">
        <f t="shared" si="148"/>
        <v>0.3</v>
      </c>
      <c r="N828" s="22">
        <f t="shared" si="149"/>
        <v>0.95</v>
      </c>
      <c r="O828" s="22" t="s">
        <v>38</v>
      </c>
      <c r="P828" s="24">
        <f t="shared" ca="1" si="145"/>
        <v>0.23140123951524166</v>
      </c>
      <c r="Q828" s="24">
        <f t="shared" ca="1" si="146"/>
        <v>0.680040067926033</v>
      </c>
      <c r="R828" s="24">
        <f t="shared" ca="1" si="150"/>
        <v>0.91144130744127461</v>
      </c>
      <c r="S828" s="22" t="str">
        <f t="shared" ca="1" si="151"/>
        <v/>
      </c>
      <c r="T828" s="24" t="str">
        <f t="shared" ca="1" si="152"/>
        <v/>
      </c>
      <c r="U828" s="24">
        <f t="shared" ca="1" si="147"/>
        <v>0</v>
      </c>
      <c r="V828" s="22">
        <f t="shared" ca="1" si="144"/>
        <v>3.4002003396301654E-2</v>
      </c>
    </row>
    <row r="829" spans="7:22" x14ac:dyDescent="0.25">
      <c r="G829" s="22">
        <v>820</v>
      </c>
      <c r="H829" s="22">
        <f>HLOOKUP($O829,$B$8:$E$27,H$5,FALSE)</f>
        <v>10</v>
      </c>
      <c r="I829" s="22">
        <f>HLOOKUP($O829,$B$8:$E$27,I$5,FALSE)</f>
        <v>0.2</v>
      </c>
      <c r="J829" s="22">
        <f>HLOOKUP($O829,$B$8:$E$27,J$5,FALSE)</f>
        <v>1.4</v>
      </c>
      <c r="K829" s="22">
        <f>HLOOKUP($O829,$B$8:$E$27,K$5,FALSE)</f>
        <v>0</v>
      </c>
      <c r="L829" s="22">
        <f>HLOOKUP($O829,$B$8:$E$27,L$5,FALSE)</f>
        <v>0</v>
      </c>
      <c r="M829" s="22">
        <f t="shared" si="148"/>
        <v>2</v>
      </c>
      <c r="N829" s="22">
        <f t="shared" si="149"/>
        <v>14</v>
      </c>
      <c r="O829" s="22" t="s">
        <v>41</v>
      </c>
      <c r="P829" s="24">
        <f t="shared" ca="1" si="145"/>
        <v>1.7215997429427954</v>
      </c>
      <c r="Q829" s="24">
        <f t="shared" ca="1" si="146"/>
        <v>7.8425148845997885</v>
      </c>
      <c r="R829" s="24">
        <f t="shared" ca="1" si="150"/>
        <v>9.5641146275425832</v>
      </c>
      <c r="S829" s="22" t="str">
        <f t="shared" ca="1" si="151"/>
        <v/>
      </c>
      <c r="T829" s="24" t="str">
        <f t="shared" ca="1" si="152"/>
        <v/>
      </c>
      <c r="U829" s="24">
        <f t="shared" ca="1" si="147"/>
        <v>0</v>
      </c>
      <c r="V829" s="22">
        <f t="shared" ca="1" si="144"/>
        <v>3.9212574422998943</v>
      </c>
    </row>
    <row r="830" spans="7:22" x14ac:dyDescent="0.25">
      <c r="G830" s="22">
        <v>821</v>
      </c>
      <c r="H830" s="22">
        <f>HLOOKUP($O830,$B$8:$E$27,H$5,FALSE)</f>
        <v>1</v>
      </c>
      <c r="I830" s="22">
        <f>HLOOKUP($O830,$B$8:$E$27,I$5,FALSE)</f>
        <v>0.3</v>
      </c>
      <c r="J830" s="22">
        <f>HLOOKUP($O830,$B$8:$E$27,J$5,FALSE)</f>
        <v>0.95</v>
      </c>
      <c r="K830" s="22">
        <f>HLOOKUP($O830,$B$8:$E$27,K$5,FALSE)</f>
        <v>0</v>
      </c>
      <c r="L830" s="22">
        <f>HLOOKUP($O830,$B$8:$E$27,L$5,FALSE)</f>
        <v>0</v>
      </c>
      <c r="M830" s="22">
        <f t="shared" si="148"/>
        <v>0.3</v>
      </c>
      <c r="N830" s="22">
        <f t="shared" si="149"/>
        <v>0.95</v>
      </c>
      <c r="O830" s="22" t="s">
        <v>38</v>
      </c>
      <c r="P830" s="24">
        <f t="shared" ca="1" si="145"/>
        <v>5.9788265263692408E-2</v>
      </c>
      <c r="Q830" s="24">
        <f t="shared" ca="1" si="146"/>
        <v>0.53903923224936945</v>
      </c>
      <c r="R830" s="24">
        <f t="shared" ca="1" si="150"/>
        <v>0.59882749751306186</v>
      </c>
      <c r="S830" s="22" t="str">
        <f t="shared" ca="1" si="151"/>
        <v/>
      </c>
      <c r="T830" s="24" t="str">
        <f t="shared" ca="1" si="152"/>
        <v/>
      </c>
      <c r="U830" s="24">
        <f t="shared" ca="1" si="147"/>
        <v>0</v>
      </c>
      <c r="V830" s="22">
        <f t="shared" ca="1" si="144"/>
        <v>0.26951961612468472</v>
      </c>
    </row>
    <row r="831" spans="7:22" x14ac:dyDescent="0.25">
      <c r="G831" s="22">
        <v>822</v>
      </c>
      <c r="H831" s="22">
        <f>HLOOKUP($O831,$B$8:$E$27,H$5,FALSE)</f>
        <v>5</v>
      </c>
      <c r="I831" s="22">
        <f>HLOOKUP($O831,$B$8:$E$27,I$5,FALSE)</f>
        <v>0.18</v>
      </c>
      <c r="J831" s="22">
        <f>HLOOKUP($O831,$B$8:$E$27,J$5,FALSE)</f>
        <v>1.37</v>
      </c>
      <c r="K831" s="22">
        <f>HLOOKUP($O831,$B$8:$E$27,K$5,FALSE)</f>
        <v>0</v>
      </c>
      <c r="L831" s="22">
        <f>HLOOKUP($O831,$B$8:$E$27,L$5,FALSE)</f>
        <v>0</v>
      </c>
      <c r="M831" s="22">
        <f t="shared" si="148"/>
        <v>0.89999999999999991</v>
      </c>
      <c r="N831" s="22">
        <f t="shared" si="149"/>
        <v>6.8500000000000005</v>
      </c>
      <c r="O831" s="22" t="s">
        <v>40</v>
      </c>
      <c r="P831" s="24">
        <f t="shared" ca="1" si="145"/>
        <v>2.3460239774487478E-2</v>
      </c>
      <c r="Q831" s="24">
        <f t="shared" ca="1" si="146"/>
        <v>4.15790798263059</v>
      </c>
      <c r="R831" s="24">
        <f t="shared" ca="1" si="150"/>
        <v>4.1813682224050774</v>
      </c>
      <c r="S831" s="22" t="str">
        <f t="shared" ca="1" si="151"/>
        <v/>
      </c>
      <c r="T831" s="24" t="str">
        <f t="shared" ca="1" si="152"/>
        <v/>
      </c>
      <c r="U831" s="24">
        <f t="shared" ca="1" si="147"/>
        <v>0</v>
      </c>
      <c r="V831" s="22">
        <f t="shared" ca="1" si="144"/>
        <v>1.0725189389400223</v>
      </c>
    </row>
    <row r="832" spans="7:22" x14ac:dyDescent="0.25">
      <c r="G832" s="22">
        <v>823</v>
      </c>
      <c r="H832" s="22">
        <f>HLOOKUP($O832,$B$8:$E$27,H$5,FALSE)</f>
        <v>3</v>
      </c>
      <c r="I832" s="22">
        <f>HLOOKUP($O832,$B$8:$E$27,I$5,FALSE)</f>
        <v>0.2</v>
      </c>
      <c r="J832" s="22">
        <f>HLOOKUP($O832,$B$8:$E$27,J$5,FALSE)</f>
        <v>1.26</v>
      </c>
      <c r="K832" s="22">
        <f>HLOOKUP($O832,$B$8:$E$27,K$5,FALSE)</f>
        <v>0</v>
      </c>
      <c r="L832" s="22">
        <f>HLOOKUP($O832,$B$8:$E$27,L$5,FALSE)</f>
        <v>0</v>
      </c>
      <c r="M832" s="22">
        <f t="shared" si="148"/>
        <v>0.60000000000000009</v>
      </c>
      <c r="N832" s="22">
        <f t="shared" si="149"/>
        <v>3.7800000000000002</v>
      </c>
      <c r="O832" s="22" t="s">
        <v>39</v>
      </c>
      <c r="P832" s="24">
        <f t="shared" ca="1" si="145"/>
        <v>0.58504432784248928</v>
      </c>
      <c r="Q832" s="24">
        <f t="shared" ca="1" si="146"/>
        <v>2.2189891966200848</v>
      </c>
      <c r="R832" s="24">
        <f t="shared" ca="1" si="150"/>
        <v>2.8040335244625743</v>
      </c>
      <c r="S832" s="22" t="str">
        <f t="shared" ca="1" si="151"/>
        <v/>
      </c>
      <c r="T832" s="24" t="str">
        <f t="shared" ca="1" si="152"/>
        <v/>
      </c>
      <c r="U832" s="24">
        <f t="shared" ca="1" si="147"/>
        <v>0</v>
      </c>
      <c r="V832" s="22">
        <f t="shared" ca="1" si="144"/>
        <v>0.11094945983100424</v>
      </c>
    </row>
    <row r="833" spans="7:22" x14ac:dyDescent="0.25">
      <c r="G833" s="22">
        <v>824</v>
      </c>
      <c r="H833" s="22">
        <f>HLOOKUP($O833,$B$8:$E$27,H$5,FALSE)</f>
        <v>3</v>
      </c>
      <c r="I833" s="22">
        <f>HLOOKUP($O833,$B$8:$E$27,I$5,FALSE)</f>
        <v>0.2</v>
      </c>
      <c r="J833" s="22">
        <f>HLOOKUP($O833,$B$8:$E$27,J$5,FALSE)</f>
        <v>1.26</v>
      </c>
      <c r="K833" s="22">
        <f>HLOOKUP($O833,$B$8:$E$27,K$5,FALSE)</f>
        <v>0</v>
      </c>
      <c r="L833" s="22">
        <f>HLOOKUP($O833,$B$8:$E$27,L$5,FALSE)</f>
        <v>0</v>
      </c>
      <c r="M833" s="22">
        <f t="shared" si="148"/>
        <v>0.60000000000000009</v>
      </c>
      <c r="N833" s="22">
        <f t="shared" si="149"/>
        <v>3.7800000000000002</v>
      </c>
      <c r="O833" s="22" t="s">
        <v>39</v>
      </c>
      <c r="P833" s="24">
        <f t="shared" ca="1" si="145"/>
        <v>0.25149636798344849</v>
      </c>
      <c r="Q833" s="24">
        <f t="shared" ca="1" si="146"/>
        <v>1.9612352689793011</v>
      </c>
      <c r="R833" s="24">
        <f t="shared" ca="1" si="150"/>
        <v>2.2127316369627494</v>
      </c>
      <c r="S833" s="22" t="str">
        <f t="shared" ca="1" si="151"/>
        <v/>
      </c>
      <c r="T833" s="24" t="str">
        <f t="shared" ca="1" si="152"/>
        <v/>
      </c>
      <c r="U833" s="24">
        <f t="shared" ca="1" si="147"/>
        <v>0</v>
      </c>
      <c r="V833" s="22">
        <f t="shared" ca="1" si="144"/>
        <v>0.5638309734828002</v>
      </c>
    </row>
    <row r="834" spans="7:22" x14ac:dyDescent="0.25">
      <c r="G834" s="22">
        <v>825</v>
      </c>
      <c r="H834" s="22">
        <f>HLOOKUP($O834,$B$8:$E$27,H$5,FALSE)</f>
        <v>10</v>
      </c>
      <c r="I834" s="22">
        <f>HLOOKUP($O834,$B$8:$E$27,I$5,FALSE)</f>
        <v>0.2</v>
      </c>
      <c r="J834" s="22">
        <f>HLOOKUP($O834,$B$8:$E$27,J$5,FALSE)</f>
        <v>1.4</v>
      </c>
      <c r="K834" s="22">
        <f>HLOOKUP($O834,$B$8:$E$27,K$5,FALSE)</f>
        <v>0</v>
      </c>
      <c r="L834" s="22">
        <f>HLOOKUP($O834,$B$8:$E$27,L$5,FALSE)</f>
        <v>0</v>
      </c>
      <c r="M834" s="22">
        <f t="shared" si="148"/>
        <v>2</v>
      </c>
      <c r="N834" s="22">
        <f t="shared" si="149"/>
        <v>14</v>
      </c>
      <c r="O834" s="22" t="s">
        <v>41</v>
      </c>
      <c r="P834" s="24">
        <f t="shared" ca="1" si="145"/>
        <v>1.2536323428755725</v>
      </c>
      <c r="Q834" s="24">
        <f t="shared" ca="1" si="146"/>
        <v>8.1493383167717379</v>
      </c>
      <c r="R834" s="24">
        <f t="shared" ca="1" si="150"/>
        <v>9.4029706596473108</v>
      </c>
      <c r="S834" s="22" t="str">
        <f t="shared" ca="1" si="151"/>
        <v/>
      </c>
      <c r="T834" s="24" t="str">
        <f t="shared" ca="1" si="152"/>
        <v/>
      </c>
      <c r="U834" s="24">
        <f t="shared" ca="1" si="147"/>
        <v>0</v>
      </c>
      <c r="V834" s="22">
        <f t="shared" ca="1" si="144"/>
        <v>4.074669158385869</v>
      </c>
    </row>
    <row r="835" spans="7:22" x14ac:dyDescent="0.25">
      <c r="G835" s="22">
        <v>826</v>
      </c>
      <c r="H835" s="22">
        <f>HLOOKUP($O835,$B$8:$E$27,H$5,FALSE)</f>
        <v>3</v>
      </c>
      <c r="I835" s="22">
        <f>HLOOKUP($O835,$B$8:$E$27,I$5,FALSE)</f>
        <v>0.2</v>
      </c>
      <c r="J835" s="22">
        <f>HLOOKUP($O835,$B$8:$E$27,J$5,FALSE)</f>
        <v>1.26</v>
      </c>
      <c r="K835" s="22">
        <f>HLOOKUP($O835,$B$8:$E$27,K$5,FALSE)</f>
        <v>0</v>
      </c>
      <c r="L835" s="22">
        <f>HLOOKUP($O835,$B$8:$E$27,L$5,FALSE)</f>
        <v>0</v>
      </c>
      <c r="M835" s="22">
        <f t="shared" si="148"/>
        <v>0.60000000000000009</v>
      </c>
      <c r="N835" s="22">
        <f t="shared" si="149"/>
        <v>3.7800000000000002</v>
      </c>
      <c r="O835" s="22" t="s">
        <v>39</v>
      </c>
      <c r="P835" s="24">
        <f t="shared" ca="1" si="145"/>
        <v>6.3807658138514106E-2</v>
      </c>
      <c r="Q835" s="24">
        <f t="shared" ca="1" si="146"/>
        <v>2.3012597593402306</v>
      </c>
      <c r="R835" s="24">
        <f t="shared" ca="1" si="150"/>
        <v>2.3650674174787447</v>
      </c>
      <c r="S835" s="22" t="str">
        <f t="shared" ca="1" si="151"/>
        <v/>
      </c>
      <c r="T835" s="24" t="str">
        <f t="shared" ca="1" si="152"/>
        <v/>
      </c>
      <c r="U835" s="24">
        <f t="shared" ca="1" si="147"/>
        <v>0</v>
      </c>
      <c r="V835" s="22">
        <f t="shared" ca="1" si="144"/>
        <v>1.1506298796701153</v>
      </c>
    </row>
    <row r="836" spans="7:22" x14ac:dyDescent="0.25">
      <c r="G836" s="22">
        <v>827</v>
      </c>
      <c r="H836" s="22">
        <f>HLOOKUP($O836,$B$8:$E$27,H$5,FALSE)</f>
        <v>3</v>
      </c>
      <c r="I836" s="22">
        <f>HLOOKUP($O836,$B$8:$E$27,I$5,FALSE)</f>
        <v>0.2</v>
      </c>
      <c r="J836" s="22">
        <f>HLOOKUP($O836,$B$8:$E$27,J$5,FALSE)</f>
        <v>1.26</v>
      </c>
      <c r="K836" s="22">
        <f>HLOOKUP($O836,$B$8:$E$27,K$5,FALSE)</f>
        <v>0</v>
      </c>
      <c r="L836" s="22">
        <f>HLOOKUP($O836,$B$8:$E$27,L$5,FALSE)</f>
        <v>0</v>
      </c>
      <c r="M836" s="22">
        <f t="shared" si="148"/>
        <v>0.60000000000000009</v>
      </c>
      <c r="N836" s="22">
        <f t="shared" si="149"/>
        <v>3.7800000000000002</v>
      </c>
      <c r="O836" s="22" t="s">
        <v>39</v>
      </c>
      <c r="P836" s="24">
        <f t="shared" ca="1" si="145"/>
        <v>0.13528410885103345</v>
      </c>
      <c r="Q836" s="24">
        <f t="shared" ca="1" si="146"/>
        <v>2.5229994590427136</v>
      </c>
      <c r="R836" s="24">
        <f t="shared" ca="1" si="150"/>
        <v>2.6582835678937471</v>
      </c>
      <c r="S836" s="22" t="str">
        <f t="shared" ca="1" si="151"/>
        <v/>
      </c>
      <c r="T836" s="24" t="str">
        <f t="shared" ca="1" si="152"/>
        <v/>
      </c>
      <c r="U836" s="24">
        <f t="shared" ca="1" si="147"/>
        <v>0</v>
      </c>
      <c r="V836" s="22">
        <f t="shared" ca="1" si="144"/>
        <v>1.2614997295213568</v>
      </c>
    </row>
    <row r="837" spans="7:22" x14ac:dyDescent="0.25">
      <c r="G837" s="22">
        <v>828</v>
      </c>
      <c r="H837" s="22">
        <f>HLOOKUP($O837,$B$8:$E$27,H$5,FALSE)</f>
        <v>5</v>
      </c>
      <c r="I837" s="22">
        <f>HLOOKUP($O837,$B$8:$E$27,I$5,FALSE)</f>
        <v>0.18</v>
      </c>
      <c r="J837" s="22">
        <f>HLOOKUP($O837,$B$8:$E$27,J$5,FALSE)</f>
        <v>1.37</v>
      </c>
      <c r="K837" s="22">
        <f>HLOOKUP($O837,$B$8:$E$27,K$5,FALSE)</f>
        <v>0</v>
      </c>
      <c r="L837" s="22">
        <f>HLOOKUP($O837,$B$8:$E$27,L$5,FALSE)</f>
        <v>0</v>
      </c>
      <c r="M837" s="22">
        <f t="shared" si="148"/>
        <v>0.89999999999999991</v>
      </c>
      <c r="N837" s="22">
        <f t="shared" si="149"/>
        <v>6.8500000000000005</v>
      </c>
      <c r="O837" s="22" t="s">
        <v>40</v>
      </c>
      <c r="P837" s="24">
        <f t="shared" ca="1" si="145"/>
        <v>0.34853716218912667</v>
      </c>
      <c r="Q837" s="24">
        <f t="shared" ca="1" si="146"/>
        <v>3.496523017214126</v>
      </c>
      <c r="R837" s="24">
        <f t="shared" ca="1" si="150"/>
        <v>3.8450601794032524</v>
      </c>
      <c r="S837" s="22" t="str">
        <f t="shared" ca="1" si="151"/>
        <v/>
      </c>
      <c r="T837" s="24" t="str">
        <f t="shared" ca="1" si="152"/>
        <v/>
      </c>
      <c r="U837" s="24">
        <f t="shared" ca="1" si="147"/>
        <v>0</v>
      </c>
      <c r="V837" s="22">
        <f t="shared" ca="1" si="144"/>
        <v>1.748261508607063</v>
      </c>
    </row>
    <row r="838" spans="7:22" x14ac:dyDescent="0.25">
      <c r="G838" s="22">
        <v>829</v>
      </c>
      <c r="H838" s="22">
        <f>HLOOKUP($O838,$B$8:$E$27,H$5,FALSE)</f>
        <v>1</v>
      </c>
      <c r="I838" s="22">
        <f>HLOOKUP($O838,$B$8:$E$27,I$5,FALSE)</f>
        <v>0.3</v>
      </c>
      <c r="J838" s="22">
        <f>HLOOKUP($O838,$B$8:$E$27,J$5,FALSE)</f>
        <v>0.95</v>
      </c>
      <c r="K838" s="22">
        <f>HLOOKUP($O838,$B$8:$E$27,K$5,FALSE)</f>
        <v>0</v>
      </c>
      <c r="L838" s="22">
        <f>HLOOKUP($O838,$B$8:$E$27,L$5,FALSE)</f>
        <v>0</v>
      </c>
      <c r="M838" s="22">
        <f t="shared" si="148"/>
        <v>0.3</v>
      </c>
      <c r="N838" s="22">
        <f t="shared" si="149"/>
        <v>0.95</v>
      </c>
      <c r="O838" s="22" t="s">
        <v>38</v>
      </c>
      <c r="P838" s="24">
        <f t="shared" ca="1" si="145"/>
        <v>0.28873068844830219</v>
      </c>
      <c r="Q838" s="24">
        <f t="shared" ca="1" si="146"/>
        <v>0.60240325924303517</v>
      </c>
      <c r="R838" s="24">
        <f t="shared" ca="1" si="150"/>
        <v>0.89113394769133736</v>
      </c>
      <c r="S838" s="22" t="str">
        <f t="shared" ca="1" si="151"/>
        <v/>
      </c>
      <c r="T838" s="24" t="str">
        <f t="shared" ca="1" si="152"/>
        <v/>
      </c>
      <c r="U838" s="24">
        <f t="shared" ca="1" si="147"/>
        <v>0</v>
      </c>
      <c r="V838" s="22">
        <f t="shared" ca="1" si="144"/>
        <v>0.30120162962151759</v>
      </c>
    </row>
    <row r="839" spans="7:22" x14ac:dyDescent="0.25">
      <c r="G839" s="22">
        <v>830</v>
      </c>
      <c r="H839" s="22">
        <f>HLOOKUP($O839,$B$8:$E$27,H$5,FALSE)</f>
        <v>10</v>
      </c>
      <c r="I839" s="22">
        <f>HLOOKUP($O839,$B$8:$E$27,I$5,FALSE)</f>
        <v>0.2</v>
      </c>
      <c r="J839" s="22">
        <f>HLOOKUP($O839,$B$8:$E$27,J$5,FALSE)</f>
        <v>1.4</v>
      </c>
      <c r="K839" s="22">
        <f>HLOOKUP($O839,$B$8:$E$27,K$5,FALSE)</f>
        <v>0</v>
      </c>
      <c r="L839" s="22">
        <f>HLOOKUP($O839,$B$8:$E$27,L$5,FALSE)</f>
        <v>0</v>
      </c>
      <c r="M839" s="22">
        <f t="shared" si="148"/>
        <v>2</v>
      </c>
      <c r="N839" s="22">
        <f t="shared" si="149"/>
        <v>14</v>
      </c>
      <c r="O839" s="22" t="s">
        <v>41</v>
      </c>
      <c r="P839" s="24">
        <f t="shared" ca="1" si="145"/>
        <v>1.6375696676509612</v>
      </c>
      <c r="Q839" s="24">
        <f t="shared" ca="1" si="146"/>
        <v>8.7884432085048019</v>
      </c>
      <c r="R839" s="24">
        <f t="shared" ca="1" si="150"/>
        <v>10.426012876155763</v>
      </c>
      <c r="S839" s="22" t="str">
        <f t="shared" ca="1" si="151"/>
        <v>D</v>
      </c>
      <c r="T839" s="24">
        <f t="shared" ca="1" si="152"/>
        <v>0.42601287615576311</v>
      </c>
      <c r="U839" s="24">
        <f t="shared" ca="1" si="147"/>
        <v>0</v>
      </c>
      <c r="V839" s="22">
        <f t="shared" ca="1" si="144"/>
        <v>1.3168000232806496</v>
      </c>
    </row>
    <row r="840" spans="7:22" x14ac:dyDescent="0.25">
      <c r="G840" s="22">
        <v>831</v>
      </c>
      <c r="H840" s="22">
        <f>HLOOKUP($O840,$B$8:$E$27,H$5,FALSE)</f>
        <v>10</v>
      </c>
      <c r="I840" s="22">
        <f>HLOOKUP($O840,$B$8:$E$27,I$5,FALSE)</f>
        <v>0.2</v>
      </c>
      <c r="J840" s="22">
        <f>HLOOKUP($O840,$B$8:$E$27,J$5,FALSE)</f>
        <v>1.4</v>
      </c>
      <c r="K840" s="22">
        <f>HLOOKUP($O840,$B$8:$E$27,K$5,FALSE)</f>
        <v>0</v>
      </c>
      <c r="L840" s="22">
        <f>HLOOKUP($O840,$B$8:$E$27,L$5,FALSE)</f>
        <v>0</v>
      </c>
      <c r="M840" s="22">
        <f t="shared" si="148"/>
        <v>2</v>
      </c>
      <c r="N840" s="22">
        <f t="shared" si="149"/>
        <v>14</v>
      </c>
      <c r="O840" s="22" t="s">
        <v>41</v>
      </c>
      <c r="P840" s="24">
        <f t="shared" ca="1" si="145"/>
        <v>0.79644198486681472</v>
      </c>
      <c r="Q840" s="24">
        <f t="shared" ca="1" si="146"/>
        <v>8.4564586161456461</v>
      </c>
      <c r="R840" s="24">
        <f t="shared" ca="1" si="150"/>
        <v>9.2529006010124615</v>
      </c>
      <c r="S840" s="22" t="str">
        <f t="shared" ca="1" si="151"/>
        <v/>
      </c>
      <c r="T840" s="24" t="str">
        <f t="shared" ca="1" si="152"/>
        <v/>
      </c>
      <c r="U840" s="24">
        <f t="shared" ca="1" si="147"/>
        <v>0</v>
      </c>
      <c r="V840" s="22">
        <f t="shared" ref="V840:V903" ca="1" si="153">Q840*MIN(0.5,MAX(0.05,RAND()))</f>
        <v>2.9041528447026521</v>
      </c>
    </row>
    <row r="841" spans="7:22" x14ac:dyDescent="0.25">
      <c r="G841" s="22">
        <v>832</v>
      </c>
      <c r="H841" s="22">
        <f>HLOOKUP($O841,$B$8:$E$27,H$5,FALSE)</f>
        <v>3</v>
      </c>
      <c r="I841" s="22">
        <f>HLOOKUP($O841,$B$8:$E$27,I$5,FALSE)</f>
        <v>0.2</v>
      </c>
      <c r="J841" s="22">
        <f>HLOOKUP($O841,$B$8:$E$27,J$5,FALSE)</f>
        <v>1.26</v>
      </c>
      <c r="K841" s="22">
        <f>HLOOKUP($O841,$B$8:$E$27,K$5,FALSE)</f>
        <v>0</v>
      </c>
      <c r="L841" s="22">
        <f>HLOOKUP($O841,$B$8:$E$27,L$5,FALSE)</f>
        <v>0</v>
      </c>
      <c r="M841" s="22">
        <f t="shared" si="148"/>
        <v>0.60000000000000009</v>
      </c>
      <c r="N841" s="22">
        <f t="shared" si="149"/>
        <v>3.7800000000000002</v>
      </c>
      <c r="O841" s="22" t="s">
        <v>39</v>
      </c>
      <c r="P841" s="24">
        <f t="shared" ca="1" si="145"/>
        <v>0.26753521428696414</v>
      </c>
      <c r="Q841" s="24">
        <f t="shared" ca="1" si="146"/>
        <v>2.5236947887216825</v>
      </c>
      <c r="R841" s="24">
        <f t="shared" ca="1" si="150"/>
        <v>2.7912300030086468</v>
      </c>
      <c r="S841" s="22" t="str">
        <f t="shared" ca="1" si="151"/>
        <v/>
      </c>
      <c r="T841" s="24" t="str">
        <f t="shared" ca="1" si="152"/>
        <v/>
      </c>
      <c r="U841" s="24">
        <f t="shared" ca="1" si="147"/>
        <v>0</v>
      </c>
      <c r="V841" s="22">
        <f t="shared" ca="1" si="153"/>
        <v>0.91497350888215134</v>
      </c>
    </row>
    <row r="842" spans="7:22" x14ac:dyDescent="0.25">
      <c r="G842" s="22">
        <v>833</v>
      </c>
      <c r="H842" s="22">
        <f>HLOOKUP($O842,$B$8:$E$27,H$5,FALSE)</f>
        <v>5</v>
      </c>
      <c r="I842" s="22">
        <f>HLOOKUP($O842,$B$8:$E$27,I$5,FALSE)</f>
        <v>0.18</v>
      </c>
      <c r="J842" s="22">
        <f>HLOOKUP($O842,$B$8:$E$27,J$5,FALSE)</f>
        <v>1.37</v>
      </c>
      <c r="K842" s="22">
        <f>HLOOKUP($O842,$B$8:$E$27,K$5,FALSE)</f>
        <v>0</v>
      </c>
      <c r="L842" s="22">
        <f>HLOOKUP($O842,$B$8:$E$27,L$5,FALSE)</f>
        <v>0</v>
      </c>
      <c r="M842" s="22">
        <f t="shared" si="148"/>
        <v>0.89999999999999991</v>
      </c>
      <c r="N842" s="22">
        <f t="shared" si="149"/>
        <v>6.8500000000000005</v>
      </c>
      <c r="O842" s="22" t="s">
        <v>40</v>
      </c>
      <c r="P842" s="24">
        <f t="shared" ca="1" si="145"/>
        <v>0.61151523174852662</v>
      </c>
      <c r="Q842" s="24">
        <f t="shared" ca="1" si="146"/>
        <v>3.5819199426238226</v>
      </c>
      <c r="R842" s="24">
        <f t="shared" ca="1" si="150"/>
        <v>4.1934351743723495</v>
      </c>
      <c r="S842" s="22" t="str">
        <f t="shared" ca="1" si="151"/>
        <v/>
      </c>
      <c r="T842" s="24" t="str">
        <f t="shared" ca="1" si="152"/>
        <v/>
      </c>
      <c r="U842" s="24">
        <f t="shared" ca="1" si="147"/>
        <v>0</v>
      </c>
      <c r="V842" s="22">
        <f t="shared" ca="1" si="153"/>
        <v>1.7909599713119113</v>
      </c>
    </row>
    <row r="843" spans="7:22" x14ac:dyDescent="0.25">
      <c r="G843" s="22">
        <v>834</v>
      </c>
      <c r="H843" s="22">
        <f>HLOOKUP($O843,$B$8:$E$27,H$5,FALSE)</f>
        <v>10</v>
      </c>
      <c r="I843" s="22">
        <f>HLOOKUP($O843,$B$8:$E$27,I$5,FALSE)</f>
        <v>0.2</v>
      </c>
      <c r="J843" s="22">
        <f>HLOOKUP($O843,$B$8:$E$27,J$5,FALSE)</f>
        <v>1.4</v>
      </c>
      <c r="K843" s="22">
        <f>HLOOKUP($O843,$B$8:$E$27,K$5,FALSE)</f>
        <v>0</v>
      </c>
      <c r="L843" s="22">
        <f>HLOOKUP($O843,$B$8:$E$27,L$5,FALSE)</f>
        <v>0</v>
      </c>
      <c r="M843" s="22">
        <f t="shared" si="148"/>
        <v>2</v>
      </c>
      <c r="N843" s="22">
        <f t="shared" si="149"/>
        <v>14</v>
      </c>
      <c r="O843" s="22" t="s">
        <v>41</v>
      </c>
      <c r="P843" s="24">
        <f t="shared" ref="P843:P906" ca="1" si="154">RAND()*$M843</f>
        <v>0.94023358472025031</v>
      </c>
      <c r="Q843" s="24">
        <f t="shared" ref="Q843:Q906" ca="1" si="155">MIN(N843*20,MAX(M843,NORMINV(RAND(),N843-(N843-M843)/2,(N843-M843)/16)))</f>
        <v>7.793838814069499</v>
      </c>
      <c r="R843" s="24">
        <f t="shared" ca="1" si="150"/>
        <v>8.7340723987897491</v>
      </c>
      <c r="S843" s="22" t="str">
        <f t="shared" ca="1" si="151"/>
        <v/>
      </c>
      <c r="T843" s="24" t="str">
        <f t="shared" ca="1" si="152"/>
        <v/>
      </c>
      <c r="U843" s="24">
        <f t="shared" ref="U843:U906" ca="1" si="156">Q843*K843*L843</f>
        <v>0</v>
      </c>
      <c r="V843" s="22">
        <f t="shared" ca="1" si="153"/>
        <v>2.4893895024575246</v>
      </c>
    </row>
    <row r="844" spans="7:22" x14ac:dyDescent="0.25">
      <c r="G844" s="22">
        <v>835</v>
      </c>
      <c r="H844" s="22">
        <f>HLOOKUP($O844,$B$8:$E$27,H$5,FALSE)</f>
        <v>1</v>
      </c>
      <c r="I844" s="22">
        <f>HLOOKUP($O844,$B$8:$E$27,I$5,FALSE)</f>
        <v>0.3</v>
      </c>
      <c r="J844" s="22">
        <f>HLOOKUP($O844,$B$8:$E$27,J$5,FALSE)</f>
        <v>0.95</v>
      </c>
      <c r="K844" s="22">
        <f>HLOOKUP($O844,$B$8:$E$27,K$5,FALSE)</f>
        <v>0</v>
      </c>
      <c r="L844" s="22">
        <f>HLOOKUP($O844,$B$8:$E$27,L$5,FALSE)</f>
        <v>0</v>
      </c>
      <c r="M844" s="22">
        <f t="shared" si="148"/>
        <v>0.3</v>
      </c>
      <c r="N844" s="22">
        <f t="shared" si="149"/>
        <v>0.95</v>
      </c>
      <c r="O844" s="22" t="s">
        <v>38</v>
      </c>
      <c r="P844" s="24">
        <f t="shared" ca="1" si="154"/>
        <v>3.1849457536087568E-2</v>
      </c>
      <c r="Q844" s="24">
        <f t="shared" ca="1" si="155"/>
        <v>0.64997871618832193</v>
      </c>
      <c r="R844" s="24">
        <f t="shared" ca="1" si="150"/>
        <v>0.68182817372440951</v>
      </c>
      <c r="S844" s="22" t="str">
        <f t="shared" ca="1" si="151"/>
        <v/>
      </c>
      <c r="T844" s="24" t="str">
        <f t="shared" ca="1" si="152"/>
        <v/>
      </c>
      <c r="U844" s="24">
        <f t="shared" ca="1" si="156"/>
        <v>0</v>
      </c>
      <c r="V844" s="22">
        <f t="shared" ca="1" si="153"/>
        <v>0.32498935809416096</v>
      </c>
    </row>
    <row r="845" spans="7:22" x14ac:dyDescent="0.25">
      <c r="G845" s="22">
        <v>836</v>
      </c>
      <c r="H845" s="22">
        <f>HLOOKUP($O845,$B$8:$E$27,H$5,FALSE)</f>
        <v>10</v>
      </c>
      <c r="I845" s="22">
        <f>HLOOKUP($O845,$B$8:$E$27,I$5,FALSE)</f>
        <v>0.2</v>
      </c>
      <c r="J845" s="22">
        <f>HLOOKUP($O845,$B$8:$E$27,J$5,FALSE)</f>
        <v>1.4</v>
      </c>
      <c r="K845" s="22">
        <f>HLOOKUP($O845,$B$8:$E$27,K$5,FALSE)</f>
        <v>0</v>
      </c>
      <c r="L845" s="22">
        <f>HLOOKUP($O845,$B$8:$E$27,L$5,FALSE)</f>
        <v>0</v>
      </c>
      <c r="M845" s="22">
        <f t="shared" si="148"/>
        <v>2</v>
      </c>
      <c r="N845" s="22">
        <f t="shared" si="149"/>
        <v>14</v>
      </c>
      <c r="O845" s="22" t="s">
        <v>41</v>
      </c>
      <c r="P845" s="24">
        <f t="shared" ca="1" si="154"/>
        <v>4.088314714170882E-2</v>
      </c>
      <c r="Q845" s="24">
        <f t="shared" ca="1" si="155"/>
        <v>8.3143700604674944</v>
      </c>
      <c r="R845" s="24">
        <f t="shared" ca="1" si="150"/>
        <v>8.3552532076092039</v>
      </c>
      <c r="S845" s="22" t="str">
        <f t="shared" ca="1" si="151"/>
        <v/>
      </c>
      <c r="T845" s="24" t="str">
        <f t="shared" ca="1" si="152"/>
        <v/>
      </c>
      <c r="U845" s="24">
        <f t="shared" ca="1" si="156"/>
        <v>0</v>
      </c>
      <c r="V845" s="22">
        <f t="shared" ca="1" si="153"/>
        <v>4.1571850302337472</v>
      </c>
    </row>
    <row r="846" spans="7:22" x14ac:dyDescent="0.25">
      <c r="G846" s="22">
        <v>837</v>
      </c>
      <c r="H846" s="22">
        <f>HLOOKUP($O846,$B$8:$E$27,H$5,FALSE)</f>
        <v>3</v>
      </c>
      <c r="I846" s="22">
        <f>HLOOKUP($O846,$B$8:$E$27,I$5,FALSE)</f>
        <v>0.2</v>
      </c>
      <c r="J846" s="22">
        <f>HLOOKUP($O846,$B$8:$E$27,J$5,FALSE)</f>
        <v>1.26</v>
      </c>
      <c r="K846" s="22">
        <f>HLOOKUP($O846,$B$8:$E$27,K$5,FALSE)</f>
        <v>0</v>
      </c>
      <c r="L846" s="22">
        <f>HLOOKUP($O846,$B$8:$E$27,L$5,FALSE)</f>
        <v>0</v>
      </c>
      <c r="M846" s="22">
        <f t="shared" si="148"/>
        <v>0.60000000000000009</v>
      </c>
      <c r="N846" s="22">
        <f t="shared" si="149"/>
        <v>3.7800000000000002</v>
      </c>
      <c r="O846" s="22" t="s">
        <v>39</v>
      </c>
      <c r="P846" s="24">
        <f t="shared" ca="1" si="154"/>
        <v>0.3804969830064282</v>
      </c>
      <c r="Q846" s="24">
        <f t="shared" ca="1" si="155"/>
        <v>2.2548209690972527</v>
      </c>
      <c r="R846" s="24">
        <f t="shared" ca="1" si="150"/>
        <v>2.6353179521036809</v>
      </c>
      <c r="S846" s="22" t="str">
        <f t="shared" ca="1" si="151"/>
        <v/>
      </c>
      <c r="T846" s="24" t="str">
        <f t="shared" ca="1" si="152"/>
        <v/>
      </c>
      <c r="U846" s="24">
        <f t="shared" ca="1" si="156"/>
        <v>0</v>
      </c>
      <c r="V846" s="22">
        <f t="shared" ca="1" si="153"/>
        <v>1.1274104845486264</v>
      </c>
    </row>
    <row r="847" spans="7:22" x14ac:dyDescent="0.25">
      <c r="G847" s="22">
        <v>838</v>
      </c>
      <c r="H847" s="22">
        <f>HLOOKUP($O847,$B$8:$E$27,H$5,FALSE)</f>
        <v>3</v>
      </c>
      <c r="I847" s="22">
        <f>HLOOKUP($O847,$B$8:$E$27,I$5,FALSE)</f>
        <v>0.2</v>
      </c>
      <c r="J847" s="22">
        <f>HLOOKUP($O847,$B$8:$E$27,J$5,FALSE)</f>
        <v>1.26</v>
      </c>
      <c r="K847" s="22">
        <f>HLOOKUP($O847,$B$8:$E$27,K$5,FALSE)</f>
        <v>0</v>
      </c>
      <c r="L847" s="22">
        <f>HLOOKUP($O847,$B$8:$E$27,L$5,FALSE)</f>
        <v>0</v>
      </c>
      <c r="M847" s="22">
        <f t="shared" si="148"/>
        <v>0.60000000000000009</v>
      </c>
      <c r="N847" s="22">
        <f t="shared" si="149"/>
        <v>3.7800000000000002</v>
      </c>
      <c r="O847" s="22" t="s">
        <v>39</v>
      </c>
      <c r="P847" s="24">
        <f t="shared" ca="1" si="154"/>
        <v>2.8669902714438373E-3</v>
      </c>
      <c r="Q847" s="24">
        <f t="shared" ca="1" si="155"/>
        <v>2.0312795694383734</v>
      </c>
      <c r="R847" s="24">
        <f t="shared" ca="1" si="150"/>
        <v>2.0341465597098174</v>
      </c>
      <c r="S847" s="22" t="str">
        <f t="shared" ca="1" si="151"/>
        <v/>
      </c>
      <c r="T847" s="24" t="str">
        <f t="shared" ca="1" si="152"/>
        <v/>
      </c>
      <c r="U847" s="24">
        <f t="shared" ca="1" si="156"/>
        <v>0</v>
      </c>
      <c r="V847" s="22">
        <f t="shared" ca="1" si="153"/>
        <v>0.2133219354418445</v>
      </c>
    </row>
    <row r="848" spans="7:22" x14ac:dyDescent="0.25">
      <c r="G848" s="22">
        <v>839</v>
      </c>
      <c r="H848" s="22">
        <f>HLOOKUP($O848,$B$8:$E$27,H$5,FALSE)</f>
        <v>5</v>
      </c>
      <c r="I848" s="22">
        <f>HLOOKUP($O848,$B$8:$E$27,I$5,FALSE)</f>
        <v>0.18</v>
      </c>
      <c r="J848" s="22">
        <f>HLOOKUP($O848,$B$8:$E$27,J$5,FALSE)</f>
        <v>1.37</v>
      </c>
      <c r="K848" s="22">
        <f>HLOOKUP($O848,$B$8:$E$27,K$5,FALSE)</f>
        <v>0</v>
      </c>
      <c r="L848" s="22">
        <f>HLOOKUP($O848,$B$8:$E$27,L$5,FALSE)</f>
        <v>0</v>
      </c>
      <c r="M848" s="22">
        <f t="shared" si="148"/>
        <v>0.89999999999999991</v>
      </c>
      <c r="N848" s="22">
        <f t="shared" si="149"/>
        <v>6.8500000000000005</v>
      </c>
      <c r="O848" s="22" t="s">
        <v>40</v>
      </c>
      <c r="P848" s="24">
        <f t="shared" ca="1" si="154"/>
        <v>0.17980558518560624</v>
      </c>
      <c r="Q848" s="24">
        <f t="shared" ca="1" si="155"/>
        <v>3.6047692649894367</v>
      </c>
      <c r="R848" s="24">
        <f t="shared" ca="1" si="150"/>
        <v>3.7845748501750429</v>
      </c>
      <c r="S848" s="22" t="str">
        <f t="shared" ca="1" si="151"/>
        <v/>
      </c>
      <c r="T848" s="24" t="str">
        <f t="shared" ca="1" si="152"/>
        <v/>
      </c>
      <c r="U848" s="24">
        <f t="shared" ca="1" si="156"/>
        <v>0</v>
      </c>
      <c r="V848" s="22">
        <f t="shared" ca="1" si="153"/>
        <v>1.8023846324947184</v>
      </c>
    </row>
    <row r="849" spans="7:22" x14ac:dyDescent="0.25">
      <c r="G849" s="22">
        <v>840</v>
      </c>
      <c r="H849" s="22">
        <f>HLOOKUP($O849,$B$8:$E$27,H$5,FALSE)</f>
        <v>10</v>
      </c>
      <c r="I849" s="22">
        <f>HLOOKUP($O849,$B$8:$E$27,I$5,FALSE)</f>
        <v>0.2</v>
      </c>
      <c r="J849" s="22">
        <f>HLOOKUP($O849,$B$8:$E$27,J$5,FALSE)</f>
        <v>1.4</v>
      </c>
      <c r="K849" s="22">
        <f>HLOOKUP($O849,$B$8:$E$27,K$5,FALSE)</f>
        <v>0</v>
      </c>
      <c r="L849" s="22">
        <f>HLOOKUP($O849,$B$8:$E$27,L$5,FALSE)</f>
        <v>0</v>
      </c>
      <c r="M849" s="22">
        <f t="shared" ref="M849:M912" si="157">I849*$H849</f>
        <v>2</v>
      </c>
      <c r="N849" s="22">
        <f t="shared" ref="N849:N912" si="158">J849*$H849</f>
        <v>14</v>
      </c>
      <c r="O849" s="22" t="s">
        <v>41</v>
      </c>
      <c r="P849" s="24">
        <f t="shared" ca="1" si="154"/>
        <v>0.38870744983707528</v>
      </c>
      <c r="Q849" s="24">
        <f t="shared" ca="1" si="155"/>
        <v>7.6195261136577273</v>
      </c>
      <c r="R849" s="24">
        <f t="shared" ca="1" si="150"/>
        <v>8.0082335634948016</v>
      </c>
      <c r="S849" s="22" t="str">
        <f t="shared" ca="1" si="151"/>
        <v/>
      </c>
      <c r="T849" s="24" t="str">
        <f t="shared" ca="1" si="152"/>
        <v/>
      </c>
      <c r="U849" s="24">
        <f t="shared" ca="1" si="156"/>
        <v>0</v>
      </c>
      <c r="V849" s="22">
        <f t="shared" ca="1" si="153"/>
        <v>2.2404685207422195</v>
      </c>
    </row>
    <row r="850" spans="7:22" x14ac:dyDescent="0.25">
      <c r="G850" s="22">
        <v>841</v>
      </c>
      <c r="H850" s="22">
        <f>HLOOKUP($O850,$B$8:$E$27,H$5,FALSE)</f>
        <v>5</v>
      </c>
      <c r="I850" s="22">
        <f>HLOOKUP($O850,$B$8:$E$27,I$5,FALSE)</f>
        <v>0.18</v>
      </c>
      <c r="J850" s="22">
        <f>HLOOKUP($O850,$B$8:$E$27,J$5,FALSE)</f>
        <v>1.37</v>
      </c>
      <c r="K850" s="22">
        <f>HLOOKUP($O850,$B$8:$E$27,K$5,FALSE)</f>
        <v>0</v>
      </c>
      <c r="L850" s="22">
        <f>HLOOKUP($O850,$B$8:$E$27,L$5,FALSE)</f>
        <v>0</v>
      </c>
      <c r="M850" s="22">
        <f t="shared" si="157"/>
        <v>0.89999999999999991</v>
      </c>
      <c r="N850" s="22">
        <f t="shared" si="158"/>
        <v>6.8500000000000005</v>
      </c>
      <c r="O850" s="22" t="s">
        <v>40</v>
      </c>
      <c r="P850" s="24">
        <f t="shared" ca="1" si="154"/>
        <v>0.46501622235780937</v>
      </c>
      <c r="Q850" s="24">
        <f t="shared" ca="1" si="155"/>
        <v>3.673666064693375</v>
      </c>
      <c r="R850" s="24">
        <f t="shared" ca="1" si="150"/>
        <v>4.1386822870511839</v>
      </c>
      <c r="S850" s="22" t="str">
        <f t="shared" ca="1" si="151"/>
        <v/>
      </c>
      <c r="T850" s="24" t="str">
        <f t="shared" ca="1" si="152"/>
        <v/>
      </c>
      <c r="U850" s="24">
        <f t="shared" ca="1" si="156"/>
        <v>0</v>
      </c>
      <c r="V850" s="22">
        <f t="shared" ca="1" si="153"/>
        <v>1.8368330323466875</v>
      </c>
    </row>
    <row r="851" spans="7:22" x14ac:dyDescent="0.25">
      <c r="G851" s="22">
        <v>842</v>
      </c>
      <c r="H851" s="22">
        <f>HLOOKUP($O851,$B$8:$E$27,H$5,FALSE)</f>
        <v>3</v>
      </c>
      <c r="I851" s="22">
        <f>HLOOKUP($O851,$B$8:$E$27,I$5,FALSE)</f>
        <v>0.2</v>
      </c>
      <c r="J851" s="22">
        <f>HLOOKUP($O851,$B$8:$E$27,J$5,FALSE)</f>
        <v>1.26</v>
      </c>
      <c r="K851" s="22">
        <f>HLOOKUP($O851,$B$8:$E$27,K$5,FALSE)</f>
        <v>0</v>
      </c>
      <c r="L851" s="22">
        <f>HLOOKUP($O851,$B$8:$E$27,L$5,FALSE)</f>
        <v>0</v>
      </c>
      <c r="M851" s="22">
        <f t="shared" si="157"/>
        <v>0.60000000000000009</v>
      </c>
      <c r="N851" s="22">
        <f t="shared" si="158"/>
        <v>3.7800000000000002</v>
      </c>
      <c r="O851" s="22" t="s">
        <v>39</v>
      </c>
      <c r="P851" s="24">
        <f t="shared" ca="1" si="154"/>
        <v>0.32434538732538942</v>
      </c>
      <c r="Q851" s="24">
        <f t="shared" ca="1" si="155"/>
        <v>2.2370594864728943</v>
      </c>
      <c r="R851" s="24">
        <f t="shared" ca="1" si="150"/>
        <v>2.561404873798284</v>
      </c>
      <c r="S851" s="22" t="str">
        <f t="shared" ca="1" si="151"/>
        <v/>
      </c>
      <c r="T851" s="24" t="str">
        <f t="shared" ca="1" si="152"/>
        <v/>
      </c>
      <c r="U851" s="24">
        <f t="shared" ca="1" si="156"/>
        <v>0</v>
      </c>
      <c r="V851" s="22">
        <f t="shared" ca="1" si="153"/>
        <v>1.1185297432364472</v>
      </c>
    </row>
    <row r="852" spans="7:22" x14ac:dyDescent="0.25">
      <c r="G852" s="22">
        <v>843</v>
      </c>
      <c r="H852" s="22">
        <f>HLOOKUP($O852,$B$8:$E$27,H$5,FALSE)</f>
        <v>3</v>
      </c>
      <c r="I852" s="22">
        <f>HLOOKUP($O852,$B$8:$E$27,I$5,FALSE)</f>
        <v>0.2</v>
      </c>
      <c r="J852" s="22">
        <f>HLOOKUP($O852,$B$8:$E$27,J$5,FALSE)</f>
        <v>1.26</v>
      </c>
      <c r="K852" s="22">
        <f>HLOOKUP($O852,$B$8:$E$27,K$5,FALSE)</f>
        <v>0</v>
      </c>
      <c r="L852" s="22">
        <f>HLOOKUP($O852,$B$8:$E$27,L$5,FALSE)</f>
        <v>0</v>
      </c>
      <c r="M852" s="22">
        <f t="shared" si="157"/>
        <v>0.60000000000000009</v>
      </c>
      <c r="N852" s="22">
        <f t="shared" si="158"/>
        <v>3.7800000000000002</v>
      </c>
      <c r="O852" s="22" t="s">
        <v>39</v>
      </c>
      <c r="P852" s="24">
        <f t="shared" ca="1" si="154"/>
        <v>0.21897637596161618</v>
      </c>
      <c r="Q852" s="24">
        <f t="shared" ca="1" si="155"/>
        <v>2.1981802570199389</v>
      </c>
      <c r="R852" s="24">
        <f t="shared" ca="1" si="150"/>
        <v>2.417156632981555</v>
      </c>
      <c r="S852" s="22" t="str">
        <f t="shared" ca="1" si="151"/>
        <v/>
      </c>
      <c r="T852" s="24" t="str">
        <f t="shared" ca="1" si="152"/>
        <v/>
      </c>
      <c r="U852" s="24">
        <f t="shared" ca="1" si="156"/>
        <v>0</v>
      </c>
      <c r="V852" s="22">
        <f t="shared" ca="1" si="153"/>
        <v>1.0990901285099695</v>
      </c>
    </row>
    <row r="853" spans="7:22" x14ac:dyDescent="0.25">
      <c r="G853" s="22">
        <v>844</v>
      </c>
      <c r="H853" s="22">
        <f>HLOOKUP($O853,$B$8:$E$27,H$5,FALSE)</f>
        <v>10</v>
      </c>
      <c r="I853" s="22">
        <f>HLOOKUP($O853,$B$8:$E$27,I$5,FALSE)</f>
        <v>0.2</v>
      </c>
      <c r="J853" s="22">
        <f>HLOOKUP($O853,$B$8:$E$27,J$5,FALSE)</f>
        <v>1.4</v>
      </c>
      <c r="K853" s="22">
        <f>HLOOKUP($O853,$B$8:$E$27,K$5,FALSE)</f>
        <v>0</v>
      </c>
      <c r="L853" s="22">
        <f>HLOOKUP($O853,$B$8:$E$27,L$5,FALSE)</f>
        <v>0</v>
      </c>
      <c r="M853" s="22">
        <f t="shared" si="157"/>
        <v>2</v>
      </c>
      <c r="N853" s="22">
        <f t="shared" si="158"/>
        <v>14</v>
      </c>
      <c r="O853" s="22" t="s">
        <v>41</v>
      </c>
      <c r="P853" s="24">
        <f t="shared" ca="1" si="154"/>
        <v>1.5870047928759516</v>
      </c>
      <c r="Q853" s="24">
        <f t="shared" ca="1" si="155"/>
        <v>7.988185990374288</v>
      </c>
      <c r="R853" s="24">
        <f t="shared" ca="1" si="150"/>
        <v>9.575190783250239</v>
      </c>
      <c r="S853" s="22" t="str">
        <f t="shared" ca="1" si="151"/>
        <v/>
      </c>
      <c r="T853" s="24" t="str">
        <f t="shared" ca="1" si="152"/>
        <v/>
      </c>
      <c r="U853" s="24">
        <f t="shared" ca="1" si="156"/>
        <v>0</v>
      </c>
      <c r="V853" s="22">
        <f t="shared" ca="1" si="153"/>
        <v>0.77256853177060192</v>
      </c>
    </row>
    <row r="854" spans="7:22" x14ac:dyDescent="0.25">
      <c r="G854" s="22">
        <v>845</v>
      </c>
      <c r="H854" s="22">
        <f>HLOOKUP($O854,$B$8:$E$27,H$5,FALSE)</f>
        <v>1</v>
      </c>
      <c r="I854" s="22">
        <f>HLOOKUP($O854,$B$8:$E$27,I$5,FALSE)</f>
        <v>0.3</v>
      </c>
      <c r="J854" s="22">
        <f>HLOOKUP($O854,$B$8:$E$27,J$5,FALSE)</f>
        <v>0.95</v>
      </c>
      <c r="K854" s="22">
        <f>HLOOKUP($O854,$B$8:$E$27,K$5,FALSE)</f>
        <v>0</v>
      </c>
      <c r="L854" s="22">
        <f>HLOOKUP($O854,$B$8:$E$27,L$5,FALSE)</f>
        <v>0</v>
      </c>
      <c r="M854" s="22">
        <f t="shared" si="157"/>
        <v>0.3</v>
      </c>
      <c r="N854" s="22">
        <f t="shared" si="158"/>
        <v>0.95</v>
      </c>
      <c r="O854" s="22" t="s">
        <v>38</v>
      </c>
      <c r="P854" s="24">
        <f t="shared" ca="1" si="154"/>
        <v>0.11692218305872107</v>
      </c>
      <c r="Q854" s="24">
        <f t="shared" ca="1" si="155"/>
        <v>0.64671679974670182</v>
      </c>
      <c r="R854" s="24">
        <f t="shared" ca="1" si="150"/>
        <v>0.76363898280542286</v>
      </c>
      <c r="S854" s="22" t="str">
        <f t="shared" ca="1" si="151"/>
        <v/>
      </c>
      <c r="T854" s="24" t="str">
        <f t="shared" ca="1" si="152"/>
        <v/>
      </c>
      <c r="U854" s="24">
        <f t="shared" ca="1" si="156"/>
        <v>0</v>
      </c>
      <c r="V854" s="22">
        <f t="shared" ca="1" si="153"/>
        <v>0.30395707229224966</v>
      </c>
    </row>
    <row r="855" spans="7:22" x14ac:dyDescent="0.25">
      <c r="G855" s="22">
        <v>846</v>
      </c>
      <c r="H855" s="22">
        <f>HLOOKUP($O855,$B$8:$E$27,H$5,FALSE)</f>
        <v>5</v>
      </c>
      <c r="I855" s="22">
        <f>HLOOKUP($O855,$B$8:$E$27,I$5,FALSE)</f>
        <v>0.18</v>
      </c>
      <c r="J855" s="22">
        <f>HLOOKUP($O855,$B$8:$E$27,J$5,FALSE)</f>
        <v>1.37</v>
      </c>
      <c r="K855" s="22">
        <f>HLOOKUP($O855,$B$8:$E$27,K$5,FALSE)</f>
        <v>0</v>
      </c>
      <c r="L855" s="22">
        <f>HLOOKUP($O855,$B$8:$E$27,L$5,FALSE)</f>
        <v>0</v>
      </c>
      <c r="M855" s="22">
        <f t="shared" si="157"/>
        <v>0.89999999999999991</v>
      </c>
      <c r="N855" s="22">
        <f t="shared" si="158"/>
        <v>6.8500000000000005</v>
      </c>
      <c r="O855" s="22" t="s">
        <v>40</v>
      </c>
      <c r="P855" s="24">
        <f t="shared" ca="1" si="154"/>
        <v>0.69085413657565842</v>
      </c>
      <c r="Q855" s="24">
        <f t="shared" ca="1" si="155"/>
        <v>3.8207591562323051</v>
      </c>
      <c r="R855" s="24">
        <f t="shared" ca="1" si="150"/>
        <v>4.5116132928079633</v>
      </c>
      <c r="S855" s="22" t="str">
        <f t="shared" ca="1" si="151"/>
        <v/>
      </c>
      <c r="T855" s="24" t="str">
        <f t="shared" ca="1" si="152"/>
        <v/>
      </c>
      <c r="U855" s="24">
        <f t="shared" ca="1" si="156"/>
        <v>0</v>
      </c>
      <c r="V855" s="22">
        <f t="shared" ca="1" si="153"/>
        <v>1.9103795781161526</v>
      </c>
    </row>
    <row r="856" spans="7:22" x14ac:dyDescent="0.25">
      <c r="G856" s="22">
        <v>847</v>
      </c>
      <c r="H856" s="22">
        <f>HLOOKUP($O856,$B$8:$E$27,H$5,FALSE)</f>
        <v>5</v>
      </c>
      <c r="I856" s="22">
        <f>HLOOKUP($O856,$B$8:$E$27,I$5,FALSE)</f>
        <v>0.18</v>
      </c>
      <c r="J856" s="22">
        <f>HLOOKUP($O856,$B$8:$E$27,J$5,FALSE)</f>
        <v>1.37</v>
      </c>
      <c r="K856" s="22">
        <f>HLOOKUP($O856,$B$8:$E$27,K$5,FALSE)</f>
        <v>0</v>
      </c>
      <c r="L856" s="22">
        <f>HLOOKUP($O856,$B$8:$E$27,L$5,FALSE)</f>
        <v>0</v>
      </c>
      <c r="M856" s="22">
        <f t="shared" si="157"/>
        <v>0.89999999999999991</v>
      </c>
      <c r="N856" s="22">
        <f t="shared" si="158"/>
        <v>6.8500000000000005</v>
      </c>
      <c r="O856" s="22" t="s">
        <v>40</v>
      </c>
      <c r="P856" s="24">
        <f t="shared" ca="1" si="154"/>
        <v>0.23789107555856509</v>
      </c>
      <c r="Q856" s="24">
        <f t="shared" ca="1" si="155"/>
        <v>3.8297504865616023</v>
      </c>
      <c r="R856" s="24">
        <f t="shared" ca="1" si="150"/>
        <v>4.0676415621201674</v>
      </c>
      <c r="S856" s="22" t="str">
        <f t="shared" ca="1" si="151"/>
        <v/>
      </c>
      <c r="T856" s="24" t="str">
        <f t="shared" ca="1" si="152"/>
        <v/>
      </c>
      <c r="U856" s="24">
        <f t="shared" ca="1" si="156"/>
        <v>0</v>
      </c>
      <c r="V856" s="22">
        <f t="shared" ca="1" si="153"/>
        <v>1.9148752432808012</v>
      </c>
    </row>
    <row r="857" spans="7:22" x14ac:dyDescent="0.25">
      <c r="G857" s="22">
        <v>848</v>
      </c>
      <c r="H857" s="22">
        <f>HLOOKUP($O857,$B$8:$E$27,H$5,FALSE)</f>
        <v>10</v>
      </c>
      <c r="I857" s="22">
        <f>HLOOKUP($O857,$B$8:$E$27,I$5,FALSE)</f>
        <v>0.2</v>
      </c>
      <c r="J857" s="22">
        <f>HLOOKUP($O857,$B$8:$E$27,J$5,FALSE)</f>
        <v>1.4</v>
      </c>
      <c r="K857" s="22">
        <f>HLOOKUP($O857,$B$8:$E$27,K$5,FALSE)</f>
        <v>0</v>
      </c>
      <c r="L857" s="22">
        <f>HLOOKUP($O857,$B$8:$E$27,L$5,FALSE)</f>
        <v>0</v>
      </c>
      <c r="M857" s="22">
        <f t="shared" si="157"/>
        <v>2</v>
      </c>
      <c r="N857" s="22">
        <f t="shared" si="158"/>
        <v>14</v>
      </c>
      <c r="O857" s="22" t="s">
        <v>41</v>
      </c>
      <c r="P857" s="24">
        <f t="shared" ca="1" si="154"/>
        <v>1.2483718165790025</v>
      </c>
      <c r="Q857" s="24">
        <f t="shared" ca="1" si="155"/>
        <v>8.5197137284718423</v>
      </c>
      <c r="R857" s="24">
        <f t="shared" ca="1" si="150"/>
        <v>9.7680855450508446</v>
      </c>
      <c r="S857" s="22" t="str">
        <f t="shared" ca="1" si="151"/>
        <v/>
      </c>
      <c r="T857" s="24" t="str">
        <f t="shared" ca="1" si="152"/>
        <v/>
      </c>
      <c r="U857" s="24">
        <f t="shared" ca="1" si="156"/>
        <v>0</v>
      </c>
      <c r="V857" s="22">
        <f t="shared" ca="1" si="153"/>
        <v>0.42598568642359214</v>
      </c>
    </row>
    <row r="858" spans="7:22" x14ac:dyDescent="0.25">
      <c r="G858" s="22">
        <v>849</v>
      </c>
      <c r="H858" s="22">
        <f>HLOOKUP($O858,$B$8:$E$27,H$5,FALSE)</f>
        <v>1</v>
      </c>
      <c r="I858" s="22">
        <f>HLOOKUP($O858,$B$8:$E$27,I$5,FALSE)</f>
        <v>0.3</v>
      </c>
      <c r="J858" s="22">
        <f>HLOOKUP($O858,$B$8:$E$27,J$5,FALSE)</f>
        <v>0.95</v>
      </c>
      <c r="K858" s="22">
        <f>HLOOKUP($O858,$B$8:$E$27,K$5,FALSE)</f>
        <v>0</v>
      </c>
      <c r="L858" s="22">
        <f>HLOOKUP($O858,$B$8:$E$27,L$5,FALSE)</f>
        <v>0</v>
      </c>
      <c r="M858" s="22">
        <f t="shared" si="157"/>
        <v>0.3</v>
      </c>
      <c r="N858" s="22">
        <f t="shared" si="158"/>
        <v>0.95</v>
      </c>
      <c r="O858" s="22" t="s">
        <v>38</v>
      </c>
      <c r="P858" s="24">
        <f t="shared" ca="1" si="154"/>
        <v>0.20353563250259624</v>
      </c>
      <c r="Q858" s="24">
        <f t="shared" ca="1" si="155"/>
        <v>0.7038050753225924</v>
      </c>
      <c r="R858" s="24">
        <f t="shared" ca="1" si="150"/>
        <v>0.90734070782518861</v>
      </c>
      <c r="S858" s="22" t="str">
        <f t="shared" ca="1" si="151"/>
        <v/>
      </c>
      <c r="T858" s="24" t="str">
        <f t="shared" ca="1" si="152"/>
        <v/>
      </c>
      <c r="U858" s="24">
        <f t="shared" ca="1" si="156"/>
        <v>0</v>
      </c>
      <c r="V858" s="22">
        <f t="shared" ca="1" si="153"/>
        <v>0.3519025376612962</v>
      </c>
    </row>
    <row r="859" spans="7:22" x14ac:dyDescent="0.25">
      <c r="G859" s="22">
        <v>850</v>
      </c>
      <c r="H859" s="22">
        <f>HLOOKUP($O859,$B$8:$E$27,H$5,FALSE)</f>
        <v>1</v>
      </c>
      <c r="I859" s="22">
        <f>HLOOKUP($O859,$B$8:$E$27,I$5,FALSE)</f>
        <v>0.3</v>
      </c>
      <c r="J859" s="22">
        <f>HLOOKUP($O859,$B$8:$E$27,J$5,FALSE)</f>
        <v>0.95</v>
      </c>
      <c r="K859" s="22">
        <f>HLOOKUP($O859,$B$8:$E$27,K$5,FALSE)</f>
        <v>0</v>
      </c>
      <c r="L859" s="22">
        <f>HLOOKUP($O859,$B$8:$E$27,L$5,FALSE)</f>
        <v>0</v>
      </c>
      <c r="M859" s="22">
        <f t="shared" si="157"/>
        <v>0.3</v>
      </c>
      <c r="N859" s="22">
        <f t="shared" si="158"/>
        <v>0.95</v>
      </c>
      <c r="O859" s="22" t="s">
        <v>38</v>
      </c>
      <c r="P859" s="24">
        <f t="shared" ca="1" si="154"/>
        <v>0.2332407340476296</v>
      </c>
      <c r="Q859" s="24">
        <f t="shared" ca="1" si="155"/>
        <v>0.58994122369109558</v>
      </c>
      <c r="R859" s="24">
        <f t="shared" ca="1" si="150"/>
        <v>0.82318195773872516</v>
      </c>
      <c r="S859" s="22" t="str">
        <f t="shared" ca="1" si="151"/>
        <v/>
      </c>
      <c r="T859" s="24" t="str">
        <f t="shared" ca="1" si="152"/>
        <v/>
      </c>
      <c r="U859" s="24">
        <f t="shared" ca="1" si="156"/>
        <v>0</v>
      </c>
      <c r="V859" s="22">
        <f t="shared" ca="1" si="153"/>
        <v>0.29497061184554779</v>
      </c>
    </row>
    <row r="860" spans="7:22" x14ac:dyDescent="0.25">
      <c r="G860" s="22">
        <v>851</v>
      </c>
      <c r="H860" s="22">
        <f>HLOOKUP($O860,$B$8:$E$27,H$5,FALSE)</f>
        <v>1</v>
      </c>
      <c r="I860" s="22">
        <f>HLOOKUP($O860,$B$8:$E$27,I$5,FALSE)</f>
        <v>0.3</v>
      </c>
      <c r="J860" s="22">
        <f>HLOOKUP($O860,$B$8:$E$27,J$5,FALSE)</f>
        <v>0.95</v>
      </c>
      <c r="K860" s="22">
        <f>HLOOKUP($O860,$B$8:$E$27,K$5,FALSE)</f>
        <v>0</v>
      </c>
      <c r="L860" s="22">
        <f>HLOOKUP($O860,$B$8:$E$27,L$5,FALSE)</f>
        <v>0</v>
      </c>
      <c r="M860" s="22">
        <f t="shared" si="157"/>
        <v>0.3</v>
      </c>
      <c r="N860" s="22">
        <f t="shared" si="158"/>
        <v>0.95</v>
      </c>
      <c r="O860" s="22" t="s">
        <v>38</v>
      </c>
      <c r="P860" s="24">
        <f t="shared" ca="1" si="154"/>
        <v>0.13232899438849446</v>
      </c>
      <c r="Q860" s="24">
        <f t="shared" ca="1" si="155"/>
        <v>0.65495482544835093</v>
      </c>
      <c r="R860" s="24">
        <f t="shared" ca="1" si="150"/>
        <v>0.78728381983684537</v>
      </c>
      <c r="S860" s="22" t="str">
        <f t="shared" ca="1" si="151"/>
        <v/>
      </c>
      <c r="T860" s="24" t="str">
        <f t="shared" ca="1" si="152"/>
        <v/>
      </c>
      <c r="U860" s="24">
        <f t="shared" ca="1" si="156"/>
        <v>0</v>
      </c>
      <c r="V860" s="22">
        <f t="shared" ca="1" si="153"/>
        <v>0.31908482349380418</v>
      </c>
    </row>
    <row r="861" spans="7:22" x14ac:dyDescent="0.25">
      <c r="G861" s="22">
        <v>852</v>
      </c>
      <c r="H861" s="22">
        <f>HLOOKUP($O861,$B$8:$E$27,H$5,FALSE)</f>
        <v>5</v>
      </c>
      <c r="I861" s="22">
        <f>HLOOKUP($O861,$B$8:$E$27,I$5,FALSE)</f>
        <v>0.18</v>
      </c>
      <c r="J861" s="22">
        <f>HLOOKUP($O861,$B$8:$E$27,J$5,FALSE)</f>
        <v>1.37</v>
      </c>
      <c r="K861" s="22">
        <f>HLOOKUP($O861,$B$8:$E$27,K$5,FALSE)</f>
        <v>0</v>
      </c>
      <c r="L861" s="22">
        <f>HLOOKUP($O861,$B$8:$E$27,L$5,FALSE)</f>
        <v>0</v>
      </c>
      <c r="M861" s="22">
        <f t="shared" si="157"/>
        <v>0.89999999999999991</v>
      </c>
      <c r="N861" s="22">
        <f t="shared" si="158"/>
        <v>6.8500000000000005</v>
      </c>
      <c r="O861" s="22" t="s">
        <v>40</v>
      </c>
      <c r="P861" s="24">
        <f t="shared" ca="1" si="154"/>
        <v>0.88168461618532035</v>
      </c>
      <c r="Q861" s="24">
        <f t="shared" ca="1" si="155"/>
        <v>4.3615395651719702</v>
      </c>
      <c r="R861" s="24">
        <f t="shared" ca="1" si="150"/>
        <v>5.2432241813572906</v>
      </c>
      <c r="S861" s="22" t="str">
        <f t="shared" ca="1" si="151"/>
        <v>C</v>
      </c>
      <c r="T861" s="24">
        <f t="shared" ca="1" si="152"/>
        <v>0.24322418135729063</v>
      </c>
      <c r="U861" s="24">
        <f t="shared" ca="1" si="156"/>
        <v>0</v>
      </c>
      <c r="V861" s="22">
        <f t="shared" ca="1" si="153"/>
        <v>2.1807697825859851</v>
      </c>
    </row>
    <row r="862" spans="7:22" x14ac:dyDescent="0.25">
      <c r="G862" s="22">
        <v>853</v>
      </c>
      <c r="H862" s="22">
        <f>HLOOKUP($O862,$B$8:$E$27,H$5,FALSE)</f>
        <v>3</v>
      </c>
      <c r="I862" s="22">
        <f>HLOOKUP($O862,$B$8:$E$27,I$5,FALSE)</f>
        <v>0.2</v>
      </c>
      <c r="J862" s="22">
        <f>HLOOKUP($O862,$B$8:$E$27,J$5,FALSE)</f>
        <v>1.26</v>
      </c>
      <c r="K862" s="22">
        <f>HLOOKUP($O862,$B$8:$E$27,K$5,FALSE)</f>
        <v>0</v>
      </c>
      <c r="L862" s="22">
        <f>HLOOKUP($O862,$B$8:$E$27,L$5,FALSE)</f>
        <v>0</v>
      </c>
      <c r="M862" s="22">
        <f t="shared" si="157"/>
        <v>0.60000000000000009</v>
      </c>
      <c r="N862" s="22">
        <f t="shared" si="158"/>
        <v>3.7800000000000002</v>
      </c>
      <c r="O862" s="22" t="s">
        <v>39</v>
      </c>
      <c r="P862" s="24">
        <f t="shared" ca="1" si="154"/>
        <v>0.59023900994340583</v>
      </c>
      <c r="Q862" s="24">
        <f t="shared" ca="1" si="155"/>
        <v>1.788612353888114</v>
      </c>
      <c r="R862" s="24">
        <f t="shared" ca="1" si="150"/>
        <v>2.3788513638315196</v>
      </c>
      <c r="S862" s="22" t="str">
        <f t="shared" ca="1" si="151"/>
        <v/>
      </c>
      <c r="T862" s="24" t="str">
        <f t="shared" ca="1" si="152"/>
        <v/>
      </c>
      <c r="U862" s="24">
        <f t="shared" ca="1" si="156"/>
        <v>0</v>
      </c>
      <c r="V862" s="22">
        <f t="shared" ca="1" si="153"/>
        <v>0.52162928756887683</v>
      </c>
    </row>
    <row r="863" spans="7:22" x14ac:dyDescent="0.25">
      <c r="G863" s="22">
        <v>854</v>
      </c>
      <c r="H863" s="22">
        <f>HLOOKUP($O863,$B$8:$E$27,H$5,FALSE)</f>
        <v>3</v>
      </c>
      <c r="I863" s="22">
        <f>HLOOKUP($O863,$B$8:$E$27,I$5,FALSE)</f>
        <v>0.2</v>
      </c>
      <c r="J863" s="22">
        <f>HLOOKUP($O863,$B$8:$E$27,J$5,FALSE)</f>
        <v>1.26</v>
      </c>
      <c r="K863" s="22">
        <f>HLOOKUP($O863,$B$8:$E$27,K$5,FALSE)</f>
        <v>0</v>
      </c>
      <c r="L863" s="22">
        <f>HLOOKUP($O863,$B$8:$E$27,L$5,FALSE)</f>
        <v>0</v>
      </c>
      <c r="M863" s="22">
        <f t="shared" si="157"/>
        <v>0.60000000000000009</v>
      </c>
      <c r="N863" s="22">
        <f t="shared" si="158"/>
        <v>3.7800000000000002</v>
      </c>
      <c r="O863" s="22" t="s">
        <v>39</v>
      </c>
      <c r="P863" s="24">
        <f t="shared" ca="1" si="154"/>
        <v>0.28332448672677124</v>
      </c>
      <c r="Q863" s="24">
        <f t="shared" ca="1" si="155"/>
        <v>1.9171787277378802</v>
      </c>
      <c r="R863" s="24">
        <f t="shared" ca="1" si="150"/>
        <v>2.2005032144646517</v>
      </c>
      <c r="S863" s="22" t="str">
        <f t="shared" ca="1" si="151"/>
        <v/>
      </c>
      <c r="T863" s="24" t="str">
        <f t="shared" ca="1" si="152"/>
        <v/>
      </c>
      <c r="U863" s="24">
        <f t="shared" ca="1" si="156"/>
        <v>0</v>
      </c>
      <c r="V863" s="22">
        <f t="shared" ca="1" si="153"/>
        <v>0.35261473824150502</v>
      </c>
    </row>
    <row r="864" spans="7:22" x14ac:dyDescent="0.25">
      <c r="G864" s="22">
        <v>855</v>
      </c>
      <c r="H864" s="22">
        <f>HLOOKUP($O864,$B$8:$E$27,H$5,FALSE)</f>
        <v>10</v>
      </c>
      <c r="I864" s="22">
        <f>HLOOKUP($O864,$B$8:$E$27,I$5,FALSE)</f>
        <v>0.2</v>
      </c>
      <c r="J864" s="22">
        <f>HLOOKUP($O864,$B$8:$E$27,J$5,FALSE)</f>
        <v>1.4</v>
      </c>
      <c r="K864" s="22">
        <f>HLOOKUP($O864,$B$8:$E$27,K$5,FALSE)</f>
        <v>0</v>
      </c>
      <c r="L864" s="22">
        <f>HLOOKUP($O864,$B$8:$E$27,L$5,FALSE)</f>
        <v>0</v>
      </c>
      <c r="M864" s="22">
        <f t="shared" si="157"/>
        <v>2</v>
      </c>
      <c r="N864" s="22">
        <f t="shared" si="158"/>
        <v>14</v>
      </c>
      <c r="O864" s="22" t="s">
        <v>41</v>
      </c>
      <c r="P864" s="24">
        <f t="shared" ca="1" si="154"/>
        <v>1.7202680095004901</v>
      </c>
      <c r="Q864" s="24">
        <f t="shared" ca="1" si="155"/>
        <v>8.4644277979554712</v>
      </c>
      <c r="R864" s="24">
        <f t="shared" ca="1" si="150"/>
        <v>10.184695807455961</v>
      </c>
      <c r="S864" s="22" t="str">
        <f t="shared" ca="1" si="151"/>
        <v>D</v>
      </c>
      <c r="T864" s="24">
        <f t="shared" ca="1" si="152"/>
        <v>0.18469580745596126</v>
      </c>
      <c r="U864" s="24">
        <f t="shared" ca="1" si="156"/>
        <v>0</v>
      </c>
      <c r="V864" s="22">
        <f t="shared" ca="1" si="153"/>
        <v>2.3494122293083772</v>
      </c>
    </row>
    <row r="865" spans="7:22" x14ac:dyDescent="0.25">
      <c r="G865" s="22">
        <v>856</v>
      </c>
      <c r="H865" s="22">
        <f>HLOOKUP($O865,$B$8:$E$27,H$5,FALSE)</f>
        <v>3</v>
      </c>
      <c r="I865" s="22">
        <f>HLOOKUP($O865,$B$8:$E$27,I$5,FALSE)</f>
        <v>0.2</v>
      </c>
      <c r="J865" s="22">
        <f>HLOOKUP($O865,$B$8:$E$27,J$5,FALSE)</f>
        <v>1.26</v>
      </c>
      <c r="K865" s="22">
        <f>HLOOKUP($O865,$B$8:$E$27,K$5,FALSE)</f>
        <v>0</v>
      </c>
      <c r="L865" s="22">
        <f>HLOOKUP($O865,$B$8:$E$27,L$5,FALSE)</f>
        <v>0</v>
      </c>
      <c r="M865" s="22">
        <f t="shared" si="157"/>
        <v>0.60000000000000009</v>
      </c>
      <c r="N865" s="22">
        <f t="shared" si="158"/>
        <v>3.7800000000000002</v>
      </c>
      <c r="O865" s="22" t="s">
        <v>39</v>
      </c>
      <c r="P865" s="24">
        <f t="shared" ca="1" si="154"/>
        <v>0.3302158269208082</v>
      </c>
      <c r="Q865" s="24">
        <f t="shared" ca="1" si="155"/>
        <v>2.0627301740528212</v>
      </c>
      <c r="R865" s="24">
        <f t="shared" ca="1" si="150"/>
        <v>2.3929460009736294</v>
      </c>
      <c r="S865" s="22" t="str">
        <f t="shared" ca="1" si="151"/>
        <v/>
      </c>
      <c r="T865" s="24" t="str">
        <f t="shared" ca="1" si="152"/>
        <v/>
      </c>
      <c r="U865" s="24">
        <f t="shared" ca="1" si="156"/>
        <v>0</v>
      </c>
      <c r="V865" s="22">
        <f t="shared" ca="1" si="153"/>
        <v>1.0313650870264106</v>
      </c>
    </row>
    <row r="866" spans="7:22" x14ac:dyDescent="0.25">
      <c r="G866" s="22">
        <v>857</v>
      </c>
      <c r="H866" s="22">
        <f>HLOOKUP($O866,$B$8:$E$27,H$5,FALSE)</f>
        <v>3</v>
      </c>
      <c r="I866" s="22">
        <f>HLOOKUP($O866,$B$8:$E$27,I$5,FALSE)</f>
        <v>0.2</v>
      </c>
      <c r="J866" s="22">
        <f>HLOOKUP($O866,$B$8:$E$27,J$5,FALSE)</f>
        <v>1.26</v>
      </c>
      <c r="K866" s="22">
        <f>HLOOKUP($O866,$B$8:$E$27,K$5,FALSE)</f>
        <v>0</v>
      </c>
      <c r="L866" s="22">
        <f>HLOOKUP($O866,$B$8:$E$27,L$5,FALSE)</f>
        <v>0</v>
      </c>
      <c r="M866" s="22">
        <f t="shared" si="157"/>
        <v>0.60000000000000009</v>
      </c>
      <c r="N866" s="22">
        <f t="shared" si="158"/>
        <v>3.7800000000000002</v>
      </c>
      <c r="O866" s="22" t="s">
        <v>39</v>
      </c>
      <c r="P866" s="24">
        <f t="shared" ca="1" si="154"/>
        <v>0.24058960475650518</v>
      </c>
      <c r="Q866" s="24">
        <f t="shared" ca="1" si="155"/>
        <v>2.0707168827453897</v>
      </c>
      <c r="R866" s="24">
        <f t="shared" ca="1" si="150"/>
        <v>2.3113064875018949</v>
      </c>
      <c r="S866" s="22" t="str">
        <f t="shared" ca="1" si="151"/>
        <v/>
      </c>
      <c r="T866" s="24" t="str">
        <f t="shared" ca="1" si="152"/>
        <v/>
      </c>
      <c r="U866" s="24">
        <f t="shared" ca="1" si="156"/>
        <v>0</v>
      </c>
      <c r="V866" s="22">
        <f t="shared" ca="1" si="153"/>
        <v>0.81664923999496408</v>
      </c>
    </row>
    <row r="867" spans="7:22" x14ac:dyDescent="0.25">
      <c r="G867" s="22">
        <v>858</v>
      </c>
      <c r="H867" s="22">
        <f>HLOOKUP($O867,$B$8:$E$27,H$5,FALSE)</f>
        <v>5</v>
      </c>
      <c r="I867" s="22">
        <f>HLOOKUP($O867,$B$8:$E$27,I$5,FALSE)</f>
        <v>0.18</v>
      </c>
      <c r="J867" s="22">
        <f>HLOOKUP($O867,$B$8:$E$27,J$5,FALSE)</f>
        <v>1.37</v>
      </c>
      <c r="K867" s="22">
        <f>HLOOKUP($O867,$B$8:$E$27,K$5,FALSE)</f>
        <v>0</v>
      </c>
      <c r="L867" s="22">
        <f>HLOOKUP($O867,$B$8:$E$27,L$5,FALSE)</f>
        <v>0</v>
      </c>
      <c r="M867" s="22">
        <f t="shared" si="157"/>
        <v>0.89999999999999991</v>
      </c>
      <c r="N867" s="22">
        <f t="shared" si="158"/>
        <v>6.8500000000000005</v>
      </c>
      <c r="O867" s="22" t="s">
        <v>40</v>
      </c>
      <c r="P867" s="24">
        <f t="shared" ca="1" si="154"/>
        <v>0.39805656305937309</v>
      </c>
      <c r="Q867" s="24">
        <f t="shared" ca="1" si="155"/>
        <v>4.1800960092139565</v>
      </c>
      <c r="R867" s="24">
        <f t="shared" ca="1" si="150"/>
        <v>4.5781525722733294</v>
      </c>
      <c r="S867" s="22" t="str">
        <f t="shared" ca="1" si="151"/>
        <v/>
      </c>
      <c r="T867" s="24" t="str">
        <f t="shared" ca="1" si="152"/>
        <v/>
      </c>
      <c r="U867" s="24">
        <f t="shared" ca="1" si="156"/>
        <v>0</v>
      </c>
      <c r="V867" s="22">
        <f t="shared" ca="1" si="153"/>
        <v>2.0900480046069783</v>
      </c>
    </row>
    <row r="868" spans="7:22" x14ac:dyDescent="0.25">
      <c r="G868" s="22">
        <v>859</v>
      </c>
      <c r="H868" s="22">
        <f>HLOOKUP($O868,$B$8:$E$27,H$5,FALSE)</f>
        <v>1</v>
      </c>
      <c r="I868" s="22">
        <f>HLOOKUP($O868,$B$8:$E$27,I$5,FALSE)</f>
        <v>0.3</v>
      </c>
      <c r="J868" s="22">
        <f>HLOOKUP($O868,$B$8:$E$27,J$5,FALSE)</f>
        <v>0.95</v>
      </c>
      <c r="K868" s="22">
        <f>HLOOKUP($O868,$B$8:$E$27,K$5,FALSE)</f>
        <v>0</v>
      </c>
      <c r="L868" s="22">
        <f>HLOOKUP($O868,$B$8:$E$27,L$5,FALSE)</f>
        <v>0</v>
      </c>
      <c r="M868" s="22">
        <f t="shared" si="157"/>
        <v>0.3</v>
      </c>
      <c r="N868" s="22">
        <f t="shared" si="158"/>
        <v>0.95</v>
      </c>
      <c r="O868" s="22" t="s">
        <v>38</v>
      </c>
      <c r="P868" s="24">
        <f t="shared" ca="1" si="154"/>
        <v>0.15559807191226485</v>
      </c>
      <c r="Q868" s="24">
        <f t="shared" ca="1" si="155"/>
        <v>0.65101724826995999</v>
      </c>
      <c r="R868" s="24">
        <f t="shared" ca="1" si="150"/>
        <v>0.80661532018222482</v>
      </c>
      <c r="S868" s="22" t="str">
        <f t="shared" ca="1" si="151"/>
        <v/>
      </c>
      <c r="T868" s="24" t="str">
        <f t="shared" ca="1" si="152"/>
        <v/>
      </c>
      <c r="U868" s="24">
        <f t="shared" ca="1" si="156"/>
        <v>0</v>
      </c>
      <c r="V868" s="22">
        <f t="shared" ca="1" si="153"/>
        <v>0.32550862413498</v>
      </c>
    </row>
    <row r="869" spans="7:22" x14ac:dyDescent="0.25">
      <c r="G869" s="22">
        <v>860</v>
      </c>
      <c r="H869" s="22">
        <f>HLOOKUP($O869,$B$8:$E$27,H$5,FALSE)</f>
        <v>1</v>
      </c>
      <c r="I869" s="22">
        <f>HLOOKUP($O869,$B$8:$E$27,I$5,FALSE)</f>
        <v>0.3</v>
      </c>
      <c r="J869" s="22">
        <f>HLOOKUP($O869,$B$8:$E$27,J$5,FALSE)</f>
        <v>0.95</v>
      </c>
      <c r="K869" s="22">
        <f>HLOOKUP($O869,$B$8:$E$27,K$5,FALSE)</f>
        <v>0</v>
      </c>
      <c r="L869" s="22">
        <f>HLOOKUP($O869,$B$8:$E$27,L$5,FALSE)</f>
        <v>0</v>
      </c>
      <c r="M869" s="22">
        <f t="shared" si="157"/>
        <v>0.3</v>
      </c>
      <c r="N869" s="22">
        <f t="shared" si="158"/>
        <v>0.95</v>
      </c>
      <c r="O869" s="22" t="s">
        <v>38</v>
      </c>
      <c r="P869" s="24">
        <f t="shared" ca="1" si="154"/>
        <v>0.22866379366463685</v>
      </c>
      <c r="Q869" s="24">
        <f t="shared" ca="1" si="155"/>
        <v>0.56473797274035564</v>
      </c>
      <c r="R869" s="24">
        <f t="shared" ca="1" si="150"/>
        <v>0.79340176640499249</v>
      </c>
      <c r="S869" s="22" t="str">
        <f t="shared" ca="1" si="151"/>
        <v/>
      </c>
      <c r="T869" s="24" t="str">
        <f t="shared" ca="1" si="152"/>
        <v/>
      </c>
      <c r="U869" s="24">
        <f t="shared" ca="1" si="156"/>
        <v>0</v>
      </c>
      <c r="V869" s="22">
        <f t="shared" ca="1" si="153"/>
        <v>0.20815664999392683</v>
      </c>
    </row>
    <row r="870" spans="7:22" x14ac:dyDescent="0.25">
      <c r="G870" s="22">
        <v>861</v>
      </c>
      <c r="H870" s="22">
        <f>HLOOKUP($O870,$B$8:$E$27,H$5,FALSE)</f>
        <v>1</v>
      </c>
      <c r="I870" s="22">
        <f>HLOOKUP($O870,$B$8:$E$27,I$5,FALSE)</f>
        <v>0.3</v>
      </c>
      <c r="J870" s="22">
        <f>HLOOKUP($O870,$B$8:$E$27,J$5,FALSE)</f>
        <v>0.95</v>
      </c>
      <c r="K870" s="22">
        <f>HLOOKUP($O870,$B$8:$E$27,K$5,FALSE)</f>
        <v>0</v>
      </c>
      <c r="L870" s="22">
        <f>HLOOKUP($O870,$B$8:$E$27,L$5,FALSE)</f>
        <v>0</v>
      </c>
      <c r="M870" s="22">
        <f t="shared" si="157"/>
        <v>0.3</v>
      </c>
      <c r="N870" s="22">
        <f t="shared" si="158"/>
        <v>0.95</v>
      </c>
      <c r="O870" s="22" t="s">
        <v>38</v>
      </c>
      <c r="P870" s="24">
        <f t="shared" ca="1" si="154"/>
        <v>0.17552594925634282</v>
      </c>
      <c r="Q870" s="24">
        <f t="shared" ca="1" si="155"/>
        <v>0.63332688695273354</v>
      </c>
      <c r="R870" s="24">
        <f t="shared" ca="1" si="150"/>
        <v>0.80885283620907633</v>
      </c>
      <c r="S870" s="22" t="str">
        <f t="shared" ca="1" si="151"/>
        <v/>
      </c>
      <c r="T870" s="24" t="str">
        <f t="shared" ca="1" si="152"/>
        <v/>
      </c>
      <c r="U870" s="24">
        <f t="shared" ca="1" si="156"/>
        <v>0</v>
      </c>
      <c r="V870" s="22">
        <f t="shared" ca="1" si="153"/>
        <v>0.31666344347636677</v>
      </c>
    </row>
    <row r="871" spans="7:22" x14ac:dyDescent="0.25">
      <c r="G871" s="22">
        <v>862</v>
      </c>
      <c r="H871" s="22">
        <f>HLOOKUP($O871,$B$8:$E$27,H$5,FALSE)</f>
        <v>3</v>
      </c>
      <c r="I871" s="22">
        <f>HLOOKUP($O871,$B$8:$E$27,I$5,FALSE)</f>
        <v>0.2</v>
      </c>
      <c r="J871" s="22">
        <f>HLOOKUP($O871,$B$8:$E$27,J$5,FALSE)</f>
        <v>1.26</v>
      </c>
      <c r="K871" s="22">
        <f>HLOOKUP($O871,$B$8:$E$27,K$5,FALSE)</f>
        <v>0</v>
      </c>
      <c r="L871" s="22">
        <f>HLOOKUP($O871,$B$8:$E$27,L$5,FALSE)</f>
        <v>0</v>
      </c>
      <c r="M871" s="22">
        <f t="shared" si="157"/>
        <v>0.60000000000000009</v>
      </c>
      <c r="N871" s="22">
        <f t="shared" si="158"/>
        <v>3.7800000000000002</v>
      </c>
      <c r="O871" s="22" t="s">
        <v>39</v>
      </c>
      <c r="P871" s="24">
        <f t="shared" ca="1" si="154"/>
        <v>0.35485443751445322</v>
      </c>
      <c r="Q871" s="24">
        <f t="shared" ca="1" si="155"/>
        <v>2.2944722899861332</v>
      </c>
      <c r="R871" s="24">
        <f t="shared" ca="1" si="150"/>
        <v>2.6493267275005863</v>
      </c>
      <c r="S871" s="22" t="str">
        <f t="shared" ca="1" si="151"/>
        <v/>
      </c>
      <c r="T871" s="24" t="str">
        <f t="shared" ca="1" si="152"/>
        <v/>
      </c>
      <c r="U871" s="24">
        <f t="shared" ca="1" si="156"/>
        <v>0</v>
      </c>
      <c r="V871" s="22">
        <f t="shared" ca="1" si="153"/>
        <v>1.0146132412993529</v>
      </c>
    </row>
    <row r="872" spans="7:22" x14ac:dyDescent="0.25">
      <c r="G872" s="22">
        <v>863</v>
      </c>
      <c r="H872" s="22">
        <f>HLOOKUP($O872,$B$8:$E$27,H$5,FALSE)</f>
        <v>5</v>
      </c>
      <c r="I872" s="22">
        <f>HLOOKUP($O872,$B$8:$E$27,I$5,FALSE)</f>
        <v>0.18</v>
      </c>
      <c r="J872" s="22">
        <f>HLOOKUP($O872,$B$8:$E$27,J$5,FALSE)</f>
        <v>1.37</v>
      </c>
      <c r="K872" s="22">
        <f>HLOOKUP($O872,$B$8:$E$27,K$5,FALSE)</f>
        <v>0</v>
      </c>
      <c r="L872" s="22">
        <f>HLOOKUP($O872,$B$8:$E$27,L$5,FALSE)</f>
        <v>0</v>
      </c>
      <c r="M872" s="22">
        <f t="shared" si="157"/>
        <v>0.89999999999999991</v>
      </c>
      <c r="N872" s="22">
        <f t="shared" si="158"/>
        <v>6.8500000000000005</v>
      </c>
      <c r="O872" s="22" t="s">
        <v>40</v>
      </c>
      <c r="P872" s="24">
        <f t="shared" ca="1" si="154"/>
        <v>0.28492295804299356</v>
      </c>
      <c r="Q872" s="24">
        <f t="shared" ca="1" si="155"/>
        <v>3.752806540591838</v>
      </c>
      <c r="R872" s="24">
        <f t="shared" ca="1" si="150"/>
        <v>4.0377294986348318</v>
      </c>
      <c r="S872" s="22" t="str">
        <f t="shared" ca="1" si="151"/>
        <v/>
      </c>
      <c r="T872" s="24" t="str">
        <f t="shared" ca="1" si="152"/>
        <v/>
      </c>
      <c r="U872" s="24">
        <f t="shared" ca="1" si="156"/>
        <v>0</v>
      </c>
      <c r="V872" s="22">
        <f t="shared" ca="1" si="153"/>
        <v>1.876403270295919</v>
      </c>
    </row>
    <row r="873" spans="7:22" x14ac:dyDescent="0.25">
      <c r="G873" s="22">
        <v>864</v>
      </c>
      <c r="H873" s="22">
        <f>HLOOKUP($O873,$B$8:$E$27,H$5,FALSE)</f>
        <v>10</v>
      </c>
      <c r="I873" s="22">
        <f>HLOOKUP($O873,$B$8:$E$27,I$5,FALSE)</f>
        <v>0.2</v>
      </c>
      <c r="J873" s="22">
        <f>HLOOKUP($O873,$B$8:$E$27,J$5,FALSE)</f>
        <v>1.4</v>
      </c>
      <c r="K873" s="22">
        <f>HLOOKUP($O873,$B$8:$E$27,K$5,FALSE)</f>
        <v>0</v>
      </c>
      <c r="L873" s="22">
        <f>HLOOKUP($O873,$B$8:$E$27,L$5,FALSE)</f>
        <v>0</v>
      </c>
      <c r="M873" s="22">
        <f t="shared" si="157"/>
        <v>2</v>
      </c>
      <c r="N873" s="22">
        <f t="shared" si="158"/>
        <v>14</v>
      </c>
      <c r="O873" s="22" t="s">
        <v>41</v>
      </c>
      <c r="P873" s="24">
        <f t="shared" ca="1" si="154"/>
        <v>2.8425254821381252E-2</v>
      </c>
      <c r="Q873" s="24">
        <f t="shared" ca="1" si="155"/>
        <v>8.9553842554146303</v>
      </c>
      <c r="R873" s="24">
        <f t="shared" ca="1" si="150"/>
        <v>8.9838095102360107</v>
      </c>
      <c r="S873" s="22" t="str">
        <f t="shared" ca="1" si="151"/>
        <v/>
      </c>
      <c r="T873" s="24" t="str">
        <f t="shared" ca="1" si="152"/>
        <v/>
      </c>
      <c r="U873" s="24">
        <f t="shared" ca="1" si="156"/>
        <v>0</v>
      </c>
      <c r="V873" s="22">
        <f t="shared" ca="1" si="153"/>
        <v>0.53360333591274756</v>
      </c>
    </row>
    <row r="874" spans="7:22" x14ac:dyDescent="0.25">
      <c r="G874" s="22">
        <v>865</v>
      </c>
      <c r="H874" s="22">
        <f>HLOOKUP($O874,$B$8:$E$27,H$5,FALSE)</f>
        <v>1</v>
      </c>
      <c r="I874" s="22">
        <f>HLOOKUP($O874,$B$8:$E$27,I$5,FALSE)</f>
        <v>0.3</v>
      </c>
      <c r="J874" s="22">
        <f>HLOOKUP($O874,$B$8:$E$27,J$5,FALSE)</f>
        <v>0.95</v>
      </c>
      <c r="K874" s="22">
        <f>HLOOKUP($O874,$B$8:$E$27,K$5,FALSE)</f>
        <v>0</v>
      </c>
      <c r="L874" s="22">
        <f>HLOOKUP($O874,$B$8:$E$27,L$5,FALSE)</f>
        <v>0</v>
      </c>
      <c r="M874" s="22">
        <f t="shared" si="157"/>
        <v>0.3</v>
      </c>
      <c r="N874" s="22">
        <f t="shared" si="158"/>
        <v>0.95</v>
      </c>
      <c r="O874" s="22" t="s">
        <v>38</v>
      </c>
      <c r="P874" s="24">
        <f t="shared" ca="1" si="154"/>
        <v>0.11210137052081268</v>
      </c>
      <c r="Q874" s="24">
        <f t="shared" ca="1" si="155"/>
        <v>0.63331624239772011</v>
      </c>
      <c r="R874" s="24">
        <f t="shared" ca="1" si="150"/>
        <v>0.74541761291853281</v>
      </c>
      <c r="S874" s="22" t="str">
        <f t="shared" ca="1" si="151"/>
        <v/>
      </c>
      <c r="T874" s="24" t="str">
        <f t="shared" ca="1" si="152"/>
        <v/>
      </c>
      <c r="U874" s="24">
        <f t="shared" ca="1" si="156"/>
        <v>0</v>
      </c>
      <c r="V874" s="22">
        <f t="shared" ca="1" si="153"/>
        <v>0.31665812119886005</v>
      </c>
    </row>
    <row r="875" spans="7:22" x14ac:dyDescent="0.25">
      <c r="G875" s="22">
        <v>866</v>
      </c>
      <c r="H875" s="22">
        <f>HLOOKUP($O875,$B$8:$E$27,H$5,FALSE)</f>
        <v>1</v>
      </c>
      <c r="I875" s="22">
        <f>HLOOKUP($O875,$B$8:$E$27,I$5,FALSE)</f>
        <v>0.3</v>
      </c>
      <c r="J875" s="22">
        <f>HLOOKUP($O875,$B$8:$E$27,J$5,FALSE)</f>
        <v>0.95</v>
      </c>
      <c r="K875" s="22">
        <f>HLOOKUP($O875,$B$8:$E$27,K$5,FALSE)</f>
        <v>0</v>
      </c>
      <c r="L875" s="22">
        <f>HLOOKUP($O875,$B$8:$E$27,L$5,FALSE)</f>
        <v>0</v>
      </c>
      <c r="M875" s="22">
        <f t="shared" si="157"/>
        <v>0.3</v>
      </c>
      <c r="N875" s="22">
        <f t="shared" si="158"/>
        <v>0.95</v>
      </c>
      <c r="O875" s="22" t="s">
        <v>38</v>
      </c>
      <c r="P875" s="24">
        <f t="shared" ca="1" si="154"/>
        <v>0.20284667112621166</v>
      </c>
      <c r="Q875" s="24">
        <f t="shared" ca="1" si="155"/>
        <v>0.64153333665139289</v>
      </c>
      <c r="R875" s="24">
        <f t="shared" ca="1" si="150"/>
        <v>0.84438000777760458</v>
      </c>
      <c r="S875" s="22" t="str">
        <f t="shared" ca="1" si="151"/>
        <v/>
      </c>
      <c r="T875" s="24" t="str">
        <f t="shared" ca="1" si="152"/>
        <v/>
      </c>
      <c r="U875" s="24">
        <f t="shared" ca="1" si="156"/>
        <v>0</v>
      </c>
      <c r="V875" s="22">
        <f t="shared" ca="1" si="153"/>
        <v>0.32076666832569645</v>
      </c>
    </row>
    <row r="876" spans="7:22" x14ac:dyDescent="0.25">
      <c r="G876" s="22">
        <v>867</v>
      </c>
      <c r="H876" s="22">
        <f>HLOOKUP($O876,$B$8:$E$27,H$5,FALSE)</f>
        <v>3</v>
      </c>
      <c r="I876" s="22">
        <f>HLOOKUP($O876,$B$8:$E$27,I$5,FALSE)</f>
        <v>0.2</v>
      </c>
      <c r="J876" s="22">
        <f>HLOOKUP($O876,$B$8:$E$27,J$5,FALSE)</f>
        <v>1.26</v>
      </c>
      <c r="K876" s="22">
        <f>HLOOKUP($O876,$B$8:$E$27,K$5,FALSE)</f>
        <v>0</v>
      </c>
      <c r="L876" s="22">
        <f>HLOOKUP($O876,$B$8:$E$27,L$5,FALSE)</f>
        <v>0</v>
      </c>
      <c r="M876" s="22">
        <f t="shared" si="157"/>
        <v>0.60000000000000009</v>
      </c>
      <c r="N876" s="22">
        <f t="shared" si="158"/>
        <v>3.7800000000000002</v>
      </c>
      <c r="O876" s="22" t="s">
        <v>39</v>
      </c>
      <c r="P876" s="24">
        <f t="shared" ca="1" si="154"/>
        <v>0.47849372004670299</v>
      </c>
      <c r="Q876" s="24">
        <f t="shared" ca="1" si="155"/>
        <v>2.364788870544595</v>
      </c>
      <c r="R876" s="24">
        <f t="shared" ca="1" si="150"/>
        <v>2.843282590591298</v>
      </c>
      <c r="S876" s="22" t="str">
        <f t="shared" ca="1" si="151"/>
        <v/>
      </c>
      <c r="T876" s="24" t="str">
        <f t="shared" ca="1" si="152"/>
        <v/>
      </c>
      <c r="U876" s="24">
        <f t="shared" ca="1" si="156"/>
        <v>0</v>
      </c>
      <c r="V876" s="22">
        <f t="shared" ca="1" si="153"/>
        <v>0.25659325249834669</v>
      </c>
    </row>
    <row r="877" spans="7:22" x14ac:dyDescent="0.25">
      <c r="G877" s="22">
        <v>868</v>
      </c>
      <c r="H877" s="22">
        <f>HLOOKUP($O877,$B$8:$E$27,H$5,FALSE)</f>
        <v>3</v>
      </c>
      <c r="I877" s="22">
        <f>HLOOKUP($O877,$B$8:$E$27,I$5,FALSE)</f>
        <v>0.2</v>
      </c>
      <c r="J877" s="22">
        <f>HLOOKUP($O877,$B$8:$E$27,J$5,FALSE)</f>
        <v>1.26</v>
      </c>
      <c r="K877" s="22">
        <f>HLOOKUP($O877,$B$8:$E$27,K$5,FALSE)</f>
        <v>0</v>
      </c>
      <c r="L877" s="22">
        <f>HLOOKUP($O877,$B$8:$E$27,L$5,FALSE)</f>
        <v>0</v>
      </c>
      <c r="M877" s="22">
        <f t="shared" si="157"/>
        <v>0.60000000000000009</v>
      </c>
      <c r="N877" s="22">
        <f t="shared" si="158"/>
        <v>3.7800000000000002</v>
      </c>
      <c r="O877" s="22" t="s">
        <v>39</v>
      </c>
      <c r="P877" s="24">
        <f t="shared" ca="1" si="154"/>
        <v>0.27591803287073391</v>
      </c>
      <c r="Q877" s="24">
        <f t="shared" ca="1" si="155"/>
        <v>2.2730393254098451</v>
      </c>
      <c r="R877" s="24">
        <f t="shared" ca="1" si="150"/>
        <v>2.5489573582805791</v>
      </c>
      <c r="S877" s="22" t="str">
        <f t="shared" ca="1" si="151"/>
        <v/>
      </c>
      <c r="T877" s="24" t="str">
        <f t="shared" ca="1" si="152"/>
        <v/>
      </c>
      <c r="U877" s="24">
        <f t="shared" ca="1" si="156"/>
        <v>0</v>
      </c>
      <c r="V877" s="22">
        <f t="shared" ca="1" si="153"/>
        <v>0.11365196627049226</v>
      </c>
    </row>
    <row r="878" spans="7:22" x14ac:dyDescent="0.25">
      <c r="G878" s="22">
        <v>869</v>
      </c>
      <c r="H878" s="22">
        <f>HLOOKUP($O878,$B$8:$E$27,H$5,FALSE)</f>
        <v>5</v>
      </c>
      <c r="I878" s="22">
        <f>HLOOKUP($O878,$B$8:$E$27,I$5,FALSE)</f>
        <v>0.18</v>
      </c>
      <c r="J878" s="22">
        <f>HLOOKUP($O878,$B$8:$E$27,J$5,FALSE)</f>
        <v>1.37</v>
      </c>
      <c r="K878" s="22">
        <f>HLOOKUP($O878,$B$8:$E$27,K$5,FALSE)</f>
        <v>0</v>
      </c>
      <c r="L878" s="22">
        <f>HLOOKUP($O878,$B$8:$E$27,L$5,FALSE)</f>
        <v>0</v>
      </c>
      <c r="M878" s="22">
        <f t="shared" si="157"/>
        <v>0.89999999999999991</v>
      </c>
      <c r="N878" s="22">
        <f t="shared" si="158"/>
        <v>6.8500000000000005</v>
      </c>
      <c r="O878" s="22" t="s">
        <v>40</v>
      </c>
      <c r="P878" s="24">
        <f t="shared" ca="1" si="154"/>
        <v>0.76385931204561686</v>
      </c>
      <c r="Q878" s="24">
        <f t="shared" ca="1" si="155"/>
        <v>3.7165494468030755</v>
      </c>
      <c r="R878" s="24">
        <f t="shared" ref="R878:R941" ca="1" si="159">SUM(P878:Q878)</f>
        <v>4.4804087588486921</v>
      </c>
      <c r="S878" s="22" t="str">
        <f t="shared" ref="S878:S941" ca="1" si="160">IF(H878&lt;R878,O878,"")</f>
        <v/>
      </c>
      <c r="T878" s="24" t="str">
        <f t="shared" ref="T878:T941" ca="1" si="161">IF(S878=O878,R878-H878,"")</f>
        <v/>
      </c>
      <c r="U878" s="24">
        <f t="shared" ca="1" si="156"/>
        <v>0</v>
      </c>
      <c r="V878" s="22">
        <f t="shared" ca="1" si="153"/>
        <v>1.8582747234015378</v>
      </c>
    </row>
    <row r="879" spans="7:22" x14ac:dyDescent="0.25">
      <c r="G879" s="22">
        <v>870</v>
      </c>
      <c r="H879" s="22">
        <f>HLOOKUP($O879,$B$8:$E$27,H$5,FALSE)</f>
        <v>5</v>
      </c>
      <c r="I879" s="22">
        <f>HLOOKUP($O879,$B$8:$E$27,I$5,FALSE)</f>
        <v>0.18</v>
      </c>
      <c r="J879" s="22">
        <f>HLOOKUP($O879,$B$8:$E$27,J$5,FALSE)</f>
        <v>1.37</v>
      </c>
      <c r="K879" s="22">
        <f>HLOOKUP($O879,$B$8:$E$27,K$5,FALSE)</f>
        <v>0</v>
      </c>
      <c r="L879" s="22">
        <f>HLOOKUP($O879,$B$8:$E$27,L$5,FALSE)</f>
        <v>0</v>
      </c>
      <c r="M879" s="22">
        <f t="shared" si="157"/>
        <v>0.89999999999999991</v>
      </c>
      <c r="N879" s="22">
        <f t="shared" si="158"/>
        <v>6.8500000000000005</v>
      </c>
      <c r="O879" s="22" t="s">
        <v>40</v>
      </c>
      <c r="P879" s="24">
        <f t="shared" ca="1" si="154"/>
        <v>0.13937159640080482</v>
      </c>
      <c r="Q879" s="24">
        <f t="shared" ca="1" si="155"/>
        <v>3.856929622310532</v>
      </c>
      <c r="R879" s="24">
        <f t="shared" ca="1" si="159"/>
        <v>3.9963012187113369</v>
      </c>
      <c r="S879" s="22" t="str">
        <f t="shared" ca="1" si="160"/>
        <v/>
      </c>
      <c r="T879" s="24" t="str">
        <f t="shared" ca="1" si="161"/>
        <v/>
      </c>
      <c r="U879" s="24">
        <f t="shared" ca="1" si="156"/>
        <v>0</v>
      </c>
      <c r="V879" s="22">
        <f t="shared" ca="1" si="153"/>
        <v>1.928464811155266</v>
      </c>
    </row>
    <row r="880" spans="7:22" x14ac:dyDescent="0.25">
      <c r="G880" s="22">
        <v>871</v>
      </c>
      <c r="H880" s="22">
        <f>HLOOKUP($O880,$B$8:$E$27,H$5,FALSE)</f>
        <v>5</v>
      </c>
      <c r="I880" s="22">
        <f>HLOOKUP($O880,$B$8:$E$27,I$5,FALSE)</f>
        <v>0.18</v>
      </c>
      <c r="J880" s="22">
        <f>HLOOKUP($O880,$B$8:$E$27,J$5,FALSE)</f>
        <v>1.37</v>
      </c>
      <c r="K880" s="22">
        <f>HLOOKUP($O880,$B$8:$E$27,K$5,FALSE)</f>
        <v>0</v>
      </c>
      <c r="L880" s="22">
        <f>HLOOKUP($O880,$B$8:$E$27,L$5,FALSE)</f>
        <v>0</v>
      </c>
      <c r="M880" s="22">
        <f t="shared" si="157"/>
        <v>0.89999999999999991</v>
      </c>
      <c r="N880" s="22">
        <f t="shared" si="158"/>
        <v>6.8500000000000005</v>
      </c>
      <c r="O880" s="22" t="s">
        <v>40</v>
      </c>
      <c r="P880" s="24">
        <f t="shared" ca="1" si="154"/>
        <v>0.86650968310098175</v>
      </c>
      <c r="Q880" s="24">
        <f t="shared" ca="1" si="155"/>
        <v>3.5474649560699447</v>
      </c>
      <c r="R880" s="24">
        <f t="shared" ca="1" si="159"/>
        <v>4.4139746391709265</v>
      </c>
      <c r="S880" s="22" t="str">
        <f t="shared" ca="1" si="160"/>
        <v/>
      </c>
      <c r="T880" s="24" t="str">
        <f t="shared" ca="1" si="161"/>
        <v/>
      </c>
      <c r="U880" s="24">
        <f t="shared" ca="1" si="156"/>
        <v>0</v>
      </c>
      <c r="V880" s="22">
        <f t="shared" ca="1" si="153"/>
        <v>0.71378274334332426</v>
      </c>
    </row>
    <row r="881" spans="7:22" x14ac:dyDescent="0.25">
      <c r="G881" s="22">
        <v>872</v>
      </c>
      <c r="H881" s="22">
        <f>HLOOKUP($O881,$B$8:$E$27,H$5,FALSE)</f>
        <v>3</v>
      </c>
      <c r="I881" s="22">
        <f>HLOOKUP($O881,$B$8:$E$27,I$5,FALSE)</f>
        <v>0.2</v>
      </c>
      <c r="J881" s="22">
        <f>HLOOKUP($O881,$B$8:$E$27,J$5,FALSE)</f>
        <v>1.26</v>
      </c>
      <c r="K881" s="22">
        <f>HLOOKUP($O881,$B$8:$E$27,K$5,FALSE)</f>
        <v>0</v>
      </c>
      <c r="L881" s="22">
        <f>HLOOKUP($O881,$B$8:$E$27,L$5,FALSE)</f>
        <v>0</v>
      </c>
      <c r="M881" s="22">
        <f t="shared" si="157"/>
        <v>0.60000000000000009</v>
      </c>
      <c r="N881" s="22">
        <f t="shared" si="158"/>
        <v>3.7800000000000002</v>
      </c>
      <c r="O881" s="22" t="s">
        <v>39</v>
      </c>
      <c r="P881" s="24">
        <f t="shared" ca="1" si="154"/>
        <v>0.47861890522753625</v>
      </c>
      <c r="Q881" s="24">
        <f t="shared" ca="1" si="155"/>
        <v>2.1887357119979338</v>
      </c>
      <c r="R881" s="24">
        <f t="shared" ca="1" si="159"/>
        <v>2.6673546172254703</v>
      </c>
      <c r="S881" s="22" t="str">
        <f t="shared" ca="1" si="160"/>
        <v/>
      </c>
      <c r="T881" s="24" t="str">
        <f t="shared" ca="1" si="161"/>
        <v/>
      </c>
      <c r="U881" s="24">
        <f t="shared" ca="1" si="156"/>
        <v>0</v>
      </c>
      <c r="V881" s="22">
        <f t="shared" ca="1" si="153"/>
        <v>0.80894138194725962</v>
      </c>
    </row>
    <row r="882" spans="7:22" x14ac:dyDescent="0.25">
      <c r="G882" s="22">
        <v>873</v>
      </c>
      <c r="H882" s="22">
        <f>HLOOKUP($O882,$B$8:$E$27,H$5,FALSE)</f>
        <v>3</v>
      </c>
      <c r="I882" s="22">
        <f>HLOOKUP($O882,$B$8:$E$27,I$5,FALSE)</f>
        <v>0.2</v>
      </c>
      <c r="J882" s="22">
        <f>HLOOKUP($O882,$B$8:$E$27,J$5,FALSE)</f>
        <v>1.26</v>
      </c>
      <c r="K882" s="22">
        <f>HLOOKUP($O882,$B$8:$E$27,K$5,FALSE)</f>
        <v>0</v>
      </c>
      <c r="L882" s="22">
        <f>HLOOKUP($O882,$B$8:$E$27,L$5,FALSE)</f>
        <v>0</v>
      </c>
      <c r="M882" s="22">
        <f t="shared" si="157"/>
        <v>0.60000000000000009</v>
      </c>
      <c r="N882" s="22">
        <f t="shared" si="158"/>
        <v>3.7800000000000002</v>
      </c>
      <c r="O882" s="22" t="s">
        <v>39</v>
      </c>
      <c r="P882" s="24">
        <f t="shared" ca="1" si="154"/>
        <v>0.15179338542088233</v>
      </c>
      <c r="Q882" s="24">
        <f t="shared" ca="1" si="155"/>
        <v>2.2566430032089024</v>
      </c>
      <c r="R882" s="24">
        <f t="shared" ca="1" si="159"/>
        <v>2.4084363886297848</v>
      </c>
      <c r="S882" s="22" t="str">
        <f t="shared" ca="1" si="160"/>
        <v/>
      </c>
      <c r="T882" s="24" t="str">
        <f t="shared" ca="1" si="161"/>
        <v/>
      </c>
      <c r="U882" s="24">
        <f t="shared" ca="1" si="156"/>
        <v>0</v>
      </c>
      <c r="V882" s="22">
        <f t="shared" ca="1" si="153"/>
        <v>0.61657757950559355</v>
      </c>
    </row>
    <row r="883" spans="7:22" x14ac:dyDescent="0.25">
      <c r="G883" s="22">
        <v>874</v>
      </c>
      <c r="H883" s="22">
        <f>HLOOKUP($O883,$B$8:$E$27,H$5,FALSE)</f>
        <v>10</v>
      </c>
      <c r="I883" s="22">
        <f>HLOOKUP($O883,$B$8:$E$27,I$5,FALSE)</f>
        <v>0.2</v>
      </c>
      <c r="J883" s="22">
        <f>HLOOKUP($O883,$B$8:$E$27,J$5,FALSE)</f>
        <v>1.4</v>
      </c>
      <c r="K883" s="22">
        <f>HLOOKUP($O883,$B$8:$E$27,K$5,FALSE)</f>
        <v>0</v>
      </c>
      <c r="L883" s="22">
        <f>HLOOKUP($O883,$B$8:$E$27,L$5,FALSE)</f>
        <v>0</v>
      </c>
      <c r="M883" s="22">
        <f t="shared" si="157"/>
        <v>2</v>
      </c>
      <c r="N883" s="22">
        <f t="shared" si="158"/>
        <v>14</v>
      </c>
      <c r="O883" s="22" t="s">
        <v>41</v>
      </c>
      <c r="P883" s="24">
        <f t="shared" ca="1" si="154"/>
        <v>0.22348146556533521</v>
      </c>
      <c r="Q883" s="24">
        <f t="shared" ca="1" si="155"/>
        <v>7.9217036125017648</v>
      </c>
      <c r="R883" s="24">
        <f t="shared" ca="1" si="159"/>
        <v>8.1451850780671009</v>
      </c>
      <c r="S883" s="22" t="str">
        <f t="shared" ca="1" si="160"/>
        <v/>
      </c>
      <c r="T883" s="24" t="str">
        <f t="shared" ca="1" si="161"/>
        <v/>
      </c>
      <c r="U883" s="24">
        <f t="shared" ca="1" si="156"/>
        <v>0</v>
      </c>
      <c r="V883" s="22">
        <f t="shared" ca="1" si="153"/>
        <v>0.39608518062508824</v>
      </c>
    </row>
    <row r="884" spans="7:22" x14ac:dyDescent="0.25">
      <c r="G884" s="22">
        <v>875</v>
      </c>
      <c r="H884" s="22">
        <f>HLOOKUP($O884,$B$8:$E$27,H$5,FALSE)</f>
        <v>1</v>
      </c>
      <c r="I884" s="22">
        <f>HLOOKUP($O884,$B$8:$E$27,I$5,FALSE)</f>
        <v>0.3</v>
      </c>
      <c r="J884" s="22">
        <f>HLOOKUP($O884,$B$8:$E$27,J$5,FALSE)</f>
        <v>0.95</v>
      </c>
      <c r="K884" s="22">
        <f>HLOOKUP($O884,$B$8:$E$27,K$5,FALSE)</f>
        <v>0</v>
      </c>
      <c r="L884" s="22">
        <f>HLOOKUP($O884,$B$8:$E$27,L$5,FALSE)</f>
        <v>0</v>
      </c>
      <c r="M884" s="22">
        <f t="shared" si="157"/>
        <v>0.3</v>
      </c>
      <c r="N884" s="22">
        <f t="shared" si="158"/>
        <v>0.95</v>
      </c>
      <c r="O884" s="22" t="s">
        <v>38</v>
      </c>
      <c r="P884" s="24">
        <f t="shared" ca="1" si="154"/>
        <v>0.16405711590785629</v>
      </c>
      <c r="Q884" s="24">
        <f t="shared" ca="1" si="155"/>
        <v>0.64366207259295105</v>
      </c>
      <c r="R884" s="24">
        <f t="shared" ca="1" si="159"/>
        <v>0.80771918850080737</v>
      </c>
      <c r="S884" s="22" t="str">
        <f t="shared" ca="1" si="160"/>
        <v/>
      </c>
      <c r="T884" s="24" t="str">
        <f t="shared" ca="1" si="161"/>
        <v/>
      </c>
      <c r="U884" s="24">
        <f t="shared" ca="1" si="156"/>
        <v>0</v>
      </c>
      <c r="V884" s="22">
        <f t="shared" ca="1" si="153"/>
        <v>0.22993402723966513</v>
      </c>
    </row>
    <row r="885" spans="7:22" x14ac:dyDescent="0.25">
      <c r="G885" s="22">
        <v>876</v>
      </c>
      <c r="H885" s="22">
        <f>HLOOKUP($O885,$B$8:$E$27,H$5,FALSE)</f>
        <v>5</v>
      </c>
      <c r="I885" s="22">
        <f>HLOOKUP($O885,$B$8:$E$27,I$5,FALSE)</f>
        <v>0.18</v>
      </c>
      <c r="J885" s="22">
        <f>HLOOKUP($O885,$B$8:$E$27,J$5,FALSE)</f>
        <v>1.37</v>
      </c>
      <c r="K885" s="22">
        <f>HLOOKUP($O885,$B$8:$E$27,K$5,FALSE)</f>
        <v>0</v>
      </c>
      <c r="L885" s="22">
        <f>HLOOKUP($O885,$B$8:$E$27,L$5,FALSE)</f>
        <v>0</v>
      </c>
      <c r="M885" s="22">
        <f t="shared" si="157"/>
        <v>0.89999999999999991</v>
      </c>
      <c r="N885" s="22">
        <f t="shared" si="158"/>
        <v>6.8500000000000005</v>
      </c>
      <c r="O885" s="22" t="s">
        <v>40</v>
      </c>
      <c r="P885" s="24">
        <f t="shared" ca="1" si="154"/>
        <v>0.39823387281617717</v>
      </c>
      <c r="Q885" s="24">
        <f t="shared" ca="1" si="155"/>
        <v>4.2260269432030313</v>
      </c>
      <c r="R885" s="24">
        <f t="shared" ca="1" si="159"/>
        <v>4.6242608160192082</v>
      </c>
      <c r="S885" s="22" t="str">
        <f t="shared" ca="1" si="160"/>
        <v/>
      </c>
      <c r="T885" s="24" t="str">
        <f t="shared" ca="1" si="161"/>
        <v/>
      </c>
      <c r="U885" s="24">
        <f t="shared" ca="1" si="156"/>
        <v>0</v>
      </c>
      <c r="V885" s="22">
        <f t="shared" ca="1" si="153"/>
        <v>2.1130134716015156</v>
      </c>
    </row>
    <row r="886" spans="7:22" x14ac:dyDescent="0.25">
      <c r="G886" s="22">
        <v>877</v>
      </c>
      <c r="H886" s="22">
        <f>HLOOKUP($O886,$B$8:$E$27,H$5,FALSE)</f>
        <v>5</v>
      </c>
      <c r="I886" s="22">
        <f>HLOOKUP($O886,$B$8:$E$27,I$5,FALSE)</f>
        <v>0.18</v>
      </c>
      <c r="J886" s="22">
        <f>HLOOKUP($O886,$B$8:$E$27,J$5,FALSE)</f>
        <v>1.37</v>
      </c>
      <c r="K886" s="22">
        <f>HLOOKUP($O886,$B$8:$E$27,K$5,FALSE)</f>
        <v>0</v>
      </c>
      <c r="L886" s="22">
        <f>HLOOKUP($O886,$B$8:$E$27,L$5,FALSE)</f>
        <v>0</v>
      </c>
      <c r="M886" s="22">
        <f t="shared" si="157"/>
        <v>0.89999999999999991</v>
      </c>
      <c r="N886" s="22">
        <f t="shared" si="158"/>
        <v>6.8500000000000005</v>
      </c>
      <c r="O886" s="22" t="s">
        <v>40</v>
      </c>
      <c r="P886" s="24">
        <f t="shared" ca="1" si="154"/>
        <v>0.80707762529195581</v>
      </c>
      <c r="Q886" s="24">
        <f t="shared" ca="1" si="155"/>
        <v>3.0302820480678814</v>
      </c>
      <c r="R886" s="24">
        <f t="shared" ca="1" si="159"/>
        <v>3.8373596733598374</v>
      </c>
      <c r="S886" s="22" t="str">
        <f t="shared" ca="1" si="160"/>
        <v/>
      </c>
      <c r="T886" s="24" t="str">
        <f t="shared" ca="1" si="161"/>
        <v/>
      </c>
      <c r="U886" s="24">
        <f t="shared" ca="1" si="156"/>
        <v>0</v>
      </c>
      <c r="V886" s="22">
        <f t="shared" ca="1" si="153"/>
        <v>1.5151410240339407</v>
      </c>
    </row>
    <row r="887" spans="7:22" x14ac:dyDescent="0.25">
      <c r="G887" s="22">
        <v>878</v>
      </c>
      <c r="H887" s="22">
        <f>HLOOKUP($O887,$B$8:$E$27,H$5,FALSE)</f>
        <v>5</v>
      </c>
      <c r="I887" s="22">
        <f>HLOOKUP($O887,$B$8:$E$27,I$5,FALSE)</f>
        <v>0.18</v>
      </c>
      <c r="J887" s="22">
        <f>HLOOKUP($O887,$B$8:$E$27,J$5,FALSE)</f>
        <v>1.37</v>
      </c>
      <c r="K887" s="22">
        <f>HLOOKUP($O887,$B$8:$E$27,K$5,FALSE)</f>
        <v>0</v>
      </c>
      <c r="L887" s="22">
        <f>HLOOKUP($O887,$B$8:$E$27,L$5,FALSE)</f>
        <v>0</v>
      </c>
      <c r="M887" s="22">
        <f t="shared" si="157"/>
        <v>0.89999999999999991</v>
      </c>
      <c r="N887" s="22">
        <f t="shared" si="158"/>
        <v>6.8500000000000005</v>
      </c>
      <c r="O887" s="22" t="s">
        <v>40</v>
      </c>
      <c r="P887" s="24">
        <f t="shared" ca="1" si="154"/>
        <v>0.26650692418630112</v>
      </c>
      <c r="Q887" s="24">
        <f t="shared" ca="1" si="155"/>
        <v>3.3758808105759264</v>
      </c>
      <c r="R887" s="24">
        <f t="shared" ca="1" si="159"/>
        <v>3.6423877347622273</v>
      </c>
      <c r="S887" s="22" t="str">
        <f t="shared" ca="1" si="160"/>
        <v/>
      </c>
      <c r="T887" s="24" t="str">
        <f t="shared" ca="1" si="161"/>
        <v/>
      </c>
      <c r="U887" s="24">
        <f t="shared" ca="1" si="156"/>
        <v>0</v>
      </c>
      <c r="V887" s="22">
        <f t="shared" ca="1" si="153"/>
        <v>1.6571371253563199</v>
      </c>
    </row>
    <row r="888" spans="7:22" x14ac:dyDescent="0.25">
      <c r="G888" s="22">
        <v>879</v>
      </c>
      <c r="H888" s="22">
        <f>HLOOKUP($O888,$B$8:$E$27,H$5,FALSE)</f>
        <v>1</v>
      </c>
      <c r="I888" s="22">
        <f>HLOOKUP($O888,$B$8:$E$27,I$5,FALSE)</f>
        <v>0.3</v>
      </c>
      <c r="J888" s="22">
        <f>HLOOKUP($O888,$B$8:$E$27,J$5,FALSE)</f>
        <v>0.95</v>
      </c>
      <c r="K888" s="22">
        <f>HLOOKUP($O888,$B$8:$E$27,K$5,FALSE)</f>
        <v>0</v>
      </c>
      <c r="L888" s="22">
        <f>HLOOKUP($O888,$B$8:$E$27,L$5,FALSE)</f>
        <v>0</v>
      </c>
      <c r="M888" s="22">
        <f t="shared" si="157"/>
        <v>0.3</v>
      </c>
      <c r="N888" s="22">
        <f t="shared" si="158"/>
        <v>0.95</v>
      </c>
      <c r="O888" s="22" t="s">
        <v>38</v>
      </c>
      <c r="P888" s="24">
        <f t="shared" ca="1" si="154"/>
        <v>0.22650935991007792</v>
      </c>
      <c r="Q888" s="24">
        <f t="shared" ca="1" si="155"/>
        <v>0.58166188978860534</v>
      </c>
      <c r="R888" s="24">
        <f t="shared" ca="1" si="159"/>
        <v>0.80817124969868326</v>
      </c>
      <c r="S888" s="22" t="str">
        <f t="shared" ca="1" si="160"/>
        <v/>
      </c>
      <c r="T888" s="24" t="str">
        <f t="shared" ca="1" si="161"/>
        <v/>
      </c>
      <c r="U888" s="24">
        <f t="shared" ca="1" si="156"/>
        <v>0</v>
      </c>
      <c r="V888" s="22">
        <f t="shared" ca="1" si="153"/>
        <v>0.29083094489430267</v>
      </c>
    </row>
    <row r="889" spans="7:22" x14ac:dyDescent="0.25">
      <c r="G889" s="22">
        <v>880</v>
      </c>
      <c r="H889" s="22">
        <f>HLOOKUP($O889,$B$8:$E$27,H$5,FALSE)</f>
        <v>1</v>
      </c>
      <c r="I889" s="22">
        <f>HLOOKUP($O889,$B$8:$E$27,I$5,FALSE)</f>
        <v>0.3</v>
      </c>
      <c r="J889" s="22">
        <f>HLOOKUP($O889,$B$8:$E$27,J$5,FALSE)</f>
        <v>0.95</v>
      </c>
      <c r="K889" s="22">
        <f>HLOOKUP($O889,$B$8:$E$27,K$5,FALSE)</f>
        <v>0</v>
      </c>
      <c r="L889" s="22">
        <f>HLOOKUP($O889,$B$8:$E$27,L$5,FALSE)</f>
        <v>0</v>
      </c>
      <c r="M889" s="22">
        <f t="shared" si="157"/>
        <v>0.3</v>
      </c>
      <c r="N889" s="22">
        <f t="shared" si="158"/>
        <v>0.95</v>
      </c>
      <c r="O889" s="22" t="s">
        <v>38</v>
      </c>
      <c r="P889" s="24">
        <f t="shared" ca="1" si="154"/>
        <v>0.27447203263433673</v>
      </c>
      <c r="Q889" s="24">
        <f t="shared" ca="1" si="155"/>
        <v>0.63342517072599258</v>
      </c>
      <c r="R889" s="24">
        <f t="shared" ca="1" si="159"/>
        <v>0.90789720336032931</v>
      </c>
      <c r="S889" s="22" t="str">
        <f t="shared" ca="1" si="160"/>
        <v/>
      </c>
      <c r="T889" s="24" t="str">
        <f t="shared" ca="1" si="161"/>
        <v/>
      </c>
      <c r="U889" s="24">
        <f t="shared" ca="1" si="156"/>
        <v>0</v>
      </c>
      <c r="V889" s="22">
        <f t="shared" ca="1" si="153"/>
        <v>0.2995024689093595</v>
      </c>
    </row>
    <row r="890" spans="7:22" x14ac:dyDescent="0.25">
      <c r="G890" s="22">
        <v>881</v>
      </c>
      <c r="H890" s="22">
        <f>HLOOKUP($O890,$B$8:$E$27,H$5,FALSE)</f>
        <v>1</v>
      </c>
      <c r="I890" s="22">
        <f>HLOOKUP($O890,$B$8:$E$27,I$5,FALSE)</f>
        <v>0.3</v>
      </c>
      <c r="J890" s="22">
        <f>HLOOKUP($O890,$B$8:$E$27,J$5,FALSE)</f>
        <v>0.95</v>
      </c>
      <c r="K890" s="22">
        <f>HLOOKUP($O890,$B$8:$E$27,K$5,FALSE)</f>
        <v>0</v>
      </c>
      <c r="L890" s="22">
        <f>HLOOKUP($O890,$B$8:$E$27,L$5,FALSE)</f>
        <v>0</v>
      </c>
      <c r="M890" s="22">
        <f t="shared" si="157"/>
        <v>0.3</v>
      </c>
      <c r="N890" s="22">
        <f t="shared" si="158"/>
        <v>0.95</v>
      </c>
      <c r="O890" s="22" t="s">
        <v>38</v>
      </c>
      <c r="P890" s="24">
        <f t="shared" ca="1" si="154"/>
        <v>0.16404252111387327</v>
      </c>
      <c r="Q890" s="24">
        <f t="shared" ca="1" si="155"/>
        <v>0.56786406505861464</v>
      </c>
      <c r="R890" s="24">
        <f t="shared" ca="1" si="159"/>
        <v>0.73190658617248794</v>
      </c>
      <c r="S890" s="22" t="str">
        <f t="shared" ca="1" si="160"/>
        <v/>
      </c>
      <c r="T890" s="24" t="str">
        <f t="shared" ca="1" si="161"/>
        <v/>
      </c>
      <c r="U890" s="24">
        <f t="shared" ca="1" si="156"/>
        <v>0</v>
      </c>
      <c r="V890" s="22">
        <f t="shared" ca="1" si="153"/>
        <v>0.15279338683272167</v>
      </c>
    </row>
    <row r="891" spans="7:22" x14ac:dyDescent="0.25">
      <c r="G891" s="22">
        <v>882</v>
      </c>
      <c r="H891" s="22">
        <f>HLOOKUP($O891,$B$8:$E$27,H$5,FALSE)</f>
        <v>5</v>
      </c>
      <c r="I891" s="22">
        <f>HLOOKUP($O891,$B$8:$E$27,I$5,FALSE)</f>
        <v>0.18</v>
      </c>
      <c r="J891" s="22">
        <f>HLOOKUP($O891,$B$8:$E$27,J$5,FALSE)</f>
        <v>1.37</v>
      </c>
      <c r="K891" s="22">
        <f>HLOOKUP($O891,$B$8:$E$27,K$5,FALSE)</f>
        <v>0</v>
      </c>
      <c r="L891" s="22">
        <f>HLOOKUP($O891,$B$8:$E$27,L$5,FALSE)</f>
        <v>0</v>
      </c>
      <c r="M891" s="22">
        <f t="shared" si="157"/>
        <v>0.89999999999999991</v>
      </c>
      <c r="N891" s="22">
        <f t="shared" si="158"/>
        <v>6.8500000000000005</v>
      </c>
      <c r="O891" s="22" t="s">
        <v>40</v>
      </c>
      <c r="P891" s="24">
        <f t="shared" ca="1" si="154"/>
        <v>0.4103428547499901</v>
      </c>
      <c r="Q891" s="24">
        <f t="shared" ca="1" si="155"/>
        <v>3.2302266090299221</v>
      </c>
      <c r="R891" s="24">
        <f t="shared" ca="1" si="159"/>
        <v>3.6405694637799124</v>
      </c>
      <c r="S891" s="22" t="str">
        <f t="shared" ca="1" si="160"/>
        <v/>
      </c>
      <c r="T891" s="24" t="str">
        <f t="shared" ca="1" si="161"/>
        <v/>
      </c>
      <c r="U891" s="24">
        <f t="shared" ca="1" si="156"/>
        <v>0</v>
      </c>
      <c r="V891" s="22">
        <f t="shared" ca="1" si="153"/>
        <v>1.615113304514961</v>
      </c>
    </row>
    <row r="892" spans="7:22" x14ac:dyDescent="0.25">
      <c r="G892" s="22">
        <v>883</v>
      </c>
      <c r="H892" s="22">
        <f>HLOOKUP($O892,$B$8:$E$27,H$5,FALSE)</f>
        <v>3</v>
      </c>
      <c r="I892" s="22">
        <f>HLOOKUP($O892,$B$8:$E$27,I$5,FALSE)</f>
        <v>0.2</v>
      </c>
      <c r="J892" s="22">
        <f>HLOOKUP($O892,$B$8:$E$27,J$5,FALSE)</f>
        <v>1.26</v>
      </c>
      <c r="K892" s="22">
        <f>HLOOKUP($O892,$B$8:$E$27,K$5,FALSE)</f>
        <v>0</v>
      </c>
      <c r="L892" s="22">
        <f>HLOOKUP($O892,$B$8:$E$27,L$5,FALSE)</f>
        <v>0</v>
      </c>
      <c r="M892" s="22">
        <f t="shared" si="157"/>
        <v>0.60000000000000009</v>
      </c>
      <c r="N892" s="22">
        <f t="shared" si="158"/>
        <v>3.7800000000000002</v>
      </c>
      <c r="O892" s="22" t="s">
        <v>39</v>
      </c>
      <c r="P892" s="24">
        <f t="shared" ca="1" si="154"/>
        <v>0.32475741609068609</v>
      </c>
      <c r="Q892" s="24">
        <f t="shared" ca="1" si="155"/>
        <v>2.9654316807431123</v>
      </c>
      <c r="R892" s="24">
        <f t="shared" ca="1" si="159"/>
        <v>3.2901890968337986</v>
      </c>
      <c r="S892" s="22" t="str">
        <f t="shared" ca="1" si="160"/>
        <v>B</v>
      </c>
      <c r="T892" s="24">
        <f t="shared" ca="1" si="161"/>
        <v>0.29018909683379857</v>
      </c>
      <c r="U892" s="24">
        <f t="shared" ca="1" si="156"/>
        <v>0</v>
      </c>
      <c r="V892" s="22">
        <f t="shared" ca="1" si="153"/>
        <v>1.4629141994674137</v>
      </c>
    </row>
    <row r="893" spans="7:22" x14ac:dyDescent="0.25">
      <c r="G893" s="22">
        <v>884</v>
      </c>
      <c r="H893" s="22">
        <f>HLOOKUP($O893,$B$8:$E$27,H$5,FALSE)</f>
        <v>3</v>
      </c>
      <c r="I893" s="22">
        <f>HLOOKUP($O893,$B$8:$E$27,I$5,FALSE)</f>
        <v>0.2</v>
      </c>
      <c r="J893" s="22">
        <f>HLOOKUP($O893,$B$8:$E$27,J$5,FALSE)</f>
        <v>1.26</v>
      </c>
      <c r="K893" s="22">
        <f>HLOOKUP($O893,$B$8:$E$27,K$5,FALSE)</f>
        <v>0</v>
      </c>
      <c r="L893" s="22">
        <f>HLOOKUP($O893,$B$8:$E$27,L$5,FALSE)</f>
        <v>0</v>
      </c>
      <c r="M893" s="22">
        <f t="shared" si="157"/>
        <v>0.60000000000000009</v>
      </c>
      <c r="N893" s="22">
        <f t="shared" si="158"/>
        <v>3.7800000000000002</v>
      </c>
      <c r="O893" s="22" t="s">
        <v>39</v>
      </c>
      <c r="P893" s="24">
        <f t="shared" ca="1" si="154"/>
        <v>0.35423392951714389</v>
      </c>
      <c r="Q893" s="24">
        <f t="shared" ca="1" si="155"/>
        <v>2.2274193713247215</v>
      </c>
      <c r="R893" s="24">
        <f t="shared" ca="1" si="159"/>
        <v>2.5816533008418654</v>
      </c>
      <c r="S893" s="22" t="str">
        <f t="shared" ca="1" si="160"/>
        <v/>
      </c>
      <c r="T893" s="24" t="str">
        <f t="shared" ca="1" si="161"/>
        <v/>
      </c>
      <c r="U893" s="24">
        <f t="shared" ca="1" si="156"/>
        <v>0</v>
      </c>
      <c r="V893" s="22">
        <f t="shared" ca="1" si="153"/>
        <v>0.28385993709995955</v>
      </c>
    </row>
    <row r="894" spans="7:22" x14ac:dyDescent="0.25">
      <c r="G894" s="22">
        <v>885</v>
      </c>
      <c r="H894" s="22">
        <f>HLOOKUP($O894,$B$8:$E$27,H$5,FALSE)</f>
        <v>1</v>
      </c>
      <c r="I894" s="22">
        <f>HLOOKUP($O894,$B$8:$E$27,I$5,FALSE)</f>
        <v>0.3</v>
      </c>
      <c r="J894" s="22">
        <f>HLOOKUP($O894,$B$8:$E$27,J$5,FALSE)</f>
        <v>0.95</v>
      </c>
      <c r="K894" s="22">
        <f>HLOOKUP($O894,$B$8:$E$27,K$5,FALSE)</f>
        <v>0</v>
      </c>
      <c r="L894" s="22">
        <f>HLOOKUP($O894,$B$8:$E$27,L$5,FALSE)</f>
        <v>0</v>
      </c>
      <c r="M894" s="22">
        <f t="shared" si="157"/>
        <v>0.3</v>
      </c>
      <c r="N894" s="22">
        <f t="shared" si="158"/>
        <v>0.95</v>
      </c>
      <c r="O894" s="22" t="s">
        <v>38</v>
      </c>
      <c r="P894" s="24">
        <f t="shared" ca="1" si="154"/>
        <v>0.24997781203443897</v>
      </c>
      <c r="Q894" s="24">
        <f t="shared" ca="1" si="155"/>
        <v>0.50697755123607691</v>
      </c>
      <c r="R894" s="24">
        <f t="shared" ca="1" si="159"/>
        <v>0.75695536327051594</v>
      </c>
      <c r="S894" s="22" t="str">
        <f t="shared" ca="1" si="160"/>
        <v/>
      </c>
      <c r="T894" s="24" t="str">
        <f t="shared" ca="1" si="161"/>
        <v/>
      </c>
      <c r="U894" s="24">
        <f t="shared" ca="1" si="156"/>
        <v>0</v>
      </c>
      <c r="V894" s="22">
        <f t="shared" ca="1" si="153"/>
        <v>0.25348877561803845</v>
      </c>
    </row>
    <row r="895" spans="7:22" x14ac:dyDescent="0.25">
      <c r="G895" s="22">
        <v>886</v>
      </c>
      <c r="H895" s="22">
        <f>HLOOKUP($O895,$B$8:$E$27,H$5,FALSE)</f>
        <v>10</v>
      </c>
      <c r="I895" s="22">
        <f>HLOOKUP($O895,$B$8:$E$27,I$5,FALSE)</f>
        <v>0.2</v>
      </c>
      <c r="J895" s="22">
        <f>HLOOKUP($O895,$B$8:$E$27,J$5,FALSE)</f>
        <v>1.4</v>
      </c>
      <c r="K895" s="22">
        <f>HLOOKUP($O895,$B$8:$E$27,K$5,FALSE)</f>
        <v>0</v>
      </c>
      <c r="L895" s="22">
        <f>HLOOKUP($O895,$B$8:$E$27,L$5,FALSE)</f>
        <v>0</v>
      </c>
      <c r="M895" s="22">
        <f t="shared" si="157"/>
        <v>2</v>
      </c>
      <c r="N895" s="22">
        <f t="shared" si="158"/>
        <v>14</v>
      </c>
      <c r="O895" s="22" t="s">
        <v>41</v>
      </c>
      <c r="P895" s="24">
        <f t="shared" ca="1" si="154"/>
        <v>0.79191833115901833</v>
      </c>
      <c r="Q895" s="24">
        <f t="shared" ca="1" si="155"/>
        <v>8.5983400980496363</v>
      </c>
      <c r="R895" s="24">
        <f t="shared" ca="1" si="159"/>
        <v>9.3902584292086537</v>
      </c>
      <c r="S895" s="22" t="str">
        <f t="shared" ca="1" si="160"/>
        <v/>
      </c>
      <c r="T895" s="24" t="str">
        <f t="shared" ca="1" si="161"/>
        <v/>
      </c>
      <c r="U895" s="24">
        <f t="shared" ca="1" si="156"/>
        <v>0</v>
      </c>
      <c r="V895" s="22">
        <f t="shared" ca="1" si="153"/>
        <v>1.5674407071753942</v>
      </c>
    </row>
    <row r="896" spans="7:22" x14ac:dyDescent="0.25">
      <c r="G896" s="22">
        <v>887</v>
      </c>
      <c r="H896" s="22">
        <f>HLOOKUP($O896,$B$8:$E$27,H$5,FALSE)</f>
        <v>3</v>
      </c>
      <c r="I896" s="22">
        <f>HLOOKUP($O896,$B$8:$E$27,I$5,FALSE)</f>
        <v>0.2</v>
      </c>
      <c r="J896" s="22">
        <f>HLOOKUP($O896,$B$8:$E$27,J$5,FALSE)</f>
        <v>1.26</v>
      </c>
      <c r="K896" s="22">
        <f>HLOOKUP($O896,$B$8:$E$27,K$5,FALSE)</f>
        <v>0</v>
      </c>
      <c r="L896" s="22">
        <f>HLOOKUP($O896,$B$8:$E$27,L$5,FALSE)</f>
        <v>0</v>
      </c>
      <c r="M896" s="22">
        <f t="shared" si="157"/>
        <v>0.60000000000000009</v>
      </c>
      <c r="N896" s="22">
        <f t="shared" si="158"/>
        <v>3.7800000000000002</v>
      </c>
      <c r="O896" s="22" t="s">
        <v>39</v>
      </c>
      <c r="P896" s="24">
        <f t="shared" ca="1" si="154"/>
        <v>0.20203619673922299</v>
      </c>
      <c r="Q896" s="24">
        <f t="shared" ca="1" si="155"/>
        <v>2.1148169681526157</v>
      </c>
      <c r="R896" s="24">
        <f t="shared" ca="1" si="159"/>
        <v>2.3168531648918385</v>
      </c>
      <c r="S896" s="22" t="str">
        <f t="shared" ca="1" si="160"/>
        <v/>
      </c>
      <c r="T896" s="24" t="str">
        <f t="shared" ca="1" si="161"/>
        <v/>
      </c>
      <c r="U896" s="24">
        <f t="shared" ca="1" si="156"/>
        <v>0</v>
      </c>
      <c r="V896" s="22">
        <f t="shared" ca="1" si="153"/>
        <v>0.10574084840763079</v>
      </c>
    </row>
    <row r="897" spans="7:22" x14ac:dyDescent="0.25">
      <c r="G897" s="22">
        <v>888</v>
      </c>
      <c r="H897" s="22">
        <f>HLOOKUP($O897,$B$8:$E$27,H$5,FALSE)</f>
        <v>5</v>
      </c>
      <c r="I897" s="22">
        <f>HLOOKUP($O897,$B$8:$E$27,I$5,FALSE)</f>
        <v>0.18</v>
      </c>
      <c r="J897" s="22">
        <f>HLOOKUP($O897,$B$8:$E$27,J$5,FALSE)</f>
        <v>1.37</v>
      </c>
      <c r="K897" s="22">
        <f>HLOOKUP($O897,$B$8:$E$27,K$5,FALSE)</f>
        <v>0</v>
      </c>
      <c r="L897" s="22">
        <f>HLOOKUP($O897,$B$8:$E$27,L$5,FALSE)</f>
        <v>0</v>
      </c>
      <c r="M897" s="22">
        <f t="shared" si="157"/>
        <v>0.89999999999999991</v>
      </c>
      <c r="N897" s="22">
        <f t="shared" si="158"/>
        <v>6.8500000000000005</v>
      </c>
      <c r="O897" s="22" t="s">
        <v>40</v>
      </c>
      <c r="P897" s="24">
        <f t="shared" ca="1" si="154"/>
        <v>0.44538092532938539</v>
      </c>
      <c r="Q897" s="24">
        <f t="shared" ca="1" si="155"/>
        <v>3.5524655563262901</v>
      </c>
      <c r="R897" s="24">
        <f t="shared" ca="1" si="159"/>
        <v>3.9978464816556754</v>
      </c>
      <c r="S897" s="22" t="str">
        <f t="shared" ca="1" si="160"/>
        <v/>
      </c>
      <c r="T897" s="24" t="str">
        <f t="shared" ca="1" si="161"/>
        <v/>
      </c>
      <c r="U897" s="24">
        <f t="shared" ca="1" si="156"/>
        <v>0</v>
      </c>
      <c r="V897" s="22">
        <f t="shared" ca="1" si="153"/>
        <v>1.7629464785467777</v>
      </c>
    </row>
    <row r="898" spans="7:22" x14ac:dyDescent="0.25">
      <c r="G898" s="22">
        <v>889</v>
      </c>
      <c r="H898" s="22">
        <f>HLOOKUP($O898,$B$8:$E$27,H$5,FALSE)</f>
        <v>1</v>
      </c>
      <c r="I898" s="22">
        <f>HLOOKUP($O898,$B$8:$E$27,I$5,FALSE)</f>
        <v>0.3</v>
      </c>
      <c r="J898" s="22">
        <f>HLOOKUP($O898,$B$8:$E$27,J$5,FALSE)</f>
        <v>0.95</v>
      </c>
      <c r="K898" s="22">
        <f>HLOOKUP($O898,$B$8:$E$27,K$5,FALSE)</f>
        <v>0</v>
      </c>
      <c r="L898" s="22">
        <f>HLOOKUP($O898,$B$8:$E$27,L$5,FALSE)</f>
        <v>0</v>
      </c>
      <c r="M898" s="22">
        <f t="shared" si="157"/>
        <v>0.3</v>
      </c>
      <c r="N898" s="22">
        <f t="shared" si="158"/>
        <v>0.95</v>
      </c>
      <c r="O898" s="22" t="s">
        <v>38</v>
      </c>
      <c r="P898" s="24">
        <f t="shared" ca="1" si="154"/>
        <v>0.21227193025529567</v>
      </c>
      <c r="Q898" s="24">
        <f t="shared" ca="1" si="155"/>
        <v>0.60837742945838247</v>
      </c>
      <c r="R898" s="24">
        <f t="shared" ca="1" si="159"/>
        <v>0.82064935971367814</v>
      </c>
      <c r="S898" s="22" t="str">
        <f t="shared" ca="1" si="160"/>
        <v/>
      </c>
      <c r="T898" s="24" t="str">
        <f t="shared" ca="1" si="161"/>
        <v/>
      </c>
      <c r="U898" s="24">
        <f t="shared" ca="1" si="156"/>
        <v>0</v>
      </c>
      <c r="V898" s="22">
        <f t="shared" ca="1" si="153"/>
        <v>0.30418871472919123</v>
      </c>
    </row>
    <row r="899" spans="7:22" x14ac:dyDescent="0.25">
      <c r="G899" s="22">
        <v>890</v>
      </c>
      <c r="H899" s="22">
        <f>HLOOKUP($O899,$B$8:$E$27,H$5,FALSE)</f>
        <v>1</v>
      </c>
      <c r="I899" s="22">
        <f>HLOOKUP($O899,$B$8:$E$27,I$5,FALSE)</f>
        <v>0.3</v>
      </c>
      <c r="J899" s="22">
        <f>HLOOKUP($O899,$B$8:$E$27,J$5,FALSE)</f>
        <v>0.95</v>
      </c>
      <c r="K899" s="22">
        <f>HLOOKUP($O899,$B$8:$E$27,K$5,FALSE)</f>
        <v>0</v>
      </c>
      <c r="L899" s="22">
        <f>HLOOKUP($O899,$B$8:$E$27,L$5,FALSE)</f>
        <v>0</v>
      </c>
      <c r="M899" s="22">
        <f t="shared" si="157"/>
        <v>0.3</v>
      </c>
      <c r="N899" s="22">
        <f t="shared" si="158"/>
        <v>0.95</v>
      </c>
      <c r="O899" s="22" t="s">
        <v>38</v>
      </c>
      <c r="P899" s="24">
        <f t="shared" ca="1" si="154"/>
        <v>0.12547808296122598</v>
      </c>
      <c r="Q899" s="24">
        <f t="shared" ca="1" si="155"/>
        <v>0.67336664178106853</v>
      </c>
      <c r="R899" s="24">
        <f t="shared" ca="1" si="159"/>
        <v>0.79884472474229451</v>
      </c>
      <c r="S899" s="22" t="str">
        <f t="shared" ca="1" si="160"/>
        <v/>
      </c>
      <c r="T899" s="24" t="str">
        <f t="shared" ca="1" si="161"/>
        <v/>
      </c>
      <c r="U899" s="24">
        <f t="shared" ca="1" si="156"/>
        <v>0</v>
      </c>
      <c r="V899" s="22">
        <f t="shared" ca="1" si="153"/>
        <v>8.8054316970649193E-2</v>
      </c>
    </row>
    <row r="900" spans="7:22" x14ac:dyDescent="0.25">
      <c r="G900" s="22">
        <v>891</v>
      </c>
      <c r="H900" s="22">
        <f>HLOOKUP($O900,$B$8:$E$27,H$5,FALSE)</f>
        <v>1</v>
      </c>
      <c r="I900" s="22">
        <f>HLOOKUP($O900,$B$8:$E$27,I$5,FALSE)</f>
        <v>0.3</v>
      </c>
      <c r="J900" s="22">
        <f>HLOOKUP($O900,$B$8:$E$27,J$5,FALSE)</f>
        <v>0.95</v>
      </c>
      <c r="K900" s="22">
        <f>HLOOKUP($O900,$B$8:$E$27,K$5,FALSE)</f>
        <v>0</v>
      </c>
      <c r="L900" s="22">
        <f>HLOOKUP($O900,$B$8:$E$27,L$5,FALSE)</f>
        <v>0</v>
      </c>
      <c r="M900" s="22">
        <f t="shared" si="157"/>
        <v>0.3</v>
      </c>
      <c r="N900" s="22">
        <f t="shared" si="158"/>
        <v>0.95</v>
      </c>
      <c r="O900" s="22" t="s">
        <v>38</v>
      </c>
      <c r="P900" s="24">
        <f t="shared" ca="1" si="154"/>
        <v>6.3461839413340047E-3</v>
      </c>
      <c r="Q900" s="24">
        <f t="shared" ca="1" si="155"/>
        <v>0.65962348387119629</v>
      </c>
      <c r="R900" s="24">
        <f t="shared" ca="1" si="159"/>
        <v>0.66596966781253031</v>
      </c>
      <c r="S900" s="22" t="str">
        <f t="shared" ca="1" si="160"/>
        <v/>
      </c>
      <c r="T900" s="24" t="str">
        <f t="shared" ca="1" si="161"/>
        <v/>
      </c>
      <c r="U900" s="24">
        <f t="shared" ca="1" si="156"/>
        <v>0</v>
      </c>
      <c r="V900" s="22">
        <f t="shared" ca="1" si="153"/>
        <v>0.28677796838633363</v>
      </c>
    </row>
    <row r="901" spans="7:22" x14ac:dyDescent="0.25">
      <c r="G901" s="22">
        <v>892</v>
      </c>
      <c r="H901" s="22">
        <f>HLOOKUP($O901,$B$8:$E$27,H$5,FALSE)</f>
        <v>3</v>
      </c>
      <c r="I901" s="22">
        <f>HLOOKUP($O901,$B$8:$E$27,I$5,FALSE)</f>
        <v>0.2</v>
      </c>
      <c r="J901" s="22">
        <f>HLOOKUP($O901,$B$8:$E$27,J$5,FALSE)</f>
        <v>1.26</v>
      </c>
      <c r="K901" s="22">
        <f>HLOOKUP($O901,$B$8:$E$27,K$5,FALSE)</f>
        <v>0</v>
      </c>
      <c r="L901" s="22">
        <f>HLOOKUP($O901,$B$8:$E$27,L$5,FALSE)</f>
        <v>0</v>
      </c>
      <c r="M901" s="22">
        <f t="shared" si="157"/>
        <v>0.60000000000000009</v>
      </c>
      <c r="N901" s="22">
        <f t="shared" si="158"/>
        <v>3.7800000000000002</v>
      </c>
      <c r="O901" s="22" t="s">
        <v>39</v>
      </c>
      <c r="P901" s="24">
        <f t="shared" ca="1" si="154"/>
        <v>4.7256881411027539E-2</v>
      </c>
      <c r="Q901" s="24">
        <f t="shared" ca="1" si="155"/>
        <v>2.477008860371595</v>
      </c>
      <c r="R901" s="24">
        <f t="shared" ca="1" si="159"/>
        <v>2.5242657417826226</v>
      </c>
      <c r="S901" s="22" t="str">
        <f t="shared" ca="1" si="160"/>
        <v/>
      </c>
      <c r="T901" s="24" t="str">
        <f t="shared" ca="1" si="161"/>
        <v/>
      </c>
      <c r="U901" s="24">
        <f t="shared" ca="1" si="156"/>
        <v>0</v>
      </c>
      <c r="V901" s="22">
        <f t="shared" ca="1" si="153"/>
        <v>1.0786307818471177</v>
      </c>
    </row>
    <row r="902" spans="7:22" x14ac:dyDescent="0.25">
      <c r="G902" s="22">
        <v>893</v>
      </c>
      <c r="H902" s="22">
        <f>HLOOKUP($O902,$B$8:$E$27,H$5,FALSE)</f>
        <v>5</v>
      </c>
      <c r="I902" s="22">
        <f>HLOOKUP($O902,$B$8:$E$27,I$5,FALSE)</f>
        <v>0.18</v>
      </c>
      <c r="J902" s="22">
        <f>HLOOKUP($O902,$B$8:$E$27,J$5,FALSE)</f>
        <v>1.37</v>
      </c>
      <c r="K902" s="22">
        <f>HLOOKUP($O902,$B$8:$E$27,K$5,FALSE)</f>
        <v>0</v>
      </c>
      <c r="L902" s="22">
        <f>HLOOKUP($O902,$B$8:$E$27,L$5,FALSE)</f>
        <v>0</v>
      </c>
      <c r="M902" s="22">
        <f t="shared" si="157"/>
        <v>0.89999999999999991</v>
      </c>
      <c r="N902" s="22">
        <f t="shared" si="158"/>
        <v>6.8500000000000005</v>
      </c>
      <c r="O902" s="22" t="s">
        <v>40</v>
      </c>
      <c r="P902" s="24">
        <f t="shared" ca="1" si="154"/>
        <v>7.1159972722281958E-2</v>
      </c>
      <c r="Q902" s="24">
        <f t="shared" ca="1" si="155"/>
        <v>4.1253114790642407</v>
      </c>
      <c r="R902" s="24">
        <f t="shared" ca="1" si="159"/>
        <v>4.1964714517865227</v>
      </c>
      <c r="S902" s="22" t="str">
        <f t="shared" ca="1" si="160"/>
        <v/>
      </c>
      <c r="T902" s="24" t="str">
        <f t="shared" ca="1" si="161"/>
        <v/>
      </c>
      <c r="U902" s="24">
        <f t="shared" ca="1" si="156"/>
        <v>0</v>
      </c>
      <c r="V902" s="22">
        <f t="shared" ca="1" si="153"/>
        <v>2.0626557395321203</v>
      </c>
    </row>
    <row r="903" spans="7:22" x14ac:dyDescent="0.25">
      <c r="G903" s="22">
        <v>894</v>
      </c>
      <c r="H903" s="22">
        <f>HLOOKUP($O903,$B$8:$E$27,H$5,FALSE)</f>
        <v>10</v>
      </c>
      <c r="I903" s="22">
        <f>HLOOKUP($O903,$B$8:$E$27,I$5,FALSE)</f>
        <v>0.2</v>
      </c>
      <c r="J903" s="22">
        <f>HLOOKUP($O903,$B$8:$E$27,J$5,FALSE)</f>
        <v>1.4</v>
      </c>
      <c r="K903" s="22">
        <f>HLOOKUP($O903,$B$8:$E$27,K$5,FALSE)</f>
        <v>0</v>
      </c>
      <c r="L903" s="22">
        <f>HLOOKUP($O903,$B$8:$E$27,L$5,FALSE)</f>
        <v>0</v>
      </c>
      <c r="M903" s="22">
        <f t="shared" si="157"/>
        <v>2</v>
      </c>
      <c r="N903" s="22">
        <f t="shared" si="158"/>
        <v>14</v>
      </c>
      <c r="O903" s="22" t="s">
        <v>41</v>
      </c>
      <c r="P903" s="24">
        <f t="shared" ca="1" si="154"/>
        <v>6.0515510748660795E-2</v>
      </c>
      <c r="Q903" s="24">
        <f t="shared" ca="1" si="155"/>
        <v>7.534206263681769</v>
      </c>
      <c r="R903" s="24">
        <f t="shared" ca="1" si="159"/>
        <v>7.5947217744304298</v>
      </c>
      <c r="S903" s="22" t="str">
        <f t="shared" ca="1" si="160"/>
        <v/>
      </c>
      <c r="T903" s="24" t="str">
        <f t="shared" ca="1" si="161"/>
        <v/>
      </c>
      <c r="U903" s="24">
        <f t="shared" ca="1" si="156"/>
        <v>0</v>
      </c>
      <c r="V903" s="22">
        <f t="shared" ca="1" si="153"/>
        <v>3.7671031318408845</v>
      </c>
    </row>
    <row r="904" spans="7:22" x14ac:dyDescent="0.25">
      <c r="G904" s="22">
        <v>895</v>
      </c>
      <c r="H904" s="22">
        <f>HLOOKUP($O904,$B$8:$E$27,H$5,FALSE)</f>
        <v>1</v>
      </c>
      <c r="I904" s="22">
        <f>HLOOKUP($O904,$B$8:$E$27,I$5,FALSE)</f>
        <v>0.3</v>
      </c>
      <c r="J904" s="22">
        <f>HLOOKUP($O904,$B$8:$E$27,J$5,FALSE)</f>
        <v>0.95</v>
      </c>
      <c r="K904" s="22">
        <f>HLOOKUP($O904,$B$8:$E$27,K$5,FALSE)</f>
        <v>0</v>
      </c>
      <c r="L904" s="22">
        <f>HLOOKUP($O904,$B$8:$E$27,L$5,FALSE)</f>
        <v>0</v>
      </c>
      <c r="M904" s="22">
        <f t="shared" si="157"/>
        <v>0.3</v>
      </c>
      <c r="N904" s="22">
        <f t="shared" si="158"/>
        <v>0.95</v>
      </c>
      <c r="O904" s="22" t="s">
        <v>38</v>
      </c>
      <c r="P904" s="24">
        <f t="shared" ca="1" si="154"/>
        <v>0.21861692919642467</v>
      </c>
      <c r="Q904" s="24">
        <f t="shared" ca="1" si="155"/>
        <v>0.59633199962732564</v>
      </c>
      <c r="R904" s="24">
        <f t="shared" ca="1" si="159"/>
        <v>0.81494892882375036</v>
      </c>
      <c r="S904" s="22" t="str">
        <f t="shared" ca="1" si="160"/>
        <v/>
      </c>
      <c r="T904" s="24" t="str">
        <f t="shared" ca="1" si="161"/>
        <v/>
      </c>
      <c r="U904" s="24">
        <f t="shared" ca="1" si="156"/>
        <v>0</v>
      </c>
      <c r="V904" s="22">
        <f t="shared" ref="V904:V967" ca="1" si="162">Q904*MIN(0.5,MAX(0.05,RAND()))</f>
        <v>0.29816599981366282</v>
      </c>
    </row>
    <row r="905" spans="7:22" x14ac:dyDescent="0.25">
      <c r="G905" s="22">
        <v>896</v>
      </c>
      <c r="H905" s="22">
        <f>HLOOKUP($O905,$B$8:$E$27,H$5,FALSE)</f>
        <v>1</v>
      </c>
      <c r="I905" s="22">
        <f>HLOOKUP($O905,$B$8:$E$27,I$5,FALSE)</f>
        <v>0.3</v>
      </c>
      <c r="J905" s="22">
        <f>HLOOKUP($O905,$B$8:$E$27,J$5,FALSE)</f>
        <v>0.95</v>
      </c>
      <c r="K905" s="22">
        <f>HLOOKUP($O905,$B$8:$E$27,K$5,FALSE)</f>
        <v>0</v>
      </c>
      <c r="L905" s="22">
        <f>HLOOKUP($O905,$B$8:$E$27,L$5,FALSE)</f>
        <v>0</v>
      </c>
      <c r="M905" s="22">
        <f t="shared" si="157"/>
        <v>0.3</v>
      </c>
      <c r="N905" s="22">
        <f t="shared" si="158"/>
        <v>0.95</v>
      </c>
      <c r="O905" s="22" t="s">
        <v>38</v>
      </c>
      <c r="P905" s="24">
        <f t="shared" ca="1" si="154"/>
        <v>3.4054669705215292E-2</v>
      </c>
      <c r="Q905" s="24">
        <f t="shared" ca="1" si="155"/>
        <v>0.66256173041679678</v>
      </c>
      <c r="R905" s="24">
        <f t="shared" ca="1" si="159"/>
        <v>0.69661640012201209</v>
      </c>
      <c r="S905" s="22" t="str">
        <f t="shared" ca="1" si="160"/>
        <v/>
      </c>
      <c r="T905" s="24" t="str">
        <f t="shared" ca="1" si="161"/>
        <v/>
      </c>
      <c r="U905" s="24">
        <f t="shared" ca="1" si="156"/>
        <v>0</v>
      </c>
      <c r="V905" s="22">
        <f t="shared" ca="1" si="162"/>
        <v>0.3003854654192068</v>
      </c>
    </row>
    <row r="906" spans="7:22" x14ac:dyDescent="0.25">
      <c r="G906" s="22">
        <v>897</v>
      </c>
      <c r="H906" s="22">
        <f>HLOOKUP($O906,$B$8:$E$27,H$5,FALSE)</f>
        <v>10</v>
      </c>
      <c r="I906" s="22">
        <f>HLOOKUP($O906,$B$8:$E$27,I$5,FALSE)</f>
        <v>0.2</v>
      </c>
      <c r="J906" s="22">
        <f>HLOOKUP($O906,$B$8:$E$27,J$5,FALSE)</f>
        <v>1.4</v>
      </c>
      <c r="K906" s="22">
        <f>HLOOKUP($O906,$B$8:$E$27,K$5,FALSE)</f>
        <v>0</v>
      </c>
      <c r="L906" s="22">
        <f>HLOOKUP($O906,$B$8:$E$27,L$5,FALSE)</f>
        <v>0</v>
      </c>
      <c r="M906" s="22">
        <f t="shared" si="157"/>
        <v>2</v>
      </c>
      <c r="N906" s="22">
        <f t="shared" si="158"/>
        <v>14</v>
      </c>
      <c r="O906" s="22" t="s">
        <v>41</v>
      </c>
      <c r="P906" s="24">
        <f t="shared" ca="1" si="154"/>
        <v>1.6956528009912053</v>
      </c>
      <c r="Q906" s="24">
        <f t="shared" ca="1" si="155"/>
        <v>7.6100653145929815</v>
      </c>
      <c r="R906" s="24">
        <f t="shared" ca="1" si="159"/>
        <v>9.3057181155841864</v>
      </c>
      <c r="S906" s="22" t="str">
        <f t="shared" ca="1" si="160"/>
        <v/>
      </c>
      <c r="T906" s="24" t="str">
        <f t="shared" ca="1" si="161"/>
        <v/>
      </c>
      <c r="U906" s="24">
        <f t="shared" ca="1" si="156"/>
        <v>0</v>
      </c>
      <c r="V906" s="22">
        <f t="shared" ca="1" si="162"/>
        <v>3.8050326572964908</v>
      </c>
    </row>
    <row r="907" spans="7:22" x14ac:dyDescent="0.25">
      <c r="G907" s="22">
        <v>898</v>
      </c>
      <c r="H907" s="22">
        <f>HLOOKUP($O907,$B$8:$E$27,H$5,FALSE)</f>
        <v>3</v>
      </c>
      <c r="I907" s="22">
        <f>HLOOKUP($O907,$B$8:$E$27,I$5,FALSE)</f>
        <v>0.2</v>
      </c>
      <c r="J907" s="22">
        <f>HLOOKUP($O907,$B$8:$E$27,J$5,FALSE)</f>
        <v>1.26</v>
      </c>
      <c r="K907" s="22">
        <f>HLOOKUP($O907,$B$8:$E$27,K$5,FALSE)</f>
        <v>0</v>
      </c>
      <c r="L907" s="22">
        <f>HLOOKUP($O907,$B$8:$E$27,L$5,FALSE)</f>
        <v>0</v>
      </c>
      <c r="M907" s="22">
        <f t="shared" si="157"/>
        <v>0.60000000000000009</v>
      </c>
      <c r="N907" s="22">
        <f t="shared" si="158"/>
        <v>3.7800000000000002</v>
      </c>
      <c r="O907" s="22" t="s">
        <v>39</v>
      </c>
      <c r="P907" s="24">
        <f t="shared" ref="P907:P970" ca="1" si="163">RAND()*$M907</f>
        <v>0.15811666105042704</v>
      </c>
      <c r="Q907" s="24">
        <f t="shared" ref="Q907:Q970" ca="1" si="164">MIN(N907*20,MAX(M907,NORMINV(RAND(),N907-(N907-M907)/2,(N907-M907)/16)))</f>
        <v>2.0898715942608472</v>
      </c>
      <c r="R907" s="24">
        <f t="shared" ca="1" si="159"/>
        <v>2.2479882553112742</v>
      </c>
      <c r="S907" s="22" t="str">
        <f t="shared" ca="1" si="160"/>
        <v/>
      </c>
      <c r="T907" s="24" t="str">
        <f t="shared" ca="1" si="161"/>
        <v/>
      </c>
      <c r="U907" s="24">
        <f t="shared" ref="U907:U970" ca="1" si="165">Q907*K907*L907</f>
        <v>0</v>
      </c>
      <c r="V907" s="22">
        <f t="shared" ca="1" si="162"/>
        <v>1.0449357971304236</v>
      </c>
    </row>
    <row r="908" spans="7:22" x14ac:dyDescent="0.25">
      <c r="G908" s="22">
        <v>899</v>
      </c>
      <c r="H908" s="22">
        <f>HLOOKUP($O908,$B$8:$E$27,H$5,FALSE)</f>
        <v>5</v>
      </c>
      <c r="I908" s="22">
        <f>HLOOKUP($O908,$B$8:$E$27,I$5,FALSE)</f>
        <v>0.18</v>
      </c>
      <c r="J908" s="22">
        <f>HLOOKUP($O908,$B$8:$E$27,J$5,FALSE)</f>
        <v>1.37</v>
      </c>
      <c r="K908" s="22">
        <f>HLOOKUP($O908,$B$8:$E$27,K$5,FALSE)</f>
        <v>0</v>
      </c>
      <c r="L908" s="22">
        <f>HLOOKUP($O908,$B$8:$E$27,L$5,FALSE)</f>
        <v>0</v>
      </c>
      <c r="M908" s="22">
        <f t="shared" si="157"/>
        <v>0.89999999999999991</v>
      </c>
      <c r="N908" s="22">
        <f t="shared" si="158"/>
        <v>6.8500000000000005</v>
      </c>
      <c r="O908" s="22" t="s">
        <v>40</v>
      </c>
      <c r="P908" s="24">
        <f t="shared" ca="1" si="163"/>
        <v>0.39982438266556819</v>
      </c>
      <c r="Q908" s="24">
        <f t="shared" ca="1" si="164"/>
        <v>4.243702689161224</v>
      </c>
      <c r="R908" s="24">
        <f t="shared" ca="1" si="159"/>
        <v>4.6435270718267923</v>
      </c>
      <c r="S908" s="22" t="str">
        <f t="shared" ca="1" si="160"/>
        <v/>
      </c>
      <c r="T908" s="24" t="str">
        <f t="shared" ca="1" si="161"/>
        <v/>
      </c>
      <c r="U908" s="24">
        <f t="shared" ca="1" si="165"/>
        <v>0</v>
      </c>
      <c r="V908" s="22">
        <f t="shared" ca="1" si="162"/>
        <v>2.121851344580612</v>
      </c>
    </row>
    <row r="909" spans="7:22" x14ac:dyDescent="0.25">
      <c r="G909" s="22">
        <v>900</v>
      </c>
      <c r="H909" s="22">
        <f>HLOOKUP($O909,$B$8:$E$27,H$5,FALSE)</f>
        <v>5</v>
      </c>
      <c r="I909" s="22">
        <f>HLOOKUP($O909,$B$8:$E$27,I$5,FALSE)</f>
        <v>0.18</v>
      </c>
      <c r="J909" s="22">
        <f>HLOOKUP($O909,$B$8:$E$27,J$5,FALSE)</f>
        <v>1.37</v>
      </c>
      <c r="K909" s="22">
        <f>HLOOKUP($O909,$B$8:$E$27,K$5,FALSE)</f>
        <v>0</v>
      </c>
      <c r="L909" s="22">
        <f>HLOOKUP($O909,$B$8:$E$27,L$5,FALSE)</f>
        <v>0</v>
      </c>
      <c r="M909" s="22">
        <f t="shared" si="157"/>
        <v>0.89999999999999991</v>
      </c>
      <c r="N909" s="22">
        <f t="shared" si="158"/>
        <v>6.8500000000000005</v>
      </c>
      <c r="O909" s="22" t="s">
        <v>40</v>
      </c>
      <c r="P909" s="24">
        <f t="shared" ca="1" si="163"/>
        <v>0.13177306101227029</v>
      </c>
      <c r="Q909" s="24">
        <f t="shared" ca="1" si="164"/>
        <v>3.4570270161117191</v>
      </c>
      <c r="R909" s="24">
        <f t="shared" ca="1" si="159"/>
        <v>3.5888000771239894</v>
      </c>
      <c r="S909" s="22" t="str">
        <f t="shared" ca="1" si="160"/>
        <v/>
      </c>
      <c r="T909" s="24" t="str">
        <f t="shared" ca="1" si="161"/>
        <v/>
      </c>
      <c r="U909" s="24">
        <f t="shared" ca="1" si="165"/>
        <v>0</v>
      </c>
      <c r="V909" s="22">
        <f t="shared" ca="1" si="162"/>
        <v>1.1358106356756821</v>
      </c>
    </row>
    <row r="910" spans="7:22" x14ac:dyDescent="0.25">
      <c r="G910" s="22">
        <v>901</v>
      </c>
      <c r="H910" s="22">
        <f>HLOOKUP($O910,$B$8:$E$27,H$5,FALSE)</f>
        <v>1</v>
      </c>
      <c r="I910" s="22">
        <f>HLOOKUP($O910,$B$8:$E$27,I$5,FALSE)</f>
        <v>0.3</v>
      </c>
      <c r="J910" s="22">
        <f>HLOOKUP($O910,$B$8:$E$27,J$5,FALSE)</f>
        <v>0.95</v>
      </c>
      <c r="K910" s="22">
        <f>HLOOKUP($O910,$B$8:$E$27,K$5,FALSE)</f>
        <v>0</v>
      </c>
      <c r="L910" s="22">
        <f>HLOOKUP($O910,$B$8:$E$27,L$5,FALSE)</f>
        <v>0</v>
      </c>
      <c r="M910" s="22">
        <f t="shared" si="157"/>
        <v>0.3</v>
      </c>
      <c r="N910" s="22">
        <f t="shared" si="158"/>
        <v>0.95</v>
      </c>
      <c r="O910" s="22" t="s">
        <v>38</v>
      </c>
      <c r="P910" s="24">
        <f t="shared" ca="1" si="163"/>
        <v>0.17695530142192203</v>
      </c>
      <c r="Q910" s="24">
        <f t="shared" ca="1" si="164"/>
        <v>0.63662417837635721</v>
      </c>
      <c r="R910" s="24">
        <f t="shared" ca="1" si="159"/>
        <v>0.81357947979827927</v>
      </c>
      <c r="S910" s="22" t="str">
        <f t="shared" ca="1" si="160"/>
        <v/>
      </c>
      <c r="T910" s="24" t="str">
        <f t="shared" ca="1" si="161"/>
        <v/>
      </c>
      <c r="U910" s="24">
        <f t="shared" ca="1" si="165"/>
        <v>0</v>
      </c>
      <c r="V910" s="22">
        <f t="shared" ca="1" si="162"/>
        <v>0.3183120891881786</v>
      </c>
    </row>
    <row r="911" spans="7:22" x14ac:dyDescent="0.25">
      <c r="G911" s="22">
        <v>902</v>
      </c>
      <c r="H911" s="22">
        <f>HLOOKUP($O911,$B$8:$E$27,H$5,FALSE)</f>
        <v>3</v>
      </c>
      <c r="I911" s="22">
        <f>HLOOKUP($O911,$B$8:$E$27,I$5,FALSE)</f>
        <v>0.2</v>
      </c>
      <c r="J911" s="22">
        <f>HLOOKUP($O911,$B$8:$E$27,J$5,FALSE)</f>
        <v>1.26</v>
      </c>
      <c r="K911" s="22">
        <f>HLOOKUP($O911,$B$8:$E$27,K$5,FALSE)</f>
        <v>0</v>
      </c>
      <c r="L911" s="22">
        <f>HLOOKUP($O911,$B$8:$E$27,L$5,FALSE)</f>
        <v>0</v>
      </c>
      <c r="M911" s="22">
        <f t="shared" si="157"/>
        <v>0.60000000000000009</v>
      </c>
      <c r="N911" s="22">
        <f t="shared" si="158"/>
        <v>3.7800000000000002</v>
      </c>
      <c r="O911" s="22" t="s">
        <v>39</v>
      </c>
      <c r="P911" s="24">
        <f t="shared" ca="1" si="163"/>
        <v>2.8731949109410907E-2</v>
      </c>
      <c r="Q911" s="24">
        <f t="shared" ca="1" si="164"/>
        <v>2.1980965541407049</v>
      </c>
      <c r="R911" s="24">
        <f t="shared" ca="1" si="159"/>
        <v>2.2268285032501161</v>
      </c>
      <c r="S911" s="22" t="str">
        <f t="shared" ca="1" si="160"/>
        <v/>
      </c>
      <c r="T911" s="24" t="str">
        <f t="shared" ca="1" si="161"/>
        <v/>
      </c>
      <c r="U911" s="24">
        <f t="shared" ca="1" si="165"/>
        <v>0</v>
      </c>
      <c r="V911" s="22">
        <f t="shared" ca="1" si="162"/>
        <v>1.0990482770703525</v>
      </c>
    </row>
    <row r="912" spans="7:22" x14ac:dyDescent="0.25">
      <c r="G912" s="22">
        <v>903</v>
      </c>
      <c r="H912" s="22">
        <f>HLOOKUP($O912,$B$8:$E$27,H$5,FALSE)</f>
        <v>5</v>
      </c>
      <c r="I912" s="22">
        <f>HLOOKUP($O912,$B$8:$E$27,I$5,FALSE)</f>
        <v>0.18</v>
      </c>
      <c r="J912" s="22">
        <f>HLOOKUP($O912,$B$8:$E$27,J$5,FALSE)</f>
        <v>1.37</v>
      </c>
      <c r="K912" s="22">
        <f>HLOOKUP($O912,$B$8:$E$27,K$5,FALSE)</f>
        <v>0</v>
      </c>
      <c r="L912" s="22">
        <f>HLOOKUP($O912,$B$8:$E$27,L$5,FALSE)</f>
        <v>0</v>
      </c>
      <c r="M912" s="22">
        <f t="shared" si="157"/>
        <v>0.89999999999999991</v>
      </c>
      <c r="N912" s="22">
        <f t="shared" si="158"/>
        <v>6.8500000000000005</v>
      </c>
      <c r="O912" s="22" t="s">
        <v>40</v>
      </c>
      <c r="P912" s="24">
        <f t="shared" ca="1" si="163"/>
        <v>0.21673337434052026</v>
      </c>
      <c r="Q912" s="24">
        <f t="shared" ca="1" si="164"/>
        <v>3.2499513775953588</v>
      </c>
      <c r="R912" s="24">
        <f t="shared" ca="1" si="159"/>
        <v>3.4666847519358792</v>
      </c>
      <c r="S912" s="22" t="str">
        <f t="shared" ca="1" si="160"/>
        <v/>
      </c>
      <c r="T912" s="24" t="str">
        <f t="shared" ca="1" si="161"/>
        <v/>
      </c>
      <c r="U912" s="24">
        <f t="shared" ca="1" si="165"/>
        <v>0</v>
      </c>
      <c r="V912" s="22">
        <f t="shared" ca="1" si="162"/>
        <v>1.6103552328410744</v>
      </c>
    </row>
    <row r="913" spans="7:22" x14ac:dyDescent="0.25">
      <c r="G913" s="22">
        <v>904</v>
      </c>
      <c r="H913" s="22">
        <f>HLOOKUP($O913,$B$8:$E$27,H$5,FALSE)</f>
        <v>10</v>
      </c>
      <c r="I913" s="22">
        <f>HLOOKUP($O913,$B$8:$E$27,I$5,FALSE)</f>
        <v>0.2</v>
      </c>
      <c r="J913" s="22">
        <f>HLOOKUP($O913,$B$8:$E$27,J$5,FALSE)</f>
        <v>1.4</v>
      </c>
      <c r="K913" s="22">
        <f>HLOOKUP($O913,$B$8:$E$27,K$5,FALSE)</f>
        <v>0</v>
      </c>
      <c r="L913" s="22">
        <f>HLOOKUP($O913,$B$8:$E$27,L$5,FALSE)</f>
        <v>0</v>
      </c>
      <c r="M913" s="22">
        <f t="shared" ref="M913:M976" si="166">I913*$H913</f>
        <v>2</v>
      </c>
      <c r="N913" s="22">
        <f t="shared" ref="N913:N976" si="167">J913*$H913</f>
        <v>14</v>
      </c>
      <c r="O913" s="22" t="s">
        <v>41</v>
      </c>
      <c r="P913" s="24">
        <f t="shared" ca="1" si="163"/>
        <v>0.76537573728199626</v>
      </c>
      <c r="Q913" s="24">
        <f t="shared" ca="1" si="164"/>
        <v>8.6794074330345907</v>
      </c>
      <c r="R913" s="24">
        <f t="shared" ca="1" si="159"/>
        <v>9.4447831703165868</v>
      </c>
      <c r="S913" s="22" t="str">
        <f t="shared" ca="1" si="160"/>
        <v/>
      </c>
      <c r="T913" s="24" t="str">
        <f t="shared" ca="1" si="161"/>
        <v/>
      </c>
      <c r="U913" s="24">
        <f t="shared" ca="1" si="165"/>
        <v>0</v>
      </c>
      <c r="V913" s="22">
        <f t="shared" ca="1" si="162"/>
        <v>2.019188724097869</v>
      </c>
    </row>
    <row r="914" spans="7:22" x14ac:dyDescent="0.25">
      <c r="G914" s="22">
        <v>905</v>
      </c>
      <c r="H914" s="22">
        <f>HLOOKUP($O914,$B$8:$E$27,H$5,FALSE)</f>
        <v>10</v>
      </c>
      <c r="I914" s="22">
        <f>HLOOKUP($O914,$B$8:$E$27,I$5,FALSE)</f>
        <v>0.2</v>
      </c>
      <c r="J914" s="22">
        <f>HLOOKUP($O914,$B$8:$E$27,J$5,FALSE)</f>
        <v>1.4</v>
      </c>
      <c r="K914" s="22">
        <f>HLOOKUP($O914,$B$8:$E$27,K$5,FALSE)</f>
        <v>0</v>
      </c>
      <c r="L914" s="22">
        <f>HLOOKUP($O914,$B$8:$E$27,L$5,FALSE)</f>
        <v>0</v>
      </c>
      <c r="M914" s="22">
        <f t="shared" si="166"/>
        <v>2</v>
      </c>
      <c r="N914" s="22">
        <f t="shared" si="167"/>
        <v>14</v>
      </c>
      <c r="O914" s="22" t="s">
        <v>41</v>
      </c>
      <c r="P914" s="24">
        <f t="shared" ca="1" si="163"/>
        <v>0.45480399884095557</v>
      </c>
      <c r="Q914" s="24">
        <f t="shared" ca="1" si="164"/>
        <v>8.5383391661501733</v>
      </c>
      <c r="R914" s="24">
        <f t="shared" ca="1" si="159"/>
        <v>8.9931431649911282</v>
      </c>
      <c r="S914" s="22" t="str">
        <f t="shared" ca="1" si="160"/>
        <v/>
      </c>
      <c r="T914" s="24" t="str">
        <f t="shared" ca="1" si="161"/>
        <v/>
      </c>
      <c r="U914" s="24">
        <f t="shared" ca="1" si="165"/>
        <v>0</v>
      </c>
      <c r="V914" s="22">
        <f t="shared" ca="1" si="162"/>
        <v>2.7479601077855498</v>
      </c>
    </row>
    <row r="915" spans="7:22" x14ac:dyDescent="0.25">
      <c r="G915" s="22">
        <v>906</v>
      </c>
      <c r="H915" s="22">
        <f>HLOOKUP($O915,$B$8:$E$27,H$5,FALSE)</f>
        <v>1</v>
      </c>
      <c r="I915" s="22">
        <f>HLOOKUP($O915,$B$8:$E$27,I$5,FALSE)</f>
        <v>0.3</v>
      </c>
      <c r="J915" s="22">
        <f>HLOOKUP($O915,$B$8:$E$27,J$5,FALSE)</f>
        <v>0.95</v>
      </c>
      <c r="K915" s="22">
        <f>HLOOKUP($O915,$B$8:$E$27,K$5,FALSE)</f>
        <v>0</v>
      </c>
      <c r="L915" s="22">
        <f>HLOOKUP($O915,$B$8:$E$27,L$5,FALSE)</f>
        <v>0</v>
      </c>
      <c r="M915" s="22">
        <f t="shared" si="166"/>
        <v>0.3</v>
      </c>
      <c r="N915" s="22">
        <f t="shared" si="167"/>
        <v>0.95</v>
      </c>
      <c r="O915" s="22" t="s">
        <v>38</v>
      </c>
      <c r="P915" s="24">
        <f t="shared" ca="1" si="163"/>
        <v>0.16080699986185468</v>
      </c>
      <c r="Q915" s="24">
        <f t="shared" ca="1" si="164"/>
        <v>0.59681346905180821</v>
      </c>
      <c r="R915" s="24">
        <f t="shared" ca="1" si="159"/>
        <v>0.75762046891366286</v>
      </c>
      <c r="S915" s="22" t="str">
        <f t="shared" ca="1" si="160"/>
        <v/>
      </c>
      <c r="T915" s="24" t="str">
        <f t="shared" ca="1" si="161"/>
        <v/>
      </c>
      <c r="U915" s="24">
        <f t="shared" ca="1" si="165"/>
        <v>0</v>
      </c>
      <c r="V915" s="22">
        <f t="shared" ca="1" si="162"/>
        <v>0.10275769439560277</v>
      </c>
    </row>
    <row r="916" spans="7:22" x14ac:dyDescent="0.25">
      <c r="G916" s="22">
        <v>907</v>
      </c>
      <c r="H916" s="22">
        <f>HLOOKUP($O916,$B$8:$E$27,H$5,FALSE)</f>
        <v>3</v>
      </c>
      <c r="I916" s="22">
        <f>HLOOKUP($O916,$B$8:$E$27,I$5,FALSE)</f>
        <v>0.2</v>
      </c>
      <c r="J916" s="22">
        <f>HLOOKUP($O916,$B$8:$E$27,J$5,FALSE)</f>
        <v>1.26</v>
      </c>
      <c r="K916" s="22">
        <f>HLOOKUP($O916,$B$8:$E$27,K$5,FALSE)</f>
        <v>0</v>
      </c>
      <c r="L916" s="22">
        <f>HLOOKUP($O916,$B$8:$E$27,L$5,FALSE)</f>
        <v>0</v>
      </c>
      <c r="M916" s="22">
        <f t="shared" si="166"/>
        <v>0.60000000000000009</v>
      </c>
      <c r="N916" s="22">
        <f t="shared" si="167"/>
        <v>3.7800000000000002</v>
      </c>
      <c r="O916" s="22" t="s">
        <v>39</v>
      </c>
      <c r="P916" s="24">
        <f t="shared" ca="1" si="163"/>
        <v>0.36945966215064047</v>
      </c>
      <c r="Q916" s="24">
        <f t="shared" ca="1" si="164"/>
        <v>2.4474614446182223</v>
      </c>
      <c r="R916" s="24">
        <f t="shared" ca="1" si="159"/>
        <v>2.8169211067688629</v>
      </c>
      <c r="S916" s="22" t="str">
        <f t="shared" ca="1" si="160"/>
        <v/>
      </c>
      <c r="T916" s="24" t="str">
        <f t="shared" ca="1" si="161"/>
        <v/>
      </c>
      <c r="U916" s="24">
        <f t="shared" ca="1" si="165"/>
        <v>0</v>
      </c>
      <c r="V916" s="22">
        <f t="shared" ca="1" si="162"/>
        <v>1.2237307223091112</v>
      </c>
    </row>
    <row r="917" spans="7:22" x14ac:dyDescent="0.25">
      <c r="G917" s="22">
        <v>908</v>
      </c>
      <c r="H917" s="22">
        <f>HLOOKUP($O917,$B$8:$E$27,H$5,FALSE)</f>
        <v>3</v>
      </c>
      <c r="I917" s="22">
        <f>HLOOKUP($O917,$B$8:$E$27,I$5,FALSE)</f>
        <v>0.2</v>
      </c>
      <c r="J917" s="22">
        <f>HLOOKUP($O917,$B$8:$E$27,J$5,FALSE)</f>
        <v>1.26</v>
      </c>
      <c r="K917" s="22">
        <f>HLOOKUP($O917,$B$8:$E$27,K$5,FALSE)</f>
        <v>0</v>
      </c>
      <c r="L917" s="22">
        <f>HLOOKUP($O917,$B$8:$E$27,L$5,FALSE)</f>
        <v>0</v>
      </c>
      <c r="M917" s="22">
        <f t="shared" si="166"/>
        <v>0.60000000000000009</v>
      </c>
      <c r="N917" s="22">
        <f t="shared" si="167"/>
        <v>3.7800000000000002</v>
      </c>
      <c r="O917" s="22" t="s">
        <v>39</v>
      </c>
      <c r="P917" s="24">
        <f t="shared" ca="1" si="163"/>
        <v>7.0249790955150507E-2</v>
      </c>
      <c r="Q917" s="24">
        <f t="shared" ca="1" si="164"/>
        <v>2.18302111762396</v>
      </c>
      <c r="R917" s="24">
        <f t="shared" ca="1" si="159"/>
        <v>2.2532709085791107</v>
      </c>
      <c r="S917" s="22" t="str">
        <f t="shared" ca="1" si="160"/>
        <v/>
      </c>
      <c r="T917" s="24" t="str">
        <f t="shared" ca="1" si="161"/>
        <v/>
      </c>
      <c r="U917" s="24">
        <f t="shared" ca="1" si="165"/>
        <v>0</v>
      </c>
      <c r="V917" s="22">
        <f t="shared" ca="1" si="162"/>
        <v>1.09151055881198</v>
      </c>
    </row>
    <row r="918" spans="7:22" x14ac:dyDescent="0.25">
      <c r="G918" s="22">
        <v>909</v>
      </c>
      <c r="H918" s="22">
        <f>HLOOKUP($O918,$B$8:$E$27,H$5,FALSE)</f>
        <v>5</v>
      </c>
      <c r="I918" s="22">
        <f>HLOOKUP($O918,$B$8:$E$27,I$5,FALSE)</f>
        <v>0.18</v>
      </c>
      <c r="J918" s="22">
        <f>HLOOKUP($O918,$B$8:$E$27,J$5,FALSE)</f>
        <v>1.37</v>
      </c>
      <c r="K918" s="22">
        <f>HLOOKUP($O918,$B$8:$E$27,K$5,FALSE)</f>
        <v>0</v>
      </c>
      <c r="L918" s="22">
        <f>HLOOKUP($O918,$B$8:$E$27,L$5,FALSE)</f>
        <v>0</v>
      </c>
      <c r="M918" s="22">
        <f t="shared" si="166"/>
        <v>0.89999999999999991</v>
      </c>
      <c r="N918" s="22">
        <f t="shared" si="167"/>
        <v>6.8500000000000005</v>
      </c>
      <c r="O918" s="22" t="s">
        <v>40</v>
      </c>
      <c r="P918" s="24">
        <f t="shared" ca="1" si="163"/>
        <v>0.53147240245816196</v>
      </c>
      <c r="Q918" s="24">
        <f t="shared" ca="1" si="164"/>
        <v>4.1080181432311145</v>
      </c>
      <c r="R918" s="24">
        <f t="shared" ca="1" si="159"/>
        <v>4.6394905456892763</v>
      </c>
      <c r="S918" s="22" t="str">
        <f t="shared" ca="1" si="160"/>
        <v/>
      </c>
      <c r="T918" s="24" t="str">
        <f t="shared" ca="1" si="161"/>
        <v/>
      </c>
      <c r="U918" s="24">
        <f t="shared" ca="1" si="165"/>
        <v>0</v>
      </c>
      <c r="V918" s="22">
        <f t="shared" ca="1" si="162"/>
        <v>2.0540090716155572</v>
      </c>
    </row>
    <row r="919" spans="7:22" x14ac:dyDescent="0.25">
      <c r="G919" s="22">
        <v>910</v>
      </c>
      <c r="H919" s="22">
        <f>HLOOKUP($O919,$B$8:$E$27,H$5,FALSE)</f>
        <v>5</v>
      </c>
      <c r="I919" s="22">
        <f>HLOOKUP($O919,$B$8:$E$27,I$5,FALSE)</f>
        <v>0.18</v>
      </c>
      <c r="J919" s="22">
        <f>HLOOKUP($O919,$B$8:$E$27,J$5,FALSE)</f>
        <v>1.37</v>
      </c>
      <c r="K919" s="22">
        <f>HLOOKUP($O919,$B$8:$E$27,K$5,FALSE)</f>
        <v>0</v>
      </c>
      <c r="L919" s="22">
        <f>HLOOKUP($O919,$B$8:$E$27,L$5,FALSE)</f>
        <v>0</v>
      </c>
      <c r="M919" s="22">
        <f t="shared" si="166"/>
        <v>0.89999999999999991</v>
      </c>
      <c r="N919" s="22">
        <f t="shared" si="167"/>
        <v>6.8500000000000005</v>
      </c>
      <c r="O919" s="22" t="s">
        <v>40</v>
      </c>
      <c r="P919" s="24">
        <f t="shared" ca="1" si="163"/>
        <v>0.52448117380684156</v>
      </c>
      <c r="Q919" s="24">
        <f t="shared" ca="1" si="164"/>
        <v>3.4644516828522414</v>
      </c>
      <c r="R919" s="24">
        <f t="shared" ca="1" si="159"/>
        <v>3.9889328566590829</v>
      </c>
      <c r="S919" s="22" t="str">
        <f t="shared" ca="1" si="160"/>
        <v/>
      </c>
      <c r="T919" s="24" t="str">
        <f t="shared" ca="1" si="161"/>
        <v/>
      </c>
      <c r="U919" s="24">
        <f t="shared" ca="1" si="165"/>
        <v>0</v>
      </c>
      <c r="V919" s="22">
        <f t="shared" ca="1" si="162"/>
        <v>0.32793903673597807</v>
      </c>
    </row>
    <row r="920" spans="7:22" x14ac:dyDescent="0.25">
      <c r="G920" s="22">
        <v>911</v>
      </c>
      <c r="H920" s="22">
        <f>HLOOKUP($O920,$B$8:$E$27,H$5,FALSE)</f>
        <v>5</v>
      </c>
      <c r="I920" s="22">
        <f>HLOOKUP($O920,$B$8:$E$27,I$5,FALSE)</f>
        <v>0.18</v>
      </c>
      <c r="J920" s="22">
        <f>HLOOKUP($O920,$B$8:$E$27,J$5,FALSE)</f>
        <v>1.37</v>
      </c>
      <c r="K920" s="22">
        <f>HLOOKUP($O920,$B$8:$E$27,K$5,FALSE)</f>
        <v>0</v>
      </c>
      <c r="L920" s="22">
        <f>HLOOKUP($O920,$B$8:$E$27,L$5,FALSE)</f>
        <v>0</v>
      </c>
      <c r="M920" s="22">
        <f t="shared" si="166"/>
        <v>0.89999999999999991</v>
      </c>
      <c r="N920" s="22">
        <f t="shared" si="167"/>
        <v>6.8500000000000005</v>
      </c>
      <c r="O920" s="22" t="s">
        <v>40</v>
      </c>
      <c r="P920" s="24">
        <f t="shared" ca="1" si="163"/>
        <v>0.89215788967639897</v>
      </c>
      <c r="Q920" s="24">
        <f t="shared" ca="1" si="164"/>
        <v>3.3112837558401682</v>
      </c>
      <c r="R920" s="24">
        <f t="shared" ca="1" si="159"/>
        <v>4.2034416455165671</v>
      </c>
      <c r="S920" s="22" t="str">
        <f t="shared" ca="1" si="160"/>
        <v/>
      </c>
      <c r="T920" s="24" t="str">
        <f t="shared" ca="1" si="161"/>
        <v/>
      </c>
      <c r="U920" s="24">
        <f t="shared" ca="1" si="165"/>
        <v>0</v>
      </c>
      <c r="V920" s="22">
        <f t="shared" ca="1" si="162"/>
        <v>0.38411101023029093</v>
      </c>
    </row>
    <row r="921" spans="7:22" x14ac:dyDescent="0.25">
      <c r="G921" s="22">
        <v>912</v>
      </c>
      <c r="H921" s="22">
        <f>HLOOKUP($O921,$B$8:$E$27,H$5,FALSE)</f>
        <v>3</v>
      </c>
      <c r="I921" s="22">
        <f>HLOOKUP($O921,$B$8:$E$27,I$5,FALSE)</f>
        <v>0.2</v>
      </c>
      <c r="J921" s="22">
        <f>HLOOKUP($O921,$B$8:$E$27,J$5,FALSE)</f>
        <v>1.26</v>
      </c>
      <c r="K921" s="22">
        <f>HLOOKUP($O921,$B$8:$E$27,K$5,FALSE)</f>
        <v>0</v>
      </c>
      <c r="L921" s="22">
        <f>HLOOKUP($O921,$B$8:$E$27,L$5,FALSE)</f>
        <v>0</v>
      </c>
      <c r="M921" s="22">
        <f t="shared" si="166"/>
        <v>0.60000000000000009</v>
      </c>
      <c r="N921" s="22">
        <f t="shared" si="167"/>
        <v>3.7800000000000002</v>
      </c>
      <c r="O921" s="22" t="s">
        <v>39</v>
      </c>
      <c r="P921" s="24">
        <f t="shared" ca="1" si="163"/>
        <v>0.27500228353724049</v>
      </c>
      <c r="Q921" s="24">
        <f t="shared" ca="1" si="164"/>
        <v>2.7099831605574516</v>
      </c>
      <c r="R921" s="24">
        <f t="shared" ca="1" si="159"/>
        <v>2.9849854440946921</v>
      </c>
      <c r="S921" s="22" t="str">
        <f t="shared" ca="1" si="160"/>
        <v/>
      </c>
      <c r="T921" s="24" t="str">
        <f t="shared" ca="1" si="161"/>
        <v/>
      </c>
      <c r="U921" s="24">
        <f t="shared" ca="1" si="165"/>
        <v>0</v>
      </c>
      <c r="V921" s="22">
        <f t="shared" ca="1" si="162"/>
        <v>1.2027730615405603</v>
      </c>
    </row>
    <row r="922" spans="7:22" x14ac:dyDescent="0.25">
      <c r="G922" s="22">
        <v>913</v>
      </c>
      <c r="H922" s="22">
        <f>HLOOKUP($O922,$B$8:$E$27,H$5,FALSE)</f>
        <v>3</v>
      </c>
      <c r="I922" s="22">
        <f>HLOOKUP($O922,$B$8:$E$27,I$5,FALSE)</f>
        <v>0.2</v>
      </c>
      <c r="J922" s="22">
        <f>HLOOKUP($O922,$B$8:$E$27,J$5,FALSE)</f>
        <v>1.26</v>
      </c>
      <c r="K922" s="22">
        <f>HLOOKUP($O922,$B$8:$E$27,K$5,FALSE)</f>
        <v>0</v>
      </c>
      <c r="L922" s="22">
        <f>HLOOKUP($O922,$B$8:$E$27,L$5,FALSE)</f>
        <v>0</v>
      </c>
      <c r="M922" s="22">
        <f t="shared" si="166"/>
        <v>0.60000000000000009</v>
      </c>
      <c r="N922" s="22">
        <f t="shared" si="167"/>
        <v>3.7800000000000002</v>
      </c>
      <c r="O922" s="22" t="s">
        <v>39</v>
      </c>
      <c r="P922" s="24">
        <f t="shared" ca="1" si="163"/>
        <v>5.742730382058988E-2</v>
      </c>
      <c r="Q922" s="24">
        <f t="shared" ca="1" si="164"/>
        <v>2.5236374255751279</v>
      </c>
      <c r="R922" s="24">
        <f t="shared" ca="1" si="159"/>
        <v>2.5810647293957176</v>
      </c>
      <c r="S922" s="22" t="str">
        <f t="shared" ca="1" si="160"/>
        <v/>
      </c>
      <c r="T922" s="24" t="str">
        <f t="shared" ca="1" si="161"/>
        <v/>
      </c>
      <c r="U922" s="24">
        <f t="shared" ca="1" si="165"/>
        <v>0</v>
      </c>
      <c r="V922" s="22">
        <f t="shared" ca="1" si="162"/>
        <v>0.5092763255431898</v>
      </c>
    </row>
    <row r="923" spans="7:22" x14ac:dyDescent="0.25">
      <c r="G923" s="22">
        <v>914</v>
      </c>
      <c r="H923" s="22">
        <f>HLOOKUP($O923,$B$8:$E$27,H$5,FALSE)</f>
        <v>1</v>
      </c>
      <c r="I923" s="22">
        <f>HLOOKUP($O923,$B$8:$E$27,I$5,FALSE)</f>
        <v>0.3</v>
      </c>
      <c r="J923" s="22">
        <f>HLOOKUP($O923,$B$8:$E$27,J$5,FALSE)</f>
        <v>0.95</v>
      </c>
      <c r="K923" s="22">
        <f>HLOOKUP($O923,$B$8:$E$27,K$5,FALSE)</f>
        <v>0</v>
      </c>
      <c r="L923" s="22">
        <f>HLOOKUP($O923,$B$8:$E$27,L$5,FALSE)</f>
        <v>0</v>
      </c>
      <c r="M923" s="22">
        <f t="shared" si="166"/>
        <v>0.3</v>
      </c>
      <c r="N923" s="22">
        <f t="shared" si="167"/>
        <v>0.95</v>
      </c>
      <c r="O923" s="22" t="s">
        <v>38</v>
      </c>
      <c r="P923" s="24">
        <f t="shared" ca="1" si="163"/>
        <v>0.12032418906852715</v>
      </c>
      <c r="Q923" s="24">
        <f t="shared" ca="1" si="164"/>
        <v>0.69664572942432867</v>
      </c>
      <c r="R923" s="24">
        <f t="shared" ca="1" si="159"/>
        <v>0.81696991849285583</v>
      </c>
      <c r="S923" s="22" t="str">
        <f t="shared" ca="1" si="160"/>
        <v/>
      </c>
      <c r="T923" s="24" t="str">
        <f t="shared" ca="1" si="161"/>
        <v/>
      </c>
      <c r="U923" s="24">
        <f t="shared" ca="1" si="165"/>
        <v>0</v>
      </c>
      <c r="V923" s="22">
        <f t="shared" ca="1" si="162"/>
        <v>0.24191171952408955</v>
      </c>
    </row>
    <row r="924" spans="7:22" x14ac:dyDescent="0.25">
      <c r="G924" s="22">
        <v>915</v>
      </c>
      <c r="H924" s="22">
        <f>HLOOKUP($O924,$B$8:$E$27,H$5,FALSE)</f>
        <v>1</v>
      </c>
      <c r="I924" s="22">
        <f>HLOOKUP($O924,$B$8:$E$27,I$5,FALSE)</f>
        <v>0.3</v>
      </c>
      <c r="J924" s="22">
        <f>HLOOKUP($O924,$B$8:$E$27,J$5,FALSE)</f>
        <v>0.95</v>
      </c>
      <c r="K924" s="22">
        <f>HLOOKUP($O924,$B$8:$E$27,K$5,FALSE)</f>
        <v>0</v>
      </c>
      <c r="L924" s="22">
        <f>HLOOKUP($O924,$B$8:$E$27,L$5,FALSE)</f>
        <v>0</v>
      </c>
      <c r="M924" s="22">
        <f t="shared" si="166"/>
        <v>0.3</v>
      </c>
      <c r="N924" s="22">
        <f t="shared" si="167"/>
        <v>0.95</v>
      </c>
      <c r="O924" s="22" t="s">
        <v>38</v>
      </c>
      <c r="P924" s="24">
        <f t="shared" ca="1" si="163"/>
        <v>3.0280430944558566E-3</v>
      </c>
      <c r="Q924" s="24">
        <f t="shared" ca="1" si="164"/>
        <v>0.61127784744756186</v>
      </c>
      <c r="R924" s="24">
        <f t="shared" ca="1" si="159"/>
        <v>0.61430589054201767</v>
      </c>
      <c r="S924" s="22" t="str">
        <f t="shared" ca="1" si="160"/>
        <v/>
      </c>
      <c r="T924" s="24" t="str">
        <f t="shared" ca="1" si="161"/>
        <v/>
      </c>
      <c r="U924" s="24">
        <f t="shared" ca="1" si="165"/>
        <v>0</v>
      </c>
      <c r="V924" s="22">
        <f t="shared" ca="1" si="162"/>
        <v>0.11987264608469865</v>
      </c>
    </row>
    <row r="925" spans="7:22" x14ac:dyDescent="0.25">
      <c r="G925" s="22">
        <v>916</v>
      </c>
      <c r="H925" s="22">
        <f>HLOOKUP($O925,$B$8:$E$27,H$5,FALSE)</f>
        <v>5</v>
      </c>
      <c r="I925" s="22">
        <f>HLOOKUP($O925,$B$8:$E$27,I$5,FALSE)</f>
        <v>0.18</v>
      </c>
      <c r="J925" s="22">
        <f>HLOOKUP($O925,$B$8:$E$27,J$5,FALSE)</f>
        <v>1.37</v>
      </c>
      <c r="K925" s="22">
        <f>HLOOKUP($O925,$B$8:$E$27,K$5,FALSE)</f>
        <v>0</v>
      </c>
      <c r="L925" s="22">
        <f>HLOOKUP($O925,$B$8:$E$27,L$5,FALSE)</f>
        <v>0</v>
      </c>
      <c r="M925" s="22">
        <f t="shared" si="166"/>
        <v>0.89999999999999991</v>
      </c>
      <c r="N925" s="22">
        <f t="shared" si="167"/>
        <v>6.8500000000000005</v>
      </c>
      <c r="O925" s="22" t="s">
        <v>40</v>
      </c>
      <c r="P925" s="24">
        <f t="shared" ca="1" si="163"/>
        <v>0.179751921115475</v>
      </c>
      <c r="Q925" s="24">
        <f t="shared" ca="1" si="164"/>
        <v>3.9043033388626354</v>
      </c>
      <c r="R925" s="24">
        <f t="shared" ca="1" si="159"/>
        <v>4.0840552599781104</v>
      </c>
      <c r="S925" s="22" t="str">
        <f t="shared" ca="1" si="160"/>
        <v/>
      </c>
      <c r="T925" s="24" t="str">
        <f t="shared" ca="1" si="161"/>
        <v/>
      </c>
      <c r="U925" s="24">
        <f t="shared" ca="1" si="165"/>
        <v>0</v>
      </c>
      <c r="V925" s="22">
        <f t="shared" ca="1" si="162"/>
        <v>1.6287094280385308</v>
      </c>
    </row>
    <row r="926" spans="7:22" x14ac:dyDescent="0.25">
      <c r="G926" s="22">
        <v>917</v>
      </c>
      <c r="H926" s="22">
        <f>HLOOKUP($O926,$B$8:$E$27,H$5,FALSE)</f>
        <v>5</v>
      </c>
      <c r="I926" s="22">
        <f>HLOOKUP($O926,$B$8:$E$27,I$5,FALSE)</f>
        <v>0.18</v>
      </c>
      <c r="J926" s="22">
        <f>HLOOKUP($O926,$B$8:$E$27,J$5,FALSE)</f>
        <v>1.37</v>
      </c>
      <c r="K926" s="22">
        <f>HLOOKUP($O926,$B$8:$E$27,K$5,FALSE)</f>
        <v>0</v>
      </c>
      <c r="L926" s="22">
        <f>HLOOKUP($O926,$B$8:$E$27,L$5,FALSE)</f>
        <v>0</v>
      </c>
      <c r="M926" s="22">
        <f t="shared" si="166"/>
        <v>0.89999999999999991</v>
      </c>
      <c r="N926" s="22">
        <f t="shared" si="167"/>
        <v>6.8500000000000005</v>
      </c>
      <c r="O926" s="22" t="s">
        <v>40</v>
      </c>
      <c r="P926" s="24">
        <f t="shared" ca="1" si="163"/>
        <v>0.13998312853604408</v>
      </c>
      <c r="Q926" s="24">
        <f t="shared" ca="1" si="164"/>
        <v>3.88547412272088</v>
      </c>
      <c r="R926" s="24">
        <f t="shared" ca="1" si="159"/>
        <v>4.025457251256924</v>
      </c>
      <c r="S926" s="22" t="str">
        <f t="shared" ca="1" si="160"/>
        <v/>
      </c>
      <c r="T926" s="24" t="str">
        <f t="shared" ca="1" si="161"/>
        <v/>
      </c>
      <c r="U926" s="24">
        <f t="shared" ca="1" si="165"/>
        <v>0</v>
      </c>
      <c r="V926" s="22">
        <f t="shared" ca="1" si="162"/>
        <v>0.62004483758016826</v>
      </c>
    </row>
    <row r="927" spans="7:22" x14ac:dyDescent="0.25">
      <c r="G927" s="22">
        <v>918</v>
      </c>
      <c r="H927" s="22">
        <f>HLOOKUP($O927,$B$8:$E$27,H$5,FALSE)</f>
        <v>5</v>
      </c>
      <c r="I927" s="22">
        <f>HLOOKUP($O927,$B$8:$E$27,I$5,FALSE)</f>
        <v>0.18</v>
      </c>
      <c r="J927" s="22">
        <f>HLOOKUP($O927,$B$8:$E$27,J$5,FALSE)</f>
        <v>1.37</v>
      </c>
      <c r="K927" s="22">
        <f>HLOOKUP($O927,$B$8:$E$27,K$5,FALSE)</f>
        <v>0</v>
      </c>
      <c r="L927" s="22">
        <f>HLOOKUP($O927,$B$8:$E$27,L$5,FALSE)</f>
        <v>0</v>
      </c>
      <c r="M927" s="22">
        <f t="shared" si="166"/>
        <v>0.89999999999999991</v>
      </c>
      <c r="N927" s="22">
        <f t="shared" si="167"/>
        <v>6.8500000000000005</v>
      </c>
      <c r="O927" s="22" t="s">
        <v>40</v>
      </c>
      <c r="P927" s="24">
        <f t="shared" ca="1" si="163"/>
        <v>0.61994456089458416</v>
      </c>
      <c r="Q927" s="24">
        <f t="shared" ca="1" si="164"/>
        <v>3.8108732719203315</v>
      </c>
      <c r="R927" s="24">
        <f t="shared" ca="1" si="159"/>
        <v>4.4308178328149159</v>
      </c>
      <c r="S927" s="22" t="str">
        <f t="shared" ca="1" si="160"/>
        <v/>
      </c>
      <c r="T927" s="24" t="str">
        <f t="shared" ca="1" si="161"/>
        <v/>
      </c>
      <c r="U927" s="24">
        <f t="shared" ca="1" si="165"/>
        <v>0</v>
      </c>
      <c r="V927" s="22">
        <f t="shared" ca="1" si="162"/>
        <v>1.3652494481813522</v>
      </c>
    </row>
    <row r="928" spans="7:22" x14ac:dyDescent="0.25">
      <c r="G928" s="22">
        <v>919</v>
      </c>
      <c r="H928" s="22">
        <f>HLOOKUP($O928,$B$8:$E$27,H$5,FALSE)</f>
        <v>1</v>
      </c>
      <c r="I928" s="22">
        <f>HLOOKUP($O928,$B$8:$E$27,I$5,FALSE)</f>
        <v>0.3</v>
      </c>
      <c r="J928" s="22">
        <f>HLOOKUP($O928,$B$8:$E$27,J$5,FALSE)</f>
        <v>0.95</v>
      </c>
      <c r="K928" s="22">
        <f>HLOOKUP($O928,$B$8:$E$27,K$5,FALSE)</f>
        <v>0</v>
      </c>
      <c r="L928" s="22">
        <f>HLOOKUP($O928,$B$8:$E$27,L$5,FALSE)</f>
        <v>0</v>
      </c>
      <c r="M928" s="22">
        <f t="shared" si="166"/>
        <v>0.3</v>
      </c>
      <c r="N928" s="22">
        <f t="shared" si="167"/>
        <v>0.95</v>
      </c>
      <c r="O928" s="22" t="s">
        <v>38</v>
      </c>
      <c r="P928" s="24">
        <f t="shared" ca="1" si="163"/>
        <v>0.15734889799108009</v>
      </c>
      <c r="Q928" s="24">
        <f t="shared" ca="1" si="164"/>
        <v>0.64469158181297836</v>
      </c>
      <c r="R928" s="24">
        <f t="shared" ca="1" si="159"/>
        <v>0.80204047980405846</v>
      </c>
      <c r="S928" s="22" t="str">
        <f t="shared" ca="1" si="160"/>
        <v/>
      </c>
      <c r="T928" s="24" t="str">
        <f t="shared" ca="1" si="161"/>
        <v/>
      </c>
      <c r="U928" s="24">
        <f t="shared" ca="1" si="165"/>
        <v>0</v>
      </c>
      <c r="V928" s="22">
        <f t="shared" ca="1" si="162"/>
        <v>0.32234579090648918</v>
      </c>
    </row>
    <row r="929" spans="7:22" x14ac:dyDescent="0.25">
      <c r="G929" s="22">
        <v>920</v>
      </c>
      <c r="H929" s="22">
        <f>HLOOKUP($O929,$B$8:$E$27,H$5,FALSE)</f>
        <v>10</v>
      </c>
      <c r="I929" s="22">
        <f>HLOOKUP($O929,$B$8:$E$27,I$5,FALSE)</f>
        <v>0.2</v>
      </c>
      <c r="J929" s="22">
        <f>HLOOKUP($O929,$B$8:$E$27,J$5,FALSE)</f>
        <v>1.4</v>
      </c>
      <c r="K929" s="22">
        <f>HLOOKUP($O929,$B$8:$E$27,K$5,FALSE)</f>
        <v>0</v>
      </c>
      <c r="L929" s="22">
        <f>HLOOKUP($O929,$B$8:$E$27,L$5,FALSE)</f>
        <v>0</v>
      </c>
      <c r="M929" s="22">
        <f t="shared" si="166"/>
        <v>2</v>
      </c>
      <c r="N929" s="22">
        <f t="shared" si="167"/>
        <v>14</v>
      </c>
      <c r="O929" s="22" t="s">
        <v>41</v>
      </c>
      <c r="P929" s="24">
        <f t="shared" ca="1" si="163"/>
        <v>4.1968725786493577E-2</v>
      </c>
      <c r="Q929" s="24">
        <f t="shared" ca="1" si="164"/>
        <v>7.234714637026336</v>
      </c>
      <c r="R929" s="24">
        <f t="shared" ca="1" si="159"/>
        <v>7.2766833628128298</v>
      </c>
      <c r="S929" s="22" t="str">
        <f t="shared" ca="1" si="160"/>
        <v/>
      </c>
      <c r="T929" s="24" t="str">
        <f t="shared" ca="1" si="161"/>
        <v/>
      </c>
      <c r="U929" s="24">
        <f t="shared" ca="1" si="165"/>
        <v>0</v>
      </c>
      <c r="V929" s="22">
        <f t="shared" ca="1" si="162"/>
        <v>3.617357318513168</v>
      </c>
    </row>
    <row r="930" spans="7:22" x14ac:dyDescent="0.25">
      <c r="G930" s="22">
        <v>921</v>
      </c>
      <c r="H930" s="22">
        <f>HLOOKUP($O930,$B$8:$E$27,H$5,FALSE)</f>
        <v>1</v>
      </c>
      <c r="I930" s="22">
        <f>HLOOKUP($O930,$B$8:$E$27,I$5,FALSE)</f>
        <v>0.3</v>
      </c>
      <c r="J930" s="22">
        <f>HLOOKUP($O930,$B$8:$E$27,J$5,FALSE)</f>
        <v>0.95</v>
      </c>
      <c r="K930" s="22">
        <f>HLOOKUP($O930,$B$8:$E$27,K$5,FALSE)</f>
        <v>0</v>
      </c>
      <c r="L930" s="22">
        <f>HLOOKUP($O930,$B$8:$E$27,L$5,FALSE)</f>
        <v>0</v>
      </c>
      <c r="M930" s="22">
        <f t="shared" si="166"/>
        <v>0.3</v>
      </c>
      <c r="N930" s="22">
        <f t="shared" si="167"/>
        <v>0.95</v>
      </c>
      <c r="O930" s="22" t="s">
        <v>38</v>
      </c>
      <c r="P930" s="24">
        <f t="shared" ca="1" si="163"/>
        <v>0.27343891483550048</v>
      </c>
      <c r="Q930" s="24">
        <f t="shared" ca="1" si="164"/>
        <v>0.66880723091815431</v>
      </c>
      <c r="R930" s="24">
        <f t="shared" ca="1" si="159"/>
        <v>0.94224614575365484</v>
      </c>
      <c r="S930" s="22" t="str">
        <f t="shared" ca="1" si="160"/>
        <v/>
      </c>
      <c r="T930" s="24" t="str">
        <f t="shared" ca="1" si="161"/>
        <v/>
      </c>
      <c r="U930" s="24">
        <f t="shared" ca="1" si="165"/>
        <v>0</v>
      </c>
      <c r="V930" s="22">
        <f t="shared" ca="1" si="162"/>
        <v>0.33440361545907715</v>
      </c>
    </row>
    <row r="931" spans="7:22" x14ac:dyDescent="0.25">
      <c r="G931" s="22">
        <v>922</v>
      </c>
      <c r="H931" s="22">
        <f>HLOOKUP($O931,$B$8:$E$27,H$5,FALSE)</f>
        <v>5</v>
      </c>
      <c r="I931" s="22">
        <f>HLOOKUP($O931,$B$8:$E$27,I$5,FALSE)</f>
        <v>0.18</v>
      </c>
      <c r="J931" s="22">
        <f>HLOOKUP($O931,$B$8:$E$27,J$5,FALSE)</f>
        <v>1.37</v>
      </c>
      <c r="K931" s="22">
        <f>HLOOKUP($O931,$B$8:$E$27,K$5,FALSE)</f>
        <v>0</v>
      </c>
      <c r="L931" s="22">
        <f>HLOOKUP($O931,$B$8:$E$27,L$5,FALSE)</f>
        <v>0</v>
      </c>
      <c r="M931" s="22">
        <f t="shared" si="166"/>
        <v>0.89999999999999991</v>
      </c>
      <c r="N931" s="22">
        <f t="shared" si="167"/>
        <v>6.8500000000000005</v>
      </c>
      <c r="O931" s="22" t="s">
        <v>40</v>
      </c>
      <c r="P931" s="24">
        <f t="shared" ca="1" si="163"/>
        <v>0.21661850944878039</v>
      </c>
      <c r="Q931" s="24">
        <f t="shared" ca="1" si="164"/>
        <v>3.9522963322617435</v>
      </c>
      <c r="R931" s="24">
        <f t="shared" ca="1" si="159"/>
        <v>4.1689148417105235</v>
      </c>
      <c r="S931" s="22" t="str">
        <f t="shared" ca="1" si="160"/>
        <v/>
      </c>
      <c r="T931" s="24" t="str">
        <f t="shared" ca="1" si="161"/>
        <v/>
      </c>
      <c r="U931" s="24">
        <f t="shared" ca="1" si="165"/>
        <v>0</v>
      </c>
      <c r="V931" s="22">
        <f t="shared" ca="1" si="162"/>
        <v>1.4842900625933215</v>
      </c>
    </row>
    <row r="932" spans="7:22" x14ac:dyDescent="0.25">
      <c r="G932" s="22">
        <v>923</v>
      </c>
      <c r="H932" s="22">
        <f>HLOOKUP($O932,$B$8:$E$27,H$5,FALSE)</f>
        <v>3</v>
      </c>
      <c r="I932" s="22">
        <f>HLOOKUP($O932,$B$8:$E$27,I$5,FALSE)</f>
        <v>0.2</v>
      </c>
      <c r="J932" s="22">
        <f>HLOOKUP($O932,$B$8:$E$27,J$5,FALSE)</f>
        <v>1.26</v>
      </c>
      <c r="K932" s="22">
        <f>HLOOKUP($O932,$B$8:$E$27,K$5,FALSE)</f>
        <v>0</v>
      </c>
      <c r="L932" s="22">
        <f>HLOOKUP($O932,$B$8:$E$27,L$5,FALSE)</f>
        <v>0</v>
      </c>
      <c r="M932" s="22">
        <f t="shared" si="166"/>
        <v>0.60000000000000009</v>
      </c>
      <c r="N932" s="22">
        <f t="shared" si="167"/>
        <v>3.7800000000000002</v>
      </c>
      <c r="O932" s="22" t="s">
        <v>39</v>
      </c>
      <c r="P932" s="24">
        <f t="shared" ca="1" si="163"/>
        <v>0.42915756620481199</v>
      </c>
      <c r="Q932" s="24">
        <f t="shared" ca="1" si="164"/>
        <v>1.8156435333459282</v>
      </c>
      <c r="R932" s="24">
        <f t="shared" ca="1" si="159"/>
        <v>2.2448010995507404</v>
      </c>
      <c r="S932" s="22" t="str">
        <f t="shared" ca="1" si="160"/>
        <v/>
      </c>
      <c r="T932" s="24" t="str">
        <f t="shared" ca="1" si="161"/>
        <v/>
      </c>
      <c r="U932" s="24">
        <f t="shared" ca="1" si="165"/>
        <v>0</v>
      </c>
      <c r="V932" s="22">
        <f t="shared" ca="1" si="162"/>
        <v>0.221302098938509</v>
      </c>
    </row>
    <row r="933" spans="7:22" x14ac:dyDescent="0.25">
      <c r="G933" s="22">
        <v>924</v>
      </c>
      <c r="H933" s="22">
        <f>HLOOKUP($O933,$B$8:$E$27,H$5,FALSE)</f>
        <v>3</v>
      </c>
      <c r="I933" s="22">
        <f>HLOOKUP($O933,$B$8:$E$27,I$5,FALSE)</f>
        <v>0.2</v>
      </c>
      <c r="J933" s="22">
        <f>HLOOKUP($O933,$B$8:$E$27,J$5,FALSE)</f>
        <v>1.26</v>
      </c>
      <c r="K933" s="22">
        <f>HLOOKUP($O933,$B$8:$E$27,K$5,FALSE)</f>
        <v>0</v>
      </c>
      <c r="L933" s="22">
        <f>HLOOKUP($O933,$B$8:$E$27,L$5,FALSE)</f>
        <v>0</v>
      </c>
      <c r="M933" s="22">
        <f t="shared" si="166"/>
        <v>0.60000000000000009</v>
      </c>
      <c r="N933" s="22">
        <f t="shared" si="167"/>
        <v>3.7800000000000002</v>
      </c>
      <c r="O933" s="22" t="s">
        <v>39</v>
      </c>
      <c r="P933" s="24">
        <f t="shared" ca="1" si="163"/>
        <v>0.21663512577457661</v>
      </c>
      <c r="Q933" s="24">
        <f t="shared" ca="1" si="164"/>
        <v>2.1660592893991608</v>
      </c>
      <c r="R933" s="24">
        <f t="shared" ca="1" si="159"/>
        <v>2.3826944151737375</v>
      </c>
      <c r="S933" s="22" t="str">
        <f t="shared" ca="1" si="160"/>
        <v/>
      </c>
      <c r="T933" s="24" t="str">
        <f t="shared" ca="1" si="161"/>
        <v/>
      </c>
      <c r="U933" s="24">
        <f t="shared" ca="1" si="165"/>
        <v>0</v>
      </c>
      <c r="V933" s="22">
        <f t="shared" ca="1" si="162"/>
        <v>1.0830296446995804</v>
      </c>
    </row>
    <row r="934" spans="7:22" x14ac:dyDescent="0.25">
      <c r="G934" s="22">
        <v>925</v>
      </c>
      <c r="H934" s="22">
        <f>HLOOKUP($O934,$B$8:$E$27,H$5,FALSE)</f>
        <v>10</v>
      </c>
      <c r="I934" s="22">
        <f>HLOOKUP($O934,$B$8:$E$27,I$5,FALSE)</f>
        <v>0.2</v>
      </c>
      <c r="J934" s="22">
        <f>HLOOKUP($O934,$B$8:$E$27,J$5,FALSE)</f>
        <v>1.4</v>
      </c>
      <c r="K934" s="22">
        <f>HLOOKUP($O934,$B$8:$E$27,K$5,FALSE)</f>
        <v>0</v>
      </c>
      <c r="L934" s="22">
        <f>HLOOKUP($O934,$B$8:$E$27,L$5,FALSE)</f>
        <v>0</v>
      </c>
      <c r="M934" s="22">
        <f t="shared" si="166"/>
        <v>2</v>
      </c>
      <c r="N934" s="22">
        <f t="shared" si="167"/>
        <v>14</v>
      </c>
      <c r="O934" s="22" t="s">
        <v>41</v>
      </c>
      <c r="P934" s="24">
        <f t="shared" ca="1" si="163"/>
        <v>0.84930859177630347</v>
      </c>
      <c r="Q934" s="24">
        <f t="shared" ca="1" si="164"/>
        <v>8.0836418725863037</v>
      </c>
      <c r="R934" s="24">
        <f t="shared" ca="1" si="159"/>
        <v>8.932950464362607</v>
      </c>
      <c r="S934" s="22" t="str">
        <f t="shared" ca="1" si="160"/>
        <v/>
      </c>
      <c r="T934" s="24" t="str">
        <f t="shared" ca="1" si="161"/>
        <v/>
      </c>
      <c r="U934" s="24">
        <f t="shared" ca="1" si="165"/>
        <v>0</v>
      </c>
      <c r="V934" s="22">
        <f t="shared" ca="1" si="162"/>
        <v>4.0418209362931519</v>
      </c>
    </row>
    <row r="935" spans="7:22" x14ac:dyDescent="0.25">
      <c r="G935" s="22">
        <v>926</v>
      </c>
      <c r="H935" s="22">
        <f>HLOOKUP($O935,$B$8:$E$27,H$5,FALSE)</f>
        <v>3</v>
      </c>
      <c r="I935" s="22">
        <f>HLOOKUP($O935,$B$8:$E$27,I$5,FALSE)</f>
        <v>0.2</v>
      </c>
      <c r="J935" s="22">
        <f>HLOOKUP($O935,$B$8:$E$27,J$5,FALSE)</f>
        <v>1.26</v>
      </c>
      <c r="K935" s="22">
        <f>HLOOKUP($O935,$B$8:$E$27,K$5,FALSE)</f>
        <v>0</v>
      </c>
      <c r="L935" s="22">
        <f>HLOOKUP($O935,$B$8:$E$27,L$5,FALSE)</f>
        <v>0</v>
      </c>
      <c r="M935" s="22">
        <f t="shared" si="166"/>
        <v>0.60000000000000009</v>
      </c>
      <c r="N935" s="22">
        <f t="shared" si="167"/>
        <v>3.7800000000000002</v>
      </c>
      <c r="O935" s="22" t="s">
        <v>39</v>
      </c>
      <c r="P935" s="24">
        <f t="shared" ca="1" si="163"/>
        <v>0.51397644131993747</v>
      </c>
      <c r="Q935" s="24">
        <f t="shared" ca="1" si="164"/>
        <v>2.3361889834466316</v>
      </c>
      <c r="R935" s="24">
        <f t="shared" ca="1" si="159"/>
        <v>2.8501654247665691</v>
      </c>
      <c r="S935" s="22" t="str">
        <f t="shared" ca="1" si="160"/>
        <v/>
      </c>
      <c r="T935" s="24" t="str">
        <f t="shared" ca="1" si="161"/>
        <v/>
      </c>
      <c r="U935" s="24">
        <f t="shared" ca="1" si="165"/>
        <v>0</v>
      </c>
      <c r="V935" s="22">
        <f t="shared" ca="1" si="162"/>
        <v>0.86762131463606085</v>
      </c>
    </row>
    <row r="936" spans="7:22" x14ac:dyDescent="0.25">
      <c r="G936" s="22">
        <v>927</v>
      </c>
      <c r="H936" s="22">
        <f>HLOOKUP($O936,$B$8:$E$27,H$5,FALSE)</f>
        <v>3</v>
      </c>
      <c r="I936" s="22">
        <f>HLOOKUP($O936,$B$8:$E$27,I$5,FALSE)</f>
        <v>0.2</v>
      </c>
      <c r="J936" s="22">
        <f>HLOOKUP($O936,$B$8:$E$27,J$5,FALSE)</f>
        <v>1.26</v>
      </c>
      <c r="K936" s="22">
        <f>HLOOKUP($O936,$B$8:$E$27,K$5,FALSE)</f>
        <v>0</v>
      </c>
      <c r="L936" s="22">
        <f>HLOOKUP($O936,$B$8:$E$27,L$5,FALSE)</f>
        <v>0</v>
      </c>
      <c r="M936" s="22">
        <f t="shared" si="166"/>
        <v>0.60000000000000009</v>
      </c>
      <c r="N936" s="22">
        <f t="shared" si="167"/>
        <v>3.7800000000000002</v>
      </c>
      <c r="O936" s="22" t="s">
        <v>39</v>
      </c>
      <c r="P936" s="24">
        <f t="shared" ca="1" si="163"/>
        <v>0.26306865767051713</v>
      </c>
      <c r="Q936" s="24">
        <f t="shared" ca="1" si="164"/>
        <v>2.4871692106969121</v>
      </c>
      <c r="R936" s="24">
        <f t="shared" ca="1" si="159"/>
        <v>2.7502378683674293</v>
      </c>
      <c r="S936" s="22" t="str">
        <f t="shared" ca="1" si="160"/>
        <v/>
      </c>
      <c r="T936" s="24" t="str">
        <f t="shared" ca="1" si="161"/>
        <v/>
      </c>
      <c r="U936" s="24">
        <f t="shared" ca="1" si="165"/>
        <v>0</v>
      </c>
      <c r="V936" s="22">
        <f t="shared" ca="1" si="162"/>
        <v>0.24098964816701393</v>
      </c>
    </row>
    <row r="937" spans="7:22" x14ac:dyDescent="0.25">
      <c r="G937" s="22">
        <v>928</v>
      </c>
      <c r="H937" s="22">
        <f>HLOOKUP($O937,$B$8:$E$27,H$5,FALSE)</f>
        <v>5</v>
      </c>
      <c r="I937" s="22">
        <f>HLOOKUP($O937,$B$8:$E$27,I$5,FALSE)</f>
        <v>0.18</v>
      </c>
      <c r="J937" s="22">
        <f>HLOOKUP($O937,$B$8:$E$27,J$5,FALSE)</f>
        <v>1.37</v>
      </c>
      <c r="K937" s="22">
        <f>HLOOKUP($O937,$B$8:$E$27,K$5,FALSE)</f>
        <v>0</v>
      </c>
      <c r="L937" s="22">
        <f>HLOOKUP($O937,$B$8:$E$27,L$5,FALSE)</f>
        <v>0</v>
      </c>
      <c r="M937" s="22">
        <f t="shared" si="166"/>
        <v>0.89999999999999991</v>
      </c>
      <c r="N937" s="22">
        <f t="shared" si="167"/>
        <v>6.8500000000000005</v>
      </c>
      <c r="O937" s="22" t="s">
        <v>40</v>
      </c>
      <c r="P937" s="24">
        <f t="shared" ca="1" si="163"/>
        <v>0.72912114217989088</v>
      </c>
      <c r="Q937" s="24">
        <f t="shared" ca="1" si="164"/>
        <v>3.5450649297789925</v>
      </c>
      <c r="R937" s="24">
        <f t="shared" ca="1" si="159"/>
        <v>4.2741860719588836</v>
      </c>
      <c r="S937" s="22" t="str">
        <f t="shared" ca="1" si="160"/>
        <v/>
      </c>
      <c r="T937" s="24" t="str">
        <f t="shared" ca="1" si="161"/>
        <v/>
      </c>
      <c r="U937" s="24">
        <f t="shared" ca="1" si="165"/>
        <v>0</v>
      </c>
      <c r="V937" s="22">
        <f t="shared" ca="1" si="162"/>
        <v>1.7725324648894962</v>
      </c>
    </row>
    <row r="938" spans="7:22" x14ac:dyDescent="0.25">
      <c r="G938" s="22">
        <v>929</v>
      </c>
      <c r="H938" s="22">
        <f>HLOOKUP($O938,$B$8:$E$27,H$5,FALSE)</f>
        <v>1</v>
      </c>
      <c r="I938" s="22">
        <f>HLOOKUP($O938,$B$8:$E$27,I$5,FALSE)</f>
        <v>0.3</v>
      </c>
      <c r="J938" s="22">
        <f>HLOOKUP($O938,$B$8:$E$27,J$5,FALSE)</f>
        <v>0.95</v>
      </c>
      <c r="K938" s="22">
        <f>HLOOKUP($O938,$B$8:$E$27,K$5,FALSE)</f>
        <v>0</v>
      </c>
      <c r="L938" s="22">
        <f>HLOOKUP($O938,$B$8:$E$27,L$5,FALSE)</f>
        <v>0</v>
      </c>
      <c r="M938" s="22">
        <f t="shared" si="166"/>
        <v>0.3</v>
      </c>
      <c r="N938" s="22">
        <f t="shared" si="167"/>
        <v>0.95</v>
      </c>
      <c r="O938" s="22" t="s">
        <v>38</v>
      </c>
      <c r="P938" s="24">
        <f t="shared" ca="1" si="163"/>
        <v>1.0872861631699737E-2</v>
      </c>
      <c r="Q938" s="24">
        <f t="shared" ca="1" si="164"/>
        <v>0.62449701136987612</v>
      </c>
      <c r="R938" s="24">
        <f t="shared" ca="1" si="159"/>
        <v>0.63536987300157588</v>
      </c>
      <c r="S938" s="22" t="str">
        <f t="shared" ca="1" si="160"/>
        <v/>
      </c>
      <c r="T938" s="24" t="str">
        <f t="shared" ca="1" si="161"/>
        <v/>
      </c>
      <c r="U938" s="24">
        <f t="shared" ca="1" si="165"/>
        <v>0</v>
      </c>
      <c r="V938" s="22">
        <f t="shared" ca="1" si="162"/>
        <v>0.31224850568493806</v>
      </c>
    </row>
    <row r="939" spans="7:22" x14ac:dyDescent="0.25">
      <c r="G939" s="22">
        <v>930</v>
      </c>
      <c r="H939" s="22">
        <f>HLOOKUP($O939,$B$8:$E$27,H$5,FALSE)</f>
        <v>10</v>
      </c>
      <c r="I939" s="22">
        <f>HLOOKUP($O939,$B$8:$E$27,I$5,FALSE)</f>
        <v>0.2</v>
      </c>
      <c r="J939" s="22">
        <f>HLOOKUP($O939,$B$8:$E$27,J$5,FALSE)</f>
        <v>1.4</v>
      </c>
      <c r="K939" s="22">
        <f>HLOOKUP($O939,$B$8:$E$27,K$5,FALSE)</f>
        <v>0</v>
      </c>
      <c r="L939" s="22">
        <f>HLOOKUP($O939,$B$8:$E$27,L$5,FALSE)</f>
        <v>0</v>
      </c>
      <c r="M939" s="22">
        <f t="shared" si="166"/>
        <v>2</v>
      </c>
      <c r="N939" s="22">
        <f t="shared" si="167"/>
        <v>14</v>
      </c>
      <c r="O939" s="22" t="s">
        <v>41</v>
      </c>
      <c r="P939" s="24">
        <f t="shared" ca="1" si="163"/>
        <v>1.9959729417445475</v>
      </c>
      <c r="Q939" s="24">
        <f t="shared" ca="1" si="164"/>
        <v>7.380969108199964</v>
      </c>
      <c r="R939" s="24">
        <f t="shared" ca="1" si="159"/>
        <v>9.3769420499445122</v>
      </c>
      <c r="S939" s="22" t="str">
        <f t="shared" ca="1" si="160"/>
        <v/>
      </c>
      <c r="T939" s="24" t="str">
        <f t="shared" ca="1" si="161"/>
        <v/>
      </c>
      <c r="U939" s="24">
        <f t="shared" ca="1" si="165"/>
        <v>0</v>
      </c>
      <c r="V939" s="22">
        <f t="shared" ca="1" si="162"/>
        <v>3.3881370322212865</v>
      </c>
    </row>
    <row r="940" spans="7:22" x14ac:dyDescent="0.25">
      <c r="G940" s="22">
        <v>931</v>
      </c>
      <c r="H940" s="22">
        <f>HLOOKUP($O940,$B$8:$E$27,H$5,FALSE)</f>
        <v>10</v>
      </c>
      <c r="I940" s="22">
        <f>HLOOKUP($O940,$B$8:$E$27,I$5,FALSE)</f>
        <v>0.2</v>
      </c>
      <c r="J940" s="22">
        <f>HLOOKUP($O940,$B$8:$E$27,J$5,FALSE)</f>
        <v>1.4</v>
      </c>
      <c r="K940" s="22">
        <f>HLOOKUP($O940,$B$8:$E$27,K$5,FALSE)</f>
        <v>0</v>
      </c>
      <c r="L940" s="22">
        <f>HLOOKUP($O940,$B$8:$E$27,L$5,FALSE)</f>
        <v>0</v>
      </c>
      <c r="M940" s="22">
        <f t="shared" si="166"/>
        <v>2</v>
      </c>
      <c r="N940" s="22">
        <f t="shared" si="167"/>
        <v>14</v>
      </c>
      <c r="O940" s="22" t="s">
        <v>41</v>
      </c>
      <c r="P940" s="24">
        <f t="shared" ca="1" si="163"/>
        <v>1.4136903400064187</v>
      </c>
      <c r="Q940" s="24">
        <f t="shared" ca="1" si="164"/>
        <v>7.3657929494058063</v>
      </c>
      <c r="R940" s="24">
        <f t="shared" ca="1" si="159"/>
        <v>8.7794832894122248</v>
      </c>
      <c r="S940" s="22" t="str">
        <f t="shared" ca="1" si="160"/>
        <v/>
      </c>
      <c r="T940" s="24" t="str">
        <f t="shared" ca="1" si="161"/>
        <v/>
      </c>
      <c r="U940" s="24">
        <f t="shared" ca="1" si="165"/>
        <v>0</v>
      </c>
      <c r="V940" s="22">
        <f t="shared" ca="1" si="162"/>
        <v>3.6828964747029032</v>
      </c>
    </row>
    <row r="941" spans="7:22" x14ac:dyDescent="0.25">
      <c r="G941" s="22">
        <v>932</v>
      </c>
      <c r="H941" s="22">
        <f>HLOOKUP($O941,$B$8:$E$27,H$5,FALSE)</f>
        <v>3</v>
      </c>
      <c r="I941" s="22">
        <f>HLOOKUP($O941,$B$8:$E$27,I$5,FALSE)</f>
        <v>0.2</v>
      </c>
      <c r="J941" s="22">
        <f>HLOOKUP($O941,$B$8:$E$27,J$5,FALSE)</f>
        <v>1.26</v>
      </c>
      <c r="K941" s="22">
        <f>HLOOKUP($O941,$B$8:$E$27,K$5,FALSE)</f>
        <v>0</v>
      </c>
      <c r="L941" s="22">
        <f>HLOOKUP($O941,$B$8:$E$27,L$5,FALSE)</f>
        <v>0</v>
      </c>
      <c r="M941" s="22">
        <f t="shared" si="166"/>
        <v>0.60000000000000009</v>
      </c>
      <c r="N941" s="22">
        <f t="shared" si="167"/>
        <v>3.7800000000000002</v>
      </c>
      <c r="O941" s="22" t="s">
        <v>39</v>
      </c>
      <c r="P941" s="24">
        <f t="shared" ca="1" si="163"/>
        <v>0.26138710523477721</v>
      </c>
      <c r="Q941" s="24">
        <f t="shared" ca="1" si="164"/>
        <v>2.2805761962782896</v>
      </c>
      <c r="R941" s="24">
        <f t="shared" ca="1" si="159"/>
        <v>2.5419633015130669</v>
      </c>
      <c r="S941" s="22" t="str">
        <f t="shared" ca="1" si="160"/>
        <v/>
      </c>
      <c r="T941" s="24" t="str">
        <f t="shared" ca="1" si="161"/>
        <v/>
      </c>
      <c r="U941" s="24">
        <f t="shared" ca="1" si="165"/>
        <v>0</v>
      </c>
      <c r="V941" s="22">
        <f t="shared" ca="1" si="162"/>
        <v>1.1402880981391448</v>
      </c>
    </row>
    <row r="942" spans="7:22" x14ac:dyDescent="0.25">
      <c r="G942" s="22">
        <v>933</v>
      </c>
      <c r="H942" s="22">
        <f>HLOOKUP($O942,$B$8:$E$27,H$5,FALSE)</f>
        <v>5</v>
      </c>
      <c r="I942" s="22">
        <f>HLOOKUP($O942,$B$8:$E$27,I$5,FALSE)</f>
        <v>0.18</v>
      </c>
      <c r="J942" s="22">
        <f>HLOOKUP($O942,$B$8:$E$27,J$5,FALSE)</f>
        <v>1.37</v>
      </c>
      <c r="K942" s="22">
        <f>HLOOKUP($O942,$B$8:$E$27,K$5,FALSE)</f>
        <v>0</v>
      </c>
      <c r="L942" s="22">
        <f>HLOOKUP($O942,$B$8:$E$27,L$5,FALSE)</f>
        <v>0</v>
      </c>
      <c r="M942" s="22">
        <f t="shared" si="166"/>
        <v>0.89999999999999991</v>
      </c>
      <c r="N942" s="22">
        <f t="shared" si="167"/>
        <v>6.8500000000000005</v>
      </c>
      <c r="O942" s="22" t="s">
        <v>40</v>
      </c>
      <c r="P942" s="24">
        <f t="shared" ca="1" si="163"/>
        <v>0.31236282983372099</v>
      </c>
      <c r="Q942" s="24">
        <f t="shared" ca="1" si="164"/>
        <v>3.8168365553228729</v>
      </c>
      <c r="R942" s="24">
        <f t="shared" ref="R942:R1005" ca="1" si="168">SUM(P942:Q942)</f>
        <v>4.1291993851565936</v>
      </c>
      <c r="S942" s="22" t="str">
        <f t="shared" ref="S942:S1005" ca="1" si="169">IF(H942&lt;R942,O942,"")</f>
        <v/>
      </c>
      <c r="T942" s="24" t="str">
        <f t="shared" ref="T942:T1005" ca="1" si="170">IF(S942=O942,R942-H942,"")</f>
        <v/>
      </c>
      <c r="U942" s="24">
        <f t="shared" ca="1" si="165"/>
        <v>0</v>
      </c>
      <c r="V942" s="22">
        <f t="shared" ca="1" si="162"/>
        <v>1.9084182776614365</v>
      </c>
    </row>
    <row r="943" spans="7:22" x14ac:dyDescent="0.25">
      <c r="G943" s="22">
        <v>934</v>
      </c>
      <c r="H943" s="22">
        <f>HLOOKUP($O943,$B$8:$E$27,H$5,FALSE)</f>
        <v>10</v>
      </c>
      <c r="I943" s="22">
        <f>HLOOKUP($O943,$B$8:$E$27,I$5,FALSE)</f>
        <v>0.2</v>
      </c>
      <c r="J943" s="22">
        <f>HLOOKUP($O943,$B$8:$E$27,J$5,FALSE)</f>
        <v>1.4</v>
      </c>
      <c r="K943" s="22">
        <f>HLOOKUP($O943,$B$8:$E$27,K$5,FALSE)</f>
        <v>0</v>
      </c>
      <c r="L943" s="22">
        <f>HLOOKUP($O943,$B$8:$E$27,L$5,FALSE)</f>
        <v>0</v>
      </c>
      <c r="M943" s="22">
        <f t="shared" si="166"/>
        <v>2</v>
      </c>
      <c r="N943" s="22">
        <f t="shared" si="167"/>
        <v>14</v>
      </c>
      <c r="O943" s="22" t="s">
        <v>41</v>
      </c>
      <c r="P943" s="24">
        <f t="shared" ca="1" si="163"/>
        <v>1.8996456523622294</v>
      </c>
      <c r="Q943" s="24">
        <f t="shared" ca="1" si="164"/>
        <v>7.5850707803987376</v>
      </c>
      <c r="R943" s="24">
        <f t="shared" ca="1" si="168"/>
        <v>9.4847164327609672</v>
      </c>
      <c r="S943" s="22" t="str">
        <f t="shared" ca="1" si="169"/>
        <v/>
      </c>
      <c r="T943" s="24" t="str">
        <f t="shared" ca="1" si="170"/>
        <v/>
      </c>
      <c r="U943" s="24">
        <f t="shared" ca="1" si="165"/>
        <v>0</v>
      </c>
      <c r="V943" s="22">
        <f t="shared" ca="1" si="162"/>
        <v>2.3299566793130331</v>
      </c>
    </row>
    <row r="944" spans="7:22" x14ac:dyDescent="0.25">
      <c r="G944" s="22">
        <v>935</v>
      </c>
      <c r="H944" s="22">
        <f>HLOOKUP($O944,$B$8:$E$27,H$5,FALSE)</f>
        <v>1</v>
      </c>
      <c r="I944" s="22">
        <f>HLOOKUP($O944,$B$8:$E$27,I$5,FALSE)</f>
        <v>0.3</v>
      </c>
      <c r="J944" s="22">
        <f>HLOOKUP($O944,$B$8:$E$27,J$5,FALSE)</f>
        <v>0.95</v>
      </c>
      <c r="K944" s="22">
        <f>HLOOKUP($O944,$B$8:$E$27,K$5,FALSE)</f>
        <v>0</v>
      </c>
      <c r="L944" s="22">
        <f>HLOOKUP($O944,$B$8:$E$27,L$5,FALSE)</f>
        <v>0</v>
      </c>
      <c r="M944" s="22">
        <f t="shared" si="166"/>
        <v>0.3</v>
      </c>
      <c r="N944" s="22">
        <f t="shared" si="167"/>
        <v>0.95</v>
      </c>
      <c r="O944" s="22" t="s">
        <v>38</v>
      </c>
      <c r="P944" s="24">
        <f t="shared" ca="1" si="163"/>
        <v>0.23464005607898919</v>
      </c>
      <c r="Q944" s="24">
        <f t="shared" ca="1" si="164"/>
        <v>0.66091468302946788</v>
      </c>
      <c r="R944" s="24">
        <f t="shared" ca="1" si="168"/>
        <v>0.89555473910845707</v>
      </c>
      <c r="S944" s="22" t="str">
        <f t="shared" ca="1" si="169"/>
        <v/>
      </c>
      <c r="T944" s="24" t="str">
        <f t="shared" ca="1" si="170"/>
        <v/>
      </c>
      <c r="U944" s="24">
        <f t="shared" ca="1" si="165"/>
        <v>0</v>
      </c>
      <c r="V944" s="22">
        <f t="shared" ca="1" si="162"/>
        <v>0.33045734151473394</v>
      </c>
    </row>
    <row r="945" spans="7:22" x14ac:dyDescent="0.25">
      <c r="G945" s="22">
        <v>936</v>
      </c>
      <c r="H945" s="22">
        <f>HLOOKUP($O945,$B$8:$E$27,H$5,FALSE)</f>
        <v>10</v>
      </c>
      <c r="I945" s="22">
        <f>HLOOKUP($O945,$B$8:$E$27,I$5,FALSE)</f>
        <v>0.2</v>
      </c>
      <c r="J945" s="22">
        <f>HLOOKUP($O945,$B$8:$E$27,J$5,FALSE)</f>
        <v>1.4</v>
      </c>
      <c r="K945" s="22">
        <f>HLOOKUP($O945,$B$8:$E$27,K$5,FALSE)</f>
        <v>0</v>
      </c>
      <c r="L945" s="22">
        <f>HLOOKUP($O945,$B$8:$E$27,L$5,FALSE)</f>
        <v>0</v>
      </c>
      <c r="M945" s="22">
        <f t="shared" si="166"/>
        <v>2</v>
      </c>
      <c r="N945" s="22">
        <f t="shared" si="167"/>
        <v>14</v>
      </c>
      <c r="O945" s="22" t="s">
        <v>41</v>
      </c>
      <c r="P945" s="24">
        <f t="shared" ca="1" si="163"/>
        <v>0.70180332215629426</v>
      </c>
      <c r="Q945" s="24">
        <f t="shared" ca="1" si="164"/>
        <v>9.1867524090228656</v>
      </c>
      <c r="R945" s="24">
        <f t="shared" ca="1" si="168"/>
        <v>9.8885557311791601</v>
      </c>
      <c r="S945" s="22" t="str">
        <f t="shared" ca="1" si="169"/>
        <v/>
      </c>
      <c r="T945" s="24" t="str">
        <f t="shared" ca="1" si="170"/>
        <v/>
      </c>
      <c r="U945" s="24">
        <f t="shared" ca="1" si="165"/>
        <v>0</v>
      </c>
      <c r="V945" s="22">
        <f t="shared" ca="1" si="162"/>
        <v>4.5933762045114328</v>
      </c>
    </row>
    <row r="946" spans="7:22" x14ac:dyDescent="0.25">
      <c r="G946" s="22">
        <v>937</v>
      </c>
      <c r="H946" s="22">
        <f>HLOOKUP($O946,$B$8:$E$27,H$5,FALSE)</f>
        <v>3</v>
      </c>
      <c r="I946" s="22">
        <f>HLOOKUP($O946,$B$8:$E$27,I$5,FALSE)</f>
        <v>0.2</v>
      </c>
      <c r="J946" s="22">
        <f>HLOOKUP($O946,$B$8:$E$27,J$5,FALSE)</f>
        <v>1.26</v>
      </c>
      <c r="K946" s="22">
        <f>HLOOKUP($O946,$B$8:$E$27,K$5,FALSE)</f>
        <v>0</v>
      </c>
      <c r="L946" s="22">
        <f>HLOOKUP($O946,$B$8:$E$27,L$5,FALSE)</f>
        <v>0</v>
      </c>
      <c r="M946" s="22">
        <f t="shared" si="166"/>
        <v>0.60000000000000009</v>
      </c>
      <c r="N946" s="22">
        <f t="shared" si="167"/>
        <v>3.7800000000000002</v>
      </c>
      <c r="O946" s="22" t="s">
        <v>39</v>
      </c>
      <c r="P946" s="24">
        <f t="shared" ca="1" si="163"/>
        <v>6.0440115543005241E-2</v>
      </c>
      <c r="Q946" s="24">
        <f t="shared" ca="1" si="164"/>
        <v>2.360481187524162</v>
      </c>
      <c r="R946" s="24">
        <f t="shared" ca="1" si="168"/>
        <v>2.4209213030671672</v>
      </c>
      <c r="S946" s="22" t="str">
        <f t="shared" ca="1" si="169"/>
        <v/>
      </c>
      <c r="T946" s="24" t="str">
        <f t="shared" ca="1" si="170"/>
        <v/>
      </c>
      <c r="U946" s="24">
        <f t="shared" ca="1" si="165"/>
        <v>0</v>
      </c>
      <c r="V946" s="22">
        <f t="shared" ca="1" si="162"/>
        <v>1.180240593762081</v>
      </c>
    </row>
    <row r="947" spans="7:22" x14ac:dyDescent="0.25">
      <c r="G947" s="22">
        <v>938</v>
      </c>
      <c r="H947" s="22">
        <f>HLOOKUP($O947,$B$8:$E$27,H$5,FALSE)</f>
        <v>3</v>
      </c>
      <c r="I947" s="22">
        <f>HLOOKUP($O947,$B$8:$E$27,I$5,FALSE)</f>
        <v>0.2</v>
      </c>
      <c r="J947" s="22">
        <f>HLOOKUP($O947,$B$8:$E$27,J$5,FALSE)</f>
        <v>1.26</v>
      </c>
      <c r="K947" s="22">
        <f>HLOOKUP($O947,$B$8:$E$27,K$5,FALSE)</f>
        <v>0</v>
      </c>
      <c r="L947" s="22">
        <f>HLOOKUP($O947,$B$8:$E$27,L$5,FALSE)</f>
        <v>0</v>
      </c>
      <c r="M947" s="22">
        <f t="shared" si="166"/>
        <v>0.60000000000000009</v>
      </c>
      <c r="N947" s="22">
        <f t="shared" si="167"/>
        <v>3.7800000000000002</v>
      </c>
      <c r="O947" s="22" t="s">
        <v>39</v>
      </c>
      <c r="P947" s="24">
        <f t="shared" ca="1" si="163"/>
        <v>8.742285434431056E-2</v>
      </c>
      <c r="Q947" s="24">
        <f t="shared" ca="1" si="164"/>
        <v>2.1072767937533454</v>
      </c>
      <c r="R947" s="24">
        <f t="shared" ca="1" si="168"/>
        <v>2.1946996480976559</v>
      </c>
      <c r="S947" s="22" t="str">
        <f t="shared" ca="1" si="169"/>
        <v/>
      </c>
      <c r="T947" s="24" t="str">
        <f t="shared" ca="1" si="170"/>
        <v/>
      </c>
      <c r="U947" s="24">
        <f t="shared" ca="1" si="165"/>
        <v>0</v>
      </c>
      <c r="V947" s="22">
        <f t="shared" ca="1" si="162"/>
        <v>1.0536383968766727</v>
      </c>
    </row>
    <row r="948" spans="7:22" x14ac:dyDescent="0.25">
      <c r="G948" s="22">
        <v>939</v>
      </c>
      <c r="H948" s="22">
        <f>HLOOKUP($O948,$B$8:$E$27,H$5,FALSE)</f>
        <v>5</v>
      </c>
      <c r="I948" s="22">
        <f>HLOOKUP($O948,$B$8:$E$27,I$5,FALSE)</f>
        <v>0.18</v>
      </c>
      <c r="J948" s="22">
        <f>HLOOKUP($O948,$B$8:$E$27,J$5,FALSE)</f>
        <v>1.37</v>
      </c>
      <c r="K948" s="22">
        <f>HLOOKUP($O948,$B$8:$E$27,K$5,FALSE)</f>
        <v>0</v>
      </c>
      <c r="L948" s="22">
        <f>HLOOKUP($O948,$B$8:$E$27,L$5,FALSE)</f>
        <v>0</v>
      </c>
      <c r="M948" s="22">
        <f t="shared" si="166"/>
        <v>0.89999999999999991</v>
      </c>
      <c r="N948" s="22">
        <f t="shared" si="167"/>
        <v>6.8500000000000005</v>
      </c>
      <c r="O948" s="22" t="s">
        <v>40</v>
      </c>
      <c r="P948" s="24">
        <f t="shared" ca="1" si="163"/>
        <v>0.5424633681813309</v>
      </c>
      <c r="Q948" s="24">
        <f t="shared" ca="1" si="164"/>
        <v>3.7989983913289844</v>
      </c>
      <c r="R948" s="24">
        <f t="shared" ca="1" si="168"/>
        <v>4.3414617595103149</v>
      </c>
      <c r="S948" s="22" t="str">
        <f t="shared" ca="1" si="169"/>
        <v/>
      </c>
      <c r="T948" s="24" t="str">
        <f t="shared" ca="1" si="170"/>
        <v/>
      </c>
      <c r="U948" s="24">
        <f t="shared" ca="1" si="165"/>
        <v>0</v>
      </c>
      <c r="V948" s="22">
        <f t="shared" ca="1" si="162"/>
        <v>0.84173234130514496</v>
      </c>
    </row>
    <row r="949" spans="7:22" x14ac:dyDescent="0.25">
      <c r="G949" s="22">
        <v>940</v>
      </c>
      <c r="H949" s="22">
        <f>HLOOKUP($O949,$B$8:$E$27,H$5,FALSE)</f>
        <v>10</v>
      </c>
      <c r="I949" s="22">
        <f>HLOOKUP($O949,$B$8:$E$27,I$5,FALSE)</f>
        <v>0.2</v>
      </c>
      <c r="J949" s="22">
        <f>HLOOKUP($O949,$B$8:$E$27,J$5,FALSE)</f>
        <v>1.4</v>
      </c>
      <c r="K949" s="22">
        <f>HLOOKUP($O949,$B$8:$E$27,K$5,FALSE)</f>
        <v>0</v>
      </c>
      <c r="L949" s="22">
        <f>HLOOKUP($O949,$B$8:$E$27,L$5,FALSE)</f>
        <v>0</v>
      </c>
      <c r="M949" s="22">
        <f t="shared" si="166"/>
        <v>2</v>
      </c>
      <c r="N949" s="22">
        <f t="shared" si="167"/>
        <v>14</v>
      </c>
      <c r="O949" s="22" t="s">
        <v>41</v>
      </c>
      <c r="P949" s="24">
        <f t="shared" ca="1" si="163"/>
        <v>0.66534540300774858</v>
      </c>
      <c r="Q949" s="24">
        <f t="shared" ca="1" si="164"/>
        <v>8.0930128556017582</v>
      </c>
      <c r="R949" s="24">
        <f t="shared" ca="1" si="168"/>
        <v>8.7583582586095066</v>
      </c>
      <c r="S949" s="22" t="str">
        <f t="shared" ca="1" si="169"/>
        <v/>
      </c>
      <c r="T949" s="24" t="str">
        <f t="shared" ca="1" si="170"/>
        <v/>
      </c>
      <c r="U949" s="24">
        <f t="shared" ca="1" si="165"/>
        <v>0</v>
      </c>
      <c r="V949" s="22">
        <f t="shared" ca="1" si="162"/>
        <v>4.0465064278008791</v>
      </c>
    </row>
    <row r="950" spans="7:22" x14ac:dyDescent="0.25">
      <c r="G950" s="22">
        <v>941</v>
      </c>
      <c r="H950" s="22">
        <f>HLOOKUP($O950,$B$8:$E$27,H$5,FALSE)</f>
        <v>5</v>
      </c>
      <c r="I950" s="22">
        <f>HLOOKUP($O950,$B$8:$E$27,I$5,FALSE)</f>
        <v>0.18</v>
      </c>
      <c r="J950" s="22">
        <f>HLOOKUP($O950,$B$8:$E$27,J$5,FALSE)</f>
        <v>1.37</v>
      </c>
      <c r="K950" s="22">
        <f>HLOOKUP($O950,$B$8:$E$27,K$5,FALSE)</f>
        <v>0</v>
      </c>
      <c r="L950" s="22">
        <f>HLOOKUP($O950,$B$8:$E$27,L$5,FALSE)</f>
        <v>0</v>
      </c>
      <c r="M950" s="22">
        <f t="shared" si="166"/>
        <v>0.89999999999999991</v>
      </c>
      <c r="N950" s="22">
        <f t="shared" si="167"/>
        <v>6.8500000000000005</v>
      </c>
      <c r="O950" s="22" t="s">
        <v>40</v>
      </c>
      <c r="P950" s="24">
        <f t="shared" ca="1" si="163"/>
        <v>9.5885656855080381E-2</v>
      </c>
      <c r="Q950" s="24">
        <f t="shared" ca="1" si="164"/>
        <v>4.311189709058274</v>
      </c>
      <c r="R950" s="24">
        <f t="shared" ca="1" si="168"/>
        <v>4.4070753659133546</v>
      </c>
      <c r="S950" s="22" t="str">
        <f t="shared" ca="1" si="169"/>
        <v/>
      </c>
      <c r="T950" s="24" t="str">
        <f t="shared" ca="1" si="170"/>
        <v/>
      </c>
      <c r="U950" s="24">
        <f t="shared" ca="1" si="165"/>
        <v>0</v>
      </c>
      <c r="V950" s="22">
        <f t="shared" ca="1" si="162"/>
        <v>2.155594854529137</v>
      </c>
    </row>
    <row r="951" spans="7:22" x14ac:dyDescent="0.25">
      <c r="G951" s="22">
        <v>942</v>
      </c>
      <c r="H951" s="22">
        <f>HLOOKUP($O951,$B$8:$E$27,H$5,FALSE)</f>
        <v>3</v>
      </c>
      <c r="I951" s="22">
        <f>HLOOKUP($O951,$B$8:$E$27,I$5,FALSE)</f>
        <v>0.2</v>
      </c>
      <c r="J951" s="22">
        <f>HLOOKUP($O951,$B$8:$E$27,J$5,FALSE)</f>
        <v>1.26</v>
      </c>
      <c r="K951" s="22">
        <f>HLOOKUP($O951,$B$8:$E$27,K$5,FALSE)</f>
        <v>0</v>
      </c>
      <c r="L951" s="22">
        <f>HLOOKUP($O951,$B$8:$E$27,L$5,FALSE)</f>
        <v>0</v>
      </c>
      <c r="M951" s="22">
        <f t="shared" si="166"/>
        <v>0.60000000000000009</v>
      </c>
      <c r="N951" s="22">
        <f t="shared" si="167"/>
        <v>3.7800000000000002</v>
      </c>
      <c r="O951" s="22" t="s">
        <v>39</v>
      </c>
      <c r="P951" s="24">
        <f t="shared" ca="1" si="163"/>
        <v>5.4015767944560764E-3</v>
      </c>
      <c r="Q951" s="24">
        <f t="shared" ca="1" si="164"/>
        <v>2.0410555600910811</v>
      </c>
      <c r="R951" s="24">
        <f t="shared" ca="1" si="168"/>
        <v>2.0464571368855373</v>
      </c>
      <c r="S951" s="22" t="str">
        <f t="shared" ca="1" si="169"/>
        <v/>
      </c>
      <c r="T951" s="24" t="str">
        <f t="shared" ca="1" si="170"/>
        <v/>
      </c>
      <c r="U951" s="24">
        <f t="shared" ca="1" si="165"/>
        <v>0</v>
      </c>
      <c r="V951" s="22">
        <f t="shared" ca="1" si="162"/>
        <v>0.50156463478921132</v>
      </c>
    </row>
    <row r="952" spans="7:22" x14ac:dyDescent="0.25">
      <c r="G952" s="22">
        <v>943</v>
      </c>
      <c r="H952" s="22">
        <f>HLOOKUP($O952,$B$8:$E$27,H$5,FALSE)</f>
        <v>3</v>
      </c>
      <c r="I952" s="22">
        <f>HLOOKUP($O952,$B$8:$E$27,I$5,FALSE)</f>
        <v>0.2</v>
      </c>
      <c r="J952" s="22">
        <f>HLOOKUP($O952,$B$8:$E$27,J$5,FALSE)</f>
        <v>1.26</v>
      </c>
      <c r="K952" s="22">
        <f>HLOOKUP($O952,$B$8:$E$27,K$5,FALSE)</f>
        <v>0</v>
      </c>
      <c r="L952" s="22">
        <f>HLOOKUP($O952,$B$8:$E$27,L$5,FALSE)</f>
        <v>0</v>
      </c>
      <c r="M952" s="22">
        <f t="shared" si="166"/>
        <v>0.60000000000000009</v>
      </c>
      <c r="N952" s="22">
        <f t="shared" si="167"/>
        <v>3.7800000000000002</v>
      </c>
      <c r="O952" s="22" t="s">
        <v>39</v>
      </c>
      <c r="P952" s="24">
        <f t="shared" ca="1" si="163"/>
        <v>0.1516804131528022</v>
      </c>
      <c r="Q952" s="24">
        <f t="shared" ca="1" si="164"/>
        <v>2.0995719009107838</v>
      </c>
      <c r="R952" s="24">
        <f t="shared" ca="1" si="168"/>
        <v>2.2512523140635858</v>
      </c>
      <c r="S952" s="22" t="str">
        <f t="shared" ca="1" si="169"/>
        <v/>
      </c>
      <c r="T952" s="24" t="str">
        <f t="shared" ca="1" si="170"/>
        <v/>
      </c>
      <c r="U952" s="24">
        <f t="shared" ca="1" si="165"/>
        <v>0</v>
      </c>
      <c r="V952" s="22">
        <f t="shared" ca="1" si="162"/>
        <v>1.0497859504553919</v>
      </c>
    </row>
    <row r="953" spans="7:22" x14ac:dyDescent="0.25">
      <c r="G953" s="22">
        <v>944</v>
      </c>
      <c r="H953" s="22">
        <f>HLOOKUP($O953,$B$8:$E$27,H$5,FALSE)</f>
        <v>10</v>
      </c>
      <c r="I953" s="22">
        <f>HLOOKUP($O953,$B$8:$E$27,I$5,FALSE)</f>
        <v>0.2</v>
      </c>
      <c r="J953" s="22">
        <f>HLOOKUP($O953,$B$8:$E$27,J$5,FALSE)</f>
        <v>1.4</v>
      </c>
      <c r="K953" s="22">
        <f>HLOOKUP($O953,$B$8:$E$27,K$5,FALSE)</f>
        <v>0</v>
      </c>
      <c r="L953" s="22">
        <f>HLOOKUP($O953,$B$8:$E$27,L$5,FALSE)</f>
        <v>0</v>
      </c>
      <c r="M953" s="22">
        <f t="shared" si="166"/>
        <v>2</v>
      </c>
      <c r="N953" s="22">
        <f t="shared" si="167"/>
        <v>14</v>
      </c>
      <c r="O953" s="22" t="s">
        <v>41</v>
      </c>
      <c r="P953" s="24">
        <f t="shared" ca="1" si="163"/>
        <v>0.34094561931766476</v>
      </c>
      <c r="Q953" s="24">
        <f t="shared" ca="1" si="164"/>
        <v>8.6666688796889915</v>
      </c>
      <c r="R953" s="24">
        <f t="shared" ca="1" si="168"/>
        <v>9.0076144990066567</v>
      </c>
      <c r="S953" s="22" t="str">
        <f t="shared" ca="1" si="169"/>
        <v/>
      </c>
      <c r="T953" s="24" t="str">
        <f t="shared" ca="1" si="170"/>
        <v/>
      </c>
      <c r="U953" s="24">
        <f t="shared" ca="1" si="165"/>
        <v>0</v>
      </c>
      <c r="V953" s="22">
        <f t="shared" ca="1" si="162"/>
        <v>1.1962660150151561</v>
      </c>
    </row>
    <row r="954" spans="7:22" x14ac:dyDescent="0.25">
      <c r="G954" s="22">
        <v>945</v>
      </c>
      <c r="H954" s="22">
        <f>HLOOKUP($O954,$B$8:$E$27,H$5,FALSE)</f>
        <v>1</v>
      </c>
      <c r="I954" s="22">
        <f>HLOOKUP($O954,$B$8:$E$27,I$5,FALSE)</f>
        <v>0.3</v>
      </c>
      <c r="J954" s="22">
        <f>HLOOKUP($O954,$B$8:$E$27,J$5,FALSE)</f>
        <v>0.95</v>
      </c>
      <c r="K954" s="22">
        <f>HLOOKUP($O954,$B$8:$E$27,K$5,FALSE)</f>
        <v>0</v>
      </c>
      <c r="L954" s="22">
        <f>HLOOKUP($O954,$B$8:$E$27,L$5,FALSE)</f>
        <v>0</v>
      </c>
      <c r="M954" s="22">
        <f t="shared" si="166"/>
        <v>0.3</v>
      </c>
      <c r="N954" s="22">
        <f t="shared" si="167"/>
        <v>0.95</v>
      </c>
      <c r="O954" s="22" t="s">
        <v>38</v>
      </c>
      <c r="P954" s="24">
        <f t="shared" ca="1" si="163"/>
        <v>0.1721950807069233</v>
      </c>
      <c r="Q954" s="24">
        <f t="shared" ca="1" si="164"/>
        <v>0.51288522926170477</v>
      </c>
      <c r="R954" s="24">
        <f t="shared" ca="1" si="168"/>
        <v>0.68508030996862801</v>
      </c>
      <c r="S954" s="22" t="str">
        <f t="shared" ca="1" si="169"/>
        <v/>
      </c>
      <c r="T954" s="24" t="str">
        <f t="shared" ca="1" si="170"/>
        <v/>
      </c>
      <c r="U954" s="24">
        <f t="shared" ca="1" si="165"/>
        <v>0</v>
      </c>
      <c r="V954" s="22">
        <f t="shared" ca="1" si="162"/>
        <v>2.825748895511318E-2</v>
      </c>
    </row>
    <row r="955" spans="7:22" x14ac:dyDescent="0.25">
      <c r="G955" s="22">
        <v>946</v>
      </c>
      <c r="H955" s="22">
        <f>HLOOKUP($O955,$B$8:$E$27,H$5,FALSE)</f>
        <v>5</v>
      </c>
      <c r="I955" s="22">
        <f>HLOOKUP($O955,$B$8:$E$27,I$5,FALSE)</f>
        <v>0.18</v>
      </c>
      <c r="J955" s="22">
        <f>HLOOKUP($O955,$B$8:$E$27,J$5,FALSE)</f>
        <v>1.37</v>
      </c>
      <c r="K955" s="22">
        <f>HLOOKUP($O955,$B$8:$E$27,K$5,FALSE)</f>
        <v>0</v>
      </c>
      <c r="L955" s="22">
        <f>HLOOKUP($O955,$B$8:$E$27,L$5,FALSE)</f>
        <v>0</v>
      </c>
      <c r="M955" s="22">
        <f t="shared" si="166"/>
        <v>0.89999999999999991</v>
      </c>
      <c r="N955" s="22">
        <f t="shared" si="167"/>
        <v>6.8500000000000005</v>
      </c>
      <c r="O955" s="22" t="s">
        <v>40</v>
      </c>
      <c r="P955" s="24">
        <f t="shared" ca="1" si="163"/>
        <v>0.78251204612434355</v>
      </c>
      <c r="Q955" s="24">
        <f t="shared" ca="1" si="164"/>
        <v>4.5303271113188899</v>
      </c>
      <c r="R955" s="24">
        <f t="shared" ca="1" si="168"/>
        <v>5.3128391574432339</v>
      </c>
      <c r="S955" s="22" t="str">
        <f t="shared" ca="1" si="169"/>
        <v>C</v>
      </c>
      <c r="T955" s="24">
        <f t="shared" ca="1" si="170"/>
        <v>0.31283915744323387</v>
      </c>
      <c r="U955" s="24">
        <f t="shared" ca="1" si="165"/>
        <v>0</v>
      </c>
      <c r="V955" s="22">
        <f t="shared" ca="1" si="162"/>
        <v>1.3741407499384581</v>
      </c>
    </row>
    <row r="956" spans="7:22" x14ac:dyDescent="0.25">
      <c r="G956" s="22">
        <v>947</v>
      </c>
      <c r="H956" s="22">
        <f>HLOOKUP($O956,$B$8:$E$27,H$5,FALSE)</f>
        <v>5</v>
      </c>
      <c r="I956" s="22">
        <f>HLOOKUP($O956,$B$8:$E$27,I$5,FALSE)</f>
        <v>0.18</v>
      </c>
      <c r="J956" s="22">
        <f>HLOOKUP($O956,$B$8:$E$27,J$5,FALSE)</f>
        <v>1.37</v>
      </c>
      <c r="K956" s="22">
        <f>HLOOKUP($O956,$B$8:$E$27,K$5,FALSE)</f>
        <v>0</v>
      </c>
      <c r="L956" s="22">
        <f>HLOOKUP($O956,$B$8:$E$27,L$5,FALSE)</f>
        <v>0</v>
      </c>
      <c r="M956" s="22">
        <f t="shared" si="166"/>
        <v>0.89999999999999991</v>
      </c>
      <c r="N956" s="22">
        <f t="shared" si="167"/>
        <v>6.8500000000000005</v>
      </c>
      <c r="O956" s="22" t="s">
        <v>40</v>
      </c>
      <c r="P956" s="24">
        <f t="shared" ca="1" si="163"/>
        <v>5.0545577759805789E-2</v>
      </c>
      <c r="Q956" s="24">
        <f t="shared" ca="1" si="164"/>
        <v>4.4701092372223625</v>
      </c>
      <c r="R956" s="24">
        <f t="shared" ca="1" si="168"/>
        <v>4.5206548149821684</v>
      </c>
      <c r="S956" s="22" t="str">
        <f t="shared" ca="1" si="169"/>
        <v/>
      </c>
      <c r="T956" s="24" t="str">
        <f t="shared" ca="1" si="170"/>
        <v/>
      </c>
      <c r="U956" s="24">
        <f t="shared" ca="1" si="165"/>
        <v>0</v>
      </c>
      <c r="V956" s="22">
        <f t="shared" ca="1" si="162"/>
        <v>2.2350546186111813</v>
      </c>
    </row>
    <row r="957" spans="7:22" x14ac:dyDescent="0.25">
      <c r="G957" s="22">
        <v>948</v>
      </c>
      <c r="H957" s="22">
        <f>HLOOKUP($O957,$B$8:$E$27,H$5,FALSE)</f>
        <v>10</v>
      </c>
      <c r="I957" s="22">
        <f>HLOOKUP($O957,$B$8:$E$27,I$5,FALSE)</f>
        <v>0.2</v>
      </c>
      <c r="J957" s="22">
        <f>HLOOKUP($O957,$B$8:$E$27,J$5,FALSE)</f>
        <v>1.4</v>
      </c>
      <c r="K957" s="22">
        <f>HLOOKUP($O957,$B$8:$E$27,K$5,FALSE)</f>
        <v>0</v>
      </c>
      <c r="L957" s="22">
        <f>HLOOKUP($O957,$B$8:$E$27,L$5,FALSE)</f>
        <v>0</v>
      </c>
      <c r="M957" s="22">
        <f t="shared" si="166"/>
        <v>2</v>
      </c>
      <c r="N957" s="22">
        <f t="shared" si="167"/>
        <v>14</v>
      </c>
      <c r="O957" s="22" t="s">
        <v>41</v>
      </c>
      <c r="P957" s="24">
        <f t="shared" ca="1" si="163"/>
        <v>0.7218354305867507</v>
      </c>
      <c r="Q957" s="24">
        <f t="shared" ca="1" si="164"/>
        <v>7.1578622456370686</v>
      </c>
      <c r="R957" s="24">
        <f t="shared" ca="1" si="168"/>
        <v>7.8796976762238193</v>
      </c>
      <c r="S957" s="22" t="str">
        <f t="shared" ca="1" si="169"/>
        <v/>
      </c>
      <c r="T957" s="24" t="str">
        <f t="shared" ca="1" si="170"/>
        <v/>
      </c>
      <c r="U957" s="24">
        <f t="shared" ca="1" si="165"/>
        <v>0</v>
      </c>
      <c r="V957" s="22">
        <f t="shared" ca="1" si="162"/>
        <v>3.5789311228185343</v>
      </c>
    </row>
    <row r="958" spans="7:22" x14ac:dyDescent="0.25">
      <c r="G958" s="22">
        <v>949</v>
      </c>
      <c r="H958" s="22">
        <f>HLOOKUP($O958,$B$8:$E$27,H$5,FALSE)</f>
        <v>1</v>
      </c>
      <c r="I958" s="22">
        <f>HLOOKUP($O958,$B$8:$E$27,I$5,FALSE)</f>
        <v>0.3</v>
      </c>
      <c r="J958" s="22">
        <f>HLOOKUP($O958,$B$8:$E$27,J$5,FALSE)</f>
        <v>0.95</v>
      </c>
      <c r="K958" s="22">
        <f>HLOOKUP($O958,$B$8:$E$27,K$5,FALSE)</f>
        <v>0</v>
      </c>
      <c r="L958" s="22">
        <f>HLOOKUP($O958,$B$8:$E$27,L$5,FALSE)</f>
        <v>0</v>
      </c>
      <c r="M958" s="22">
        <f t="shared" si="166"/>
        <v>0.3</v>
      </c>
      <c r="N958" s="22">
        <f t="shared" si="167"/>
        <v>0.95</v>
      </c>
      <c r="O958" s="22" t="s">
        <v>38</v>
      </c>
      <c r="P958" s="24">
        <f t="shared" ca="1" si="163"/>
        <v>0.21462104926732276</v>
      </c>
      <c r="Q958" s="24">
        <f t="shared" ca="1" si="164"/>
        <v>0.605691302515593</v>
      </c>
      <c r="R958" s="24">
        <f t="shared" ca="1" si="168"/>
        <v>0.82031235178291573</v>
      </c>
      <c r="S958" s="22" t="str">
        <f t="shared" ca="1" si="169"/>
        <v/>
      </c>
      <c r="T958" s="24" t="str">
        <f t="shared" ca="1" si="170"/>
        <v/>
      </c>
      <c r="U958" s="24">
        <f t="shared" ca="1" si="165"/>
        <v>0</v>
      </c>
      <c r="V958" s="22">
        <f t="shared" ca="1" si="162"/>
        <v>0.3028456512577965</v>
      </c>
    </row>
    <row r="959" spans="7:22" x14ac:dyDescent="0.25">
      <c r="G959" s="22">
        <v>950</v>
      </c>
      <c r="H959" s="22">
        <f>HLOOKUP($O959,$B$8:$E$27,H$5,FALSE)</f>
        <v>1</v>
      </c>
      <c r="I959" s="22">
        <f>HLOOKUP($O959,$B$8:$E$27,I$5,FALSE)</f>
        <v>0.3</v>
      </c>
      <c r="J959" s="22">
        <f>HLOOKUP($O959,$B$8:$E$27,J$5,FALSE)</f>
        <v>0.95</v>
      </c>
      <c r="K959" s="22">
        <f>HLOOKUP($O959,$B$8:$E$27,K$5,FALSE)</f>
        <v>0</v>
      </c>
      <c r="L959" s="22">
        <f>HLOOKUP($O959,$B$8:$E$27,L$5,FALSE)</f>
        <v>0</v>
      </c>
      <c r="M959" s="22">
        <f t="shared" si="166"/>
        <v>0.3</v>
      </c>
      <c r="N959" s="22">
        <f t="shared" si="167"/>
        <v>0.95</v>
      </c>
      <c r="O959" s="22" t="s">
        <v>38</v>
      </c>
      <c r="P959" s="24">
        <f t="shared" ca="1" si="163"/>
        <v>0.11863499050307263</v>
      </c>
      <c r="Q959" s="24">
        <f t="shared" ca="1" si="164"/>
        <v>0.61697994703720138</v>
      </c>
      <c r="R959" s="24">
        <f t="shared" ca="1" si="168"/>
        <v>0.73561493754027407</v>
      </c>
      <c r="S959" s="22" t="str">
        <f t="shared" ca="1" si="169"/>
        <v/>
      </c>
      <c r="T959" s="24" t="str">
        <f t="shared" ca="1" si="170"/>
        <v/>
      </c>
      <c r="U959" s="24">
        <f t="shared" ca="1" si="165"/>
        <v>0</v>
      </c>
      <c r="V959" s="22">
        <f t="shared" ca="1" si="162"/>
        <v>0.17750749856907946</v>
      </c>
    </row>
    <row r="960" spans="7:22" x14ac:dyDescent="0.25">
      <c r="G960" s="22">
        <v>951</v>
      </c>
      <c r="H960" s="22">
        <f>HLOOKUP($O960,$B$8:$E$27,H$5,FALSE)</f>
        <v>1</v>
      </c>
      <c r="I960" s="22">
        <f>HLOOKUP($O960,$B$8:$E$27,I$5,FALSE)</f>
        <v>0.3</v>
      </c>
      <c r="J960" s="22">
        <f>HLOOKUP($O960,$B$8:$E$27,J$5,FALSE)</f>
        <v>0.95</v>
      </c>
      <c r="K960" s="22">
        <f>HLOOKUP($O960,$B$8:$E$27,K$5,FALSE)</f>
        <v>0</v>
      </c>
      <c r="L960" s="22">
        <f>HLOOKUP($O960,$B$8:$E$27,L$5,FALSE)</f>
        <v>0</v>
      </c>
      <c r="M960" s="22">
        <f t="shared" si="166"/>
        <v>0.3</v>
      </c>
      <c r="N960" s="22">
        <f t="shared" si="167"/>
        <v>0.95</v>
      </c>
      <c r="O960" s="22" t="s">
        <v>38</v>
      </c>
      <c r="P960" s="24">
        <f t="shared" ca="1" si="163"/>
        <v>0.16630555135336908</v>
      </c>
      <c r="Q960" s="24">
        <f t="shared" ca="1" si="164"/>
        <v>0.65714596114592694</v>
      </c>
      <c r="R960" s="24">
        <f t="shared" ca="1" si="168"/>
        <v>0.82345151249929605</v>
      </c>
      <c r="S960" s="22" t="str">
        <f t="shared" ca="1" si="169"/>
        <v/>
      </c>
      <c r="T960" s="24" t="str">
        <f t="shared" ca="1" si="170"/>
        <v/>
      </c>
      <c r="U960" s="24">
        <f t="shared" ca="1" si="165"/>
        <v>0</v>
      </c>
      <c r="V960" s="22">
        <f t="shared" ca="1" si="162"/>
        <v>0.32857298057296347</v>
      </c>
    </row>
    <row r="961" spans="7:22" x14ac:dyDescent="0.25">
      <c r="G961" s="22">
        <v>952</v>
      </c>
      <c r="H961" s="22">
        <f>HLOOKUP($O961,$B$8:$E$27,H$5,FALSE)</f>
        <v>5</v>
      </c>
      <c r="I961" s="22">
        <f>HLOOKUP($O961,$B$8:$E$27,I$5,FALSE)</f>
        <v>0.18</v>
      </c>
      <c r="J961" s="22">
        <f>HLOOKUP($O961,$B$8:$E$27,J$5,FALSE)</f>
        <v>1.37</v>
      </c>
      <c r="K961" s="22">
        <f>HLOOKUP($O961,$B$8:$E$27,K$5,FALSE)</f>
        <v>0</v>
      </c>
      <c r="L961" s="22">
        <f>HLOOKUP($O961,$B$8:$E$27,L$5,FALSE)</f>
        <v>0</v>
      </c>
      <c r="M961" s="22">
        <f t="shared" si="166"/>
        <v>0.89999999999999991</v>
      </c>
      <c r="N961" s="22">
        <f t="shared" si="167"/>
        <v>6.8500000000000005</v>
      </c>
      <c r="O961" s="22" t="s">
        <v>40</v>
      </c>
      <c r="P961" s="24">
        <f t="shared" ca="1" si="163"/>
        <v>0.39530318560826089</v>
      </c>
      <c r="Q961" s="24">
        <f t="shared" ca="1" si="164"/>
        <v>3.2580733359430765</v>
      </c>
      <c r="R961" s="24">
        <f t="shared" ca="1" si="168"/>
        <v>3.6533765215513374</v>
      </c>
      <c r="S961" s="22" t="str">
        <f t="shared" ca="1" si="169"/>
        <v/>
      </c>
      <c r="T961" s="24" t="str">
        <f t="shared" ca="1" si="170"/>
        <v/>
      </c>
      <c r="U961" s="24">
        <f t="shared" ca="1" si="165"/>
        <v>0</v>
      </c>
      <c r="V961" s="22">
        <f t="shared" ca="1" si="162"/>
        <v>0.16290366679715385</v>
      </c>
    </row>
    <row r="962" spans="7:22" x14ac:dyDescent="0.25">
      <c r="G962" s="22">
        <v>953</v>
      </c>
      <c r="H962" s="22">
        <f>HLOOKUP($O962,$B$8:$E$27,H$5,FALSE)</f>
        <v>3</v>
      </c>
      <c r="I962" s="22">
        <f>HLOOKUP($O962,$B$8:$E$27,I$5,FALSE)</f>
        <v>0.2</v>
      </c>
      <c r="J962" s="22">
        <f>HLOOKUP($O962,$B$8:$E$27,J$5,FALSE)</f>
        <v>1.26</v>
      </c>
      <c r="K962" s="22">
        <f>HLOOKUP($O962,$B$8:$E$27,K$5,FALSE)</f>
        <v>0</v>
      </c>
      <c r="L962" s="22">
        <f>HLOOKUP($O962,$B$8:$E$27,L$5,FALSE)</f>
        <v>0</v>
      </c>
      <c r="M962" s="22">
        <f t="shared" si="166"/>
        <v>0.60000000000000009</v>
      </c>
      <c r="N962" s="22">
        <f t="shared" si="167"/>
        <v>3.7800000000000002</v>
      </c>
      <c r="O962" s="22" t="s">
        <v>39</v>
      </c>
      <c r="P962" s="24">
        <f t="shared" ca="1" si="163"/>
        <v>0.29885954283208344</v>
      </c>
      <c r="Q962" s="24">
        <f t="shared" ca="1" si="164"/>
        <v>2.4241410028885197</v>
      </c>
      <c r="R962" s="24">
        <f t="shared" ca="1" si="168"/>
        <v>2.7230005457206032</v>
      </c>
      <c r="S962" s="22" t="str">
        <f t="shared" ca="1" si="169"/>
        <v/>
      </c>
      <c r="T962" s="24" t="str">
        <f t="shared" ca="1" si="170"/>
        <v/>
      </c>
      <c r="U962" s="24">
        <f t="shared" ca="1" si="165"/>
        <v>0</v>
      </c>
      <c r="V962" s="22">
        <f t="shared" ca="1" si="162"/>
        <v>1.2120705014442599</v>
      </c>
    </row>
    <row r="963" spans="7:22" x14ac:dyDescent="0.25">
      <c r="G963" s="22">
        <v>954</v>
      </c>
      <c r="H963" s="22">
        <f>HLOOKUP($O963,$B$8:$E$27,H$5,FALSE)</f>
        <v>3</v>
      </c>
      <c r="I963" s="22">
        <f>HLOOKUP($O963,$B$8:$E$27,I$5,FALSE)</f>
        <v>0.2</v>
      </c>
      <c r="J963" s="22">
        <f>HLOOKUP($O963,$B$8:$E$27,J$5,FALSE)</f>
        <v>1.26</v>
      </c>
      <c r="K963" s="22">
        <f>HLOOKUP($O963,$B$8:$E$27,K$5,FALSE)</f>
        <v>0</v>
      </c>
      <c r="L963" s="22">
        <f>HLOOKUP($O963,$B$8:$E$27,L$5,FALSE)</f>
        <v>0</v>
      </c>
      <c r="M963" s="22">
        <f t="shared" si="166"/>
        <v>0.60000000000000009</v>
      </c>
      <c r="N963" s="22">
        <f t="shared" si="167"/>
        <v>3.7800000000000002</v>
      </c>
      <c r="O963" s="22" t="s">
        <v>39</v>
      </c>
      <c r="P963" s="24">
        <f t="shared" ca="1" si="163"/>
        <v>0.15194908524142239</v>
      </c>
      <c r="Q963" s="24">
        <f t="shared" ca="1" si="164"/>
        <v>2.123290030071884</v>
      </c>
      <c r="R963" s="24">
        <f t="shared" ca="1" si="168"/>
        <v>2.2752391153133065</v>
      </c>
      <c r="S963" s="22" t="str">
        <f t="shared" ca="1" si="169"/>
        <v/>
      </c>
      <c r="T963" s="24" t="str">
        <f t="shared" ca="1" si="170"/>
        <v/>
      </c>
      <c r="U963" s="24">
        <f t="shared" ca="1" si="165"/>
        <v>0</v>
      </c>
      <c r="V963" s="22">
        <f t="shared" ca="1" si="162"/>
        <v>1.061645015035942</v>
      </c>
    </row>
    <row r="964" spans="7:22" x14ac:dyDescent="0.25">
      <c r="G964" s="22">
        <v>955</v>
      </c>
      <c r="H964" s="22">
        <f>HLOOKUP($O964,$B$8:$E$27,H$5,FALSE)</f>
        <v>10</v>
      </c>
      <c r="I964" s="22">
        <f>HLOOKUP($O964,$B$8:$E$27,I$5,FALSE)</f>
        <v>0.2</v>
      </c>
      <c r="J964" s="22">
        <f>HLOOKUP($O964,$B$8:$E$27,J$5,FALSE)</f>
        <v>1.4</v>
      </c>
      <c r="K964" s="22">
        <f>HLOOKUP($O964,$B$8:$E$27,K$5,FALSE)</f>
        <v>0</v>
      </c>
      <c r="L964" s="22">
        <f>HLOOKUP($O964,$B$8:$E$27,L$5,FALSE)</f>
        <v>0</v>
      </c>
      <c r="M964" s="22">
        <f t="shared" si="166"/>
        <v>2</v>
      </c>
      <c r="N964" s="22">
        <f t="shared" si="167"/>
        <v>14</v>
      </c>
      <c r="O964" s="22" t="s">
        <v>41</v>
      </c>
      <c r="P964" s="24">
        <f t="shared" ca="1" si="163"/>
        <v>0.33211970550339731</v>
      </c>
      <c r="Q964" s="24">
        <f t="shared" ca="1" si="164"/>
        <v>9.3994242298123698</v>
      </c>
      <c r="R964" s="24">
        <f t="shared" ca="1" si="168"/>
        <v>9.7315439353157664</v>
      </c>
      <c r="S964" s="22" t="str">
        <f t="shared" ca="1" si="169"/>
        <v/>
      </c>
      <c r="T964" s="24" t="str">
        <f t="shared" ca="1" si="170"/>
        <v/>
      </c>
      <c r="U964" s="24">
        <f t="shared" ca="1" si="165"/>
        <v>0</v>
      </c>
      <c r="V964" s="22">
        <f t="shared" ca="1" si="162"/>
        <v>4.6997121149061849</v>
      </c>
    </row>
    <row r="965" spans="7:22" x14ac:dyDescent="0.25">
      <c r="G965" s="22">
        <v>956</v>
      </c>
      <c r="H965" s="22">
        <f>HLOOKUP($O965,$B$8:$E$27,H$5,FALSE)</f>
        <v>3</v>
      </c>
      <c r="I965" s="22">
        <f>HLOOKUP($O965,$B$8:$E$27,I$5,FALSE)</f>
        <v>0.2</v>
      </c>
      <c r="J965" s="22">
        <f>HLOOKUP($O965,$B$8:$E$27,J$5,FALSE)</f>
        <v>1.26</v>
      </c>
      <c r="K965" s="22">
        <f>HLOOKUP($O965,$B$8:$E$27,K$5,FALSE)</f>
        <v>0</v>
      </c>
      <c r="L965" s="22">
        <f>HLOOKUP($O965,$B$8:$E$27,L$5,FALSE)</f>
        <v>0</v>
      </c>
      <c r="M965" s="22">
        <f t="shared" si="166"/>
        <v>0.60000000000000009</v>
      </c>
      <c r="N965" s="22">
        <f t="shared" si="167"/>
        <v>3.7800000000000002</v>
      </c>
      <c r="O965" s="22" t="s">
        <v>39</v>
      </c>
      <c r="P965" s="24">
        <f t="shared" ca="1" si="163"/>
        <v>0.57832900495288186</v>
      </c>
      <c r="Q965" s="24">
        <f t="shared" ca="1" si="164"/>
        <v>2.0567425521970288</v>
      </c>
      <c r="R965" s="24">
        <f t="shared" ca="1" si="168"/>
        <v>2.6350715571499106</v>
      </c>
      <c r="S965" s="22" t="str">
        <f t="shared" ca="1" si="169"/>
        <v/>
      </c>
      <c r="T965" s="24" t="str">
        <f t="shared" ca="1" si="170"/>
        <v/>
      </c>
      <c r="U965" s="24">
        <f t="shared" ca="1" si="165"/>
        <v>0</v>
      </c>
      <c r="V965" s="22">
        <f t="shared" ca="1" si="162"/>
        <v>0.52291193646666656</v>
      </c>
    </row>
    <row r="966" spans="7:22" x14ac:dyDescent="0.25">
      <c r="G966" s="22">
        <v>957</v>
      </c>
      <c r="H966" s="22">
        <f>HLOOKUP($O966,$B$8:$E$27,H$5,FALSE)</f>
        <v>3</v>
      </c>
      <c r="I966" s="22">
        <f>HLOOKUP($O966,$B$8:$E$27,I$5,FALSE)</f>
        <v>0.2</v>
      </c>
      <c r="J966" s="22">
        <f>HLOOKUP($O966,$B$8:$E$27,J$5,FALSE)</f>
        <v>1.26</v>
      </c>
      <c r="K966" s="22">
        <f>HLOOKUP($O966,$B$8:$E$27,K$5,FALSE)</f>
        <v>0</v>
      </c>
      <c r="L966" s="22">
        <f>HLOOKUP($O966,$B$8:$E$27,L$5,FALSE)</f>
        <v>0</v>
      </c>
      <c r="M966" s="22">
        <f t="shared" si="166"/>
        <v>0.60000000000000009</v>
      </c>
      <c r="N966" s="22">
        <f t="shared" si="167"/>
        <v>3.7800000000000002</v>
      </c>
      <c r="O966" s="22" t="s">
        <v>39</v>
      </c>
      <c r="P966" s="24">
        <f t="shared" ca="1" si="163"/>
        <v>0.15876741848109036</v>
      </c>
      <c r="Q966" s="24">
        <f t="shared" ca="1" si="164"/>
        <v>1.9567735697231865</v>
      </c>
      <c r="R966" s="24">
        <f t="shared" ca="1" si="168"/>
        <v>2.1155409882042768</v>
      </c>
      <c r="S966" s="22" t="str">
        <f t="shared" ca="1" si="169"/>
        <v/>
      </c>
      <c r="T966" s="24" t="str">
        <f t="shared" ca="1" si="170"/>
        <v/>
      </c>
      <c r="U966" s="24">
        <f t="shared" ca="1" si="165"/>
        <v>0</v>
      </c>
      <c r="V966" s="22">
        <f t="shared" ca="1" si="162"/>
        <v>0.7258867264849973</v>
      </c>
    </row>
    <row r="967" spans="7:22" x14ac:dyDescent="0.25">
      <c r="G967" s="22">
        <v>958</v>
      </c>
      <c r="H967" s="22">
        <f>HLOOKUP($O967,$B$8:$E$27,H$5,FALSE)</f>
        <v>5</v>
      </c>
      <c r="I967" s="22">
        <f>HLOOKUP($O967,$B$8:$E$27,I$5,FALSE)</f>
        <v>0.18</v>
      </c>
      <c r="J967" s="22">
        <f>HLOOKUP($O967,$B$8:$E$27,J$5,FALSE)</f>
        <v>1.37</v>
      </c>
      <c r="K967" s="22">
        <f>HLOOKUP($O967,$B$8:$E$27,K$5,FALSE)</f>
        <v>0</v>
      </c>
      <c r="L967" s="22">
        <f>HLOOKUP($O967,$B$8:$E$27,L$5,FALSE)</f>
        <v>0</v>
      </c>
      <c r="M967" s="22">
        <f t="shared" si="166"/>
        <v>0.89999999999999991</v>
      </c>
      <c r="N967" s="22">
        <f t="shared" si="167"/>
        <v>6.8500000000000005</v>
      </c>
      <c r="O967" s="22" t="s">
        <v>40</v>
      </c>
      <c r="P967" s="24">
        <f t="shared" ca="1" si="163"/>
        <v>0.77392181714772124</v>
      </c>
      <c r="Q967" s="24">
        <f t="shared" ca="1" si="164"/>
        <v>3.6818086851747114</v>
      </c>
      <c r="R967" s="24">
        <f t="shared" ca="1" si="168"/>
        <v>4.4557305023224325</v>
      </c>
      <c r="S967" s="22" t="str">
        <f t="shared" ca="1" si="169"/>
        <v/>
      </c>
      <c r="T967" s="24" t="str">
        <f t="shared" ca="1" si="170"/>
        <v/>
      </c>
      <c r="U967" s="24">
        <f t="shared" ca="1" si="165"/>
        <v>0</v>
      </c>
      <c r="V967" s="22">
        <f t="shared" ca="1" si="162"/>
        <v>1.6910832619993648</v>
      </c>
    </row>
    <row r="968" spans="7:22" x14ac:dyDescent="0.25">
      <c r="G968" s="22">
        <v>959</v>
      </c>
      <c r="H968" s="22">
        <f>HLOOKUP($O968,$B$8:$E$27,H$5,FALSE)</f>
        <v>1</v>
      </c>
      <c r="I968" s="22">
        <f>HLOOKUP($O968,$B$8:$E$27,I$5,FALSE)</f>
        <v>0.3</v>
      </c>
      <c r="J968" s="22">
        <f>HLOOKUP($O968,$B$8:$E$27,J$5,FALSE)</f>
        <v>0.95</v>
      </c>
      <c r="K968" s="22">
        <f>HLOOKUP($O968,$B$8:$E$27,K$5,FALSE)</f>
        <v>0</v>
      </c>
      <c r="L968" s="22">
        <f>HLOOKUP($O968,$B$8:$E$27,L$5,FALSE)</f>
        <v>0</v>
      </c>
      <c r="M968" s="22">
        <f t="shared" si="166"/>
        <v>0.3</v>
      </c>
      <c r="N968" s="22">
        <f t="shared" si="167"/>
        <v>0.95</v>
      </c>
      <c r="O968" s="22" t="s">
        <v>38</v>
      </c>
      <c r="P968" s="24">
        <f t="shared" ca="1" si="163"/>
        <v>5.391077270702755E-2</v>
      </c>
      <c r="Q968" s="24">
        <f t="shared" ca="1" si="164"/>
        <v>0.59429384100277816</v>
      </c>
      <c r="R968" s="24">
        <f t="shared" ca="1" si="168"/>
        <v>0.64820461370980575</v>
      </c>
      <c r="S968" s="22" t="str">
        <f t="shared" ca="1" si="169"/>
        <v/>
      </c>
      <c r="T968" s="24" t="str">
        <f t="shared" ca="1" si="170"/>
        <v/>
      </c>
      <c r="U968" s="24">
        <f t="shared" ca="1" si="165"/>
        <v>0</v>
      </c>
      <c r="V968" s="22">
        <f t="shared" ref="V968:V1031" ca="1" si="171">Q968*MIN(0.5,MAX(0.05,RAND()))</f>
        <v>0.29714692050138908</v>
      </c>
    </row>
    <row r="969" spans="7:22" x14ac:dyDescent="0.25">
      <c r="G969" s="22">
        <v>960</v>
      </c>
      <c r="H969" s="22">
        <f>HLOOKUP($O969,$B$8:$E$27,H$5,FALSE)</f>
        <v>1</v>
      </c>
      <c r="I969" s="22">
        <f>HLOOKUP($O969,$B$8:$E$27,I$5,FALSE)</f>
        <v>0.3</v>
      </c>
      <c r="J969" s="22">
        <f>HLOOKUP($O969,$B$8:$E$27,J$5,FALSE)</f>
        <v>0.95</v>
      </c>
      <c r="K969" s="22">
        <f>HLOOKUP($O969,$B$8:$E$27,K$5,FALSE)</f>
        <v>0</v>
      </c>
      <c r="L969" s="22">
        <f>HLOOKUP($O969,$B$8:$E$27,L$5,FALSE)</f>
        <v>0</v>
      </c>
      <c r="M969" s="22">
        <f t="shared" si="166"/>
        <v>0.3</v>
      </c>
      <c r="N969" s="22">
        <f t="shared" si="167"/>
        <v>0.95</v>
      </c>
      <c r="O969" s="22" t="s">
        <v>38</v>
      </c>
      <c r="P969" s="24">
        <f t="shared" ca="1" si="163"/>
        <v>0.26515546659960693</v>
      </c>
      <c r="Q969" s="24">
        <f t="shared" ca="1" si="164"/>
        <v>0.62634949557459785</v>
      </c>
      <c r="R969" s="24">
        <f t="shared" ca="1" si="168"/>
        <v>0.89150496217420483</v>
      </c>
      <c r="S969" s="22" t="str">
        <f t="shared" ca="1" si="169"/>
        <v/>
      </c>
      <c r="T969" s="24" t="str">
        <f t="shared" ca="1" si="170"/>
        <v/>
      </c>
      <c r="U969" s="24">
        <f t="shared" ca="1" si="165"/>
        <v>0</v>
      </c>
      <c r="V969" s="22">
        <f t="shared" ca="1" si="171"/>
        <v>0.12505307150411352</v>
      </c>
    </row>
    <row r="970" spans="7:22" x14ac:dyDescent="0.25">
      <c r="G970" s="22">
        <v>961</v>
      </c>
      <c r="H970" s="22">
        <f>HLOOKUP($O970,$B$8:$E$27,H$5,FALSE)</f>
        <v>1</v>
      </c>
      <c r="I970" s="22">
        <f>HLOOKUP($O970,$B$8:$E$27,I$5,FALSE)</f>
        <v>0.3</v>
      </c>
      <c r="J970" s="22">
        <f>HLOOKUP($O970,$B$8:$E$27,J$5,FALSE)</f>
        <v>0.95</v>
      </c>
      <c r="K970" s="22">
        <f>HLOOKUP($O970,$B$8:$E$27,K$5,FALSE)</f>
        <v>0</v>
      </c>
      <c r="L970" s="22">
        <f>HLOOKUP($O970,$B$8:$E$27,L$5,FALSE)</f>
        <v>0</v>
      </c>
      <c r="M970" s="22">
        <f t="shared" si="166"/>
        <v>0.3</v>
      </c>
      <c r="N970" s="22">
        <f t="shared" si="167"/>
        <v>0.95</v>
      </c>
      <c r="O970" s="22" t="s">
        <v>38</v>
      </c>
      <c r="P970" s="24">
        <f t="shared" ca="1" si="163"/>
        <v>7.4810113907574055E-2</v>
      </c>
      <c r="Q970" s="24">
        <f t="shared" ca="1" si="164"/>
        <v>0.65485310493329985</v>
      </c>
      <c r="R970" s="24">
        <f t="shared" ca="1" si="168"/>
        <v>0.72966321884087393</v>
      </c>
      <c r="S970" s="22" t="str">
        <f t="shared" ca="1" si="169"/>
        <v/>
      </c>
      <c r="T970" s="24" t="str">
        <f t="shared" ca="1" si="170"/>
        <v/>
      </c>
      <c r="U970" s="24">
        <f t="shared" ca="1" si="165"/>
        <v>0</v>
      </c>
      <c r="V970" s="22">
        <f t="shared" ca="1" si="171"/>
        <v>0.32742655246664992</v>
      </c>
    </row>
    <row r="971" spans="7:22" x14ac:dyDescent="0.25">
      <c r="G971" s="22">
        <v>962</v>
      </c>
      <c r="H971" s="22">
        <f>HLOOKUP($O971,$B$8:$E$27,H$5,FALSE)</f>
        <v>3</v>
      </c>
      <c r="I971" s="22">
        <f>HLOOKUP($O971,$B$8:$E$27,I$5,FALSE)</f>
        <v>0.2</v>
      </c>
      <c r="J971" s="22">
        <f>HLOOKUP($O971,$B$8:$E$27,J$5,FALSE)</f>
        <v>1.26</v>
      </c>
      <c r="K971" s="22">
        <f>HLOOKUP($O971,$B$8:$E$27,K$5,FALSE)</f>
        <v>0</v>
      </c>
      <c r="L971" s="22">
        <f>HLOOKUP($O971,$B$8:$E$27,L$5,FALSE)</f>
        <v>0</v>
      </c>
      <c r="M971" s="22">
        <f t="shared" si="166"/>
        <v>0.60000000000000009</v>
      </c>
      <c r="N971" s="22">
        <f t="shared" si="167"/>
        <v>3.7800000000000002</v>
      </c>
      <c r="O971" s="22" t="s">
        <v>39</v>
      </c>
      <c r="P971" s="24">
        <f t="shared" ref="P971:P1034" ca="1" si="172">RAND()*$M971</f>
        <v>0.10088933111126523</v>
      </c>
      <c r="Q971" s="24">
        <f t="shared" ref="Q971:Q1034" ca="1" si="173">MIN(N971*20,MAX(M971,NORMINV(RAND(),N971-(N971-M971)/2,(N971-M971)/16)))</f>
        <v>2.4495377218240608</v>
      </c>
      <c r="R971" s="24">
        <f t="shared" ca="1" si="168"/>
        <v>2.5504270529353259</v>
      </c>
      <c r="S971" s="22" t="str">
        <f t="shared" ca="1" si="169"/>
        <v/>
      </c>
      <c r="T971" s="24" t="str">
        <f t="shared" ca="1" si="170"/>
        <v/>
      </c>
      <c r="U971" s="24">
        <f t="shared" ref="U971:U1034" ca="1" si="174">Q971*K971*L971</f>
        <v>0</v>
      </c>
      <c r="V971" s="22">
        <f t="shared" ca="1" si="171"/>
        <v>1.2247688609120304</v>
      </c>
    </row>
    <row r="972" spans="7:22" x14ac:dyDescent="0.25">
      <c r="G972" s="22">
        <v>963</v>
      </c>
      <c r="H972" s="22">
        <f>HLOOKUP($O972,$B$8:$E$27,H$5,FALSE)</f>
        <v>5</v>
      </c>
      <c r="I972" s="22">
        <f>HLOOKUP($O972,$B$8:$E$27,I$5,FALSE)</f>
        <v>0.18</v>
      </c>
      <c r="J972" s="22">
        <f>HLOOKUP($O972,$B$8:$E$27,J$5,FALSE)</f>
        <v>1.37</v>
      </c>
      <c r="K972" s="22">
        <f>HLOOKUP($O972,$B$8:$E$27,K$5,FALSE)</f>
        <v>0</v>
      </c>
      <c r="L972" s="22">
        <f>HLOOKUP($O972,$B$8:$E$27,L$5,FALSE)</f>
        <v>0</v>
      </c>
      <c r="M972" s="22">
        <f t="shared" si="166"/>
        <v>0.89999999999999991</v>
      </c>
      <c r="N972" s="22">
        <f t="shared" si="167"/>
        <v>6.8500000000000005</v>
      </c>
      <c r="O972" s="22" t="s">
        <v>40</v>
      </c>
      <c r="P972" s="24">
        <f t="shared" ca="1" si="172"/>
        <v>0.46081345335936602</v>
      </c>
      <c r="Q972" s="24">
        <f t="shared" ca="1" si="173"/>
        <v>3.6761293138941311</v>
      </c>
      <c r="R972" s="24">
        <f t="shared" ca="1" si="168"/>
        <v>4.1369427672534975</v>
      </c>
      <c r="S972" s="22" t="str">
        <f t="shared" ca="1" si="169"/>
        <v/>
      </c>
      <c r="T972" s="24" t="str">
        <f t="shared" ca="1" si="170"/>
        <v/>
      </c>
      <c r="U972" s="24">
        <f t="shared" ca="1" si="174"/>
        <v>0</v>
      </c>
      <c r="V972" s="22">
        <f t="shared" ca="1" si="171"/>
        <v>1.8380646569470656</v>
      </c>
    </row>
    <row r="973" spans="7:22" x14ac:dyDescent="0.25">
      <c r="G973" s="22">
        <v>964</v>
      </c>
      <c r="H973" s="22">
        <f>HLOOKUP($O973,$B$8:$E$27,H$5,FALSE)</f>
        <v>10</v>
      </c>
      <c r="I973" s="22">
        <f>HLOOKUP($O973,$B$8:$E$27,I$5,FALSE)</f>
        <v>0.2</v>
      </c>
      <c r="J973" s="22">
        <f>HLOOKUP($O973,$B$8:$E$27,J$5,FALSE)</f>
        <v>1.4</v>
      </c>
      <c r="K973" s="22">
        <f>HLOOKUP($O973,$B$8:$E$27,K$5,FALSE)</f>
        <v>0</v>
      </c>
      <c r="L973" s="22">
        <f>HLOOKUP($O973,$B$8:$E$27,L$5,FALSE)</f>
        <v>0</v>
      </c>
      <c r="M973" s="22">
        <f t="shared" si="166"/>
        <v>2</v>
      </c>
      <c r="N973" s="22">
        <f t="shared" si="167"/>
        <v>14</v>
      </c>
      <c r="O973" s="22" t="s">
        <v>41</v>
      </c>
      <c r="P973" s="24">
        <f t="shared" ca="1" si="172"/>
        <v>0.37930082022714529</v>
      </c>
      <c r="Q973" s="24">
        <f t="shared" ca="1" si="173"/>
        <v>7.2982324119105346</v>
      </c>
      <c r="R973" s="24">
        <f t="shared" ca="1" si="168"/>
        <v>7.6775332321376801</v>
      </c>
      <c r="S973" s="22" t="str">
        <f t="shared" ca="1" si="169"/>
        <v/>
      </c>
      <c r="T973" s="24" t="str">
        <f t="shared" ca="1" si="170"/>
        <v/>
      </c>
      <c r="U973" s="24">
        <f t="shared" ca="1" si="174"/>
        <v>0</v>
      </c>
      <c r="V973" s="22">
        <f t="shared" ca="1" si="171"/>
        <v>2.9202663622205649</v>
      </c>
    </row>
    <row r="974" spans="7:22" x14ac:dyDescent="0.25">
      <c r="G974" s="22">
        <v>965</v>
      </c>
      <c r="H974" s="22">
        <f>HLOOKUP($O974,$B$8:$E$27,H$5,FALSE)</f>
        <v>1</v>
      </c>
      <c r="I974" s="22">
        <f>HLOOKUP($O974,$B$8:$E$27,I$5,FALSE)</f>
        <v>0.3</v>
      </c>
      <c r="J974" s="22">
        <f>HLOOKUP($O974,$B$8:$E$27,J$5,FALSE)</f>
        <v>0.95</v>
      </c>
      <c r="K974" s="22">
        <f>HLOOKUP($O974,$B$8:$E$27,K$5,FALSE)</f>
        <v>0</v>
      </c>
      <c r="L974" s="22">
        <f>HLOOKUP($O974,$B$8:$E$27,L$5,FALSE)</f>
        <v>0</v>
      </c>
      <c r="M974" s="22">
        <f t="shared" si="166"/>
        <v>0.3</v>
      </c>
      <c r="N974" s="22">
        <f t="shared" si="167"/>
        <v>0.95</v>
      </c>
      <c r="O974" s="22" t="s">
        <v>38</v>
      </c>
      <c r="P974" s="24">
        <f t="shared" ca="1" si="172"/>
        <v>6.7824507746338525E-2</v>
      </c>
      <c r="Q974" s="24">
        <f t="shared" ca="1" si="173"/>
        <v>0.71833631017707322</v>
      </c>
      <c r="R974" s="24">
        <f t="shared" ca="1" si="168"/>
        <v>0.78616081792341175</v>
      </c>
      <c r="S974" s="22" t="str">
        <f t="shared" ca="1" si="169"/>
        <v/>
      </c>
      <c r="T974" s="24" t="str">
        <f t="shared" ca="1" si="170"/>
        <v/>
      </c>
      <c r="U974" s="24">
        <f t="shared" ca="1" si="174"/>
        <v>0</v>
      </c>
      <c r="V974" s="22">
        <f t="shared" ca="1" si="171"/>
        <v>0.29952488782867737</v>
      </c>
    </row>
    <row r="975" spans="7:22" x14ac:dyDescent="0.25">
      <c r="G975" s="22">
        <v>966</v>
      </c>
      <c r="H975" s="22">
        <f>HLOOKUP($O975,$B$8:$E$27,H$5,FALSE)</f>
        <v>1</v>
      </c>
      <c r="I975" s="22">
        <f>HLOOKUP($O975,$B$8:$E$27,I$5,FALSE)</f>
        <v>0.3</v>
      </c>
      <c r="J975" s="22">
        <f>HLOOKUP($O975,$B$8:$E$27,J$5,FALSE)</f>
        <v>0.95</v>
      </c>
      <c r="K975" s="22">
        <f>HLOOKUP($O975,$B$8:$E$27,K$5,FALSE)</f>
        <v>0</v>
      </c>
      <c r="L975" s="22">
        <f>HLOOKUP($O975,$B$8:$E$27,L$5,FALSE)</f>
        <v>0</v>
      </c>
      <c r="M975" s="22">
        <f t="shared" si="166"/>
        <v>0.3</v>
      </c>
      <c r="N975" s="22">
        <f t="shared" si="167"/>
        <v>0.95</v>
      </c>
      <c r="O975" s="22" t="s">
        <v>38</v>
      </c>
      <c r="P975" s="24">
        <f t="shared" ca="1" si="172"/>
        <v>9.1249490914278128E-2</v>
      </c>
      <c r="Q975" s="24">
        <f t="shared" ca="1" si="173"/>
        <v>0.61865020844074814</v>
      </c>
      <c r="R975" s="24">
        <f t="shared" ca="1" si="168"/>
        <v>0.70989969935502628</v>
      </c>
      <c r="S975" s="22" t="str">
        <f t="shared" ca="1" si="169"/>
        <v/>
      </c>
      <c r="T975" s="24" t="str">
        <f t="shared" ca="1" si="170"/>
        <v/>
      </c>
      <c r="U975" s="24">
        <f t="shared" ca="1" si="174"/>
        <v>0</v>
      </c>
      <c r="V975" s="22">
        <f t="shared" ca="1" si="171"/>
        <v>0.12074265707228153</v>
      </c>
    </row>
    <row r="976" spans="7:22" x14ac:dyDescent="0.25">
      <c r="G976" s="22">
        <v>967</v>
      </c>
      <c r="H976" s="22">
        <f>HLOOKUP($O976,$B$8:$E$27,H$5,FALSE)</f>
        <v>3</v>
      </c>
      <c r="I976" s="22">
        <f>HLOOKUP($O976,$B$8:$E$27,I$5,FALSE)</f>
        <v>0.2</v>
      </c>
      <c r="J976" s="22">
        <f>HLOOKUP($O976,$B$8:$E$27,J$5,FALSE)</f>
        <v>1.26</v>
      </c>
      <c r="K976" s="22">
        <f>HLOOKUP($O976,$B$8:$E$27,K$5,FALSE)</f>
        <v>0</v>
      </c>
      <c r="L976" s="22">
        <f>HLOOKUP($O976,$B$8:$E$27,L$5,FALSE)</f>
        <v>0</v>
      </c>
      <c r="M976" s="22">
        <f t="shared" si="166"/>
        <v>0.60000000000000009</v>
      </c>
      <c r="N976" s="22">
        <f t="shared" si="167"/>
        <v>3.7800000000000002</v>
      </c>
      <c r="O976" s="22" t="s">
        <v>39</v>
      </c>
      <c r="P976" s="24">
        <f t="shared" ca="1" si="172"/>
        <v>0.17682057973511145</v>
      </c>
      <c r="Q976" s="24">
        <f t="shared" ca="1" si="173"/>
        <v>2.3141714682436652</v>
      </c>
      <c r="R976" s="24">
        <f t="shared" ca="1" si="168"/>
        <v>2.4909920479787768</v>
      </c>
      <c r="S976" s="22" t="str">
        <f t="shared" ca="1" si="169"/>
        <v/>
      </c>
      <c r="T976" s="24" t="str">
        <f t="shared" ca="1" si="170"/>
        <v/>
      </c>
      <c r="U976" s="24">
        <f t="shared" ca="1" si="174"/>
        <v>0</v>
      </c>
      <c r="V976" s="22">
        <f t="shared" ca="1" si="171"/>
        <v>1.1570857341218326</v>
      </c>
    </row>
    <row r="977" spans="7:22" x14ac:dyDescent="0.25">
      <c r="G977" s="22">
        <v>968</v>
      </c>
      <c r="H977" s="22">
        <f>HLOOKUP($O977,$B$8:$E$27,H$5,FALSE)</f>
        <v>3</v>
      </c>
      <c r="I977" s="22">
        <f>HLOOKUP($O977,$B$8:$E$27,I$5,FALSE)</f>
        <v>0.2</v>
      </c>
      <c r="J977" s="22">
        <f>HLOOKUP($O977,$B$8:$E$27,J$5,FALSE)</f>
        <v>1.26</v>
      </c>
      <c r="K977" s="22">
        <f>HLOOKUP($O977,$B$8:$E$27,K$5,FALSE)</f>
        <v>0</v>
      </c>
      <c r="L977" s="22">
        <f>HLOOKUP($O977,$B$8:$E$27,L$5,FALSE)</f>
        <v>0</v>
      </c>
      <c r="M977" s="22">
        <f t="shared" ref="M977:M1040" si="175">I977*$H977</f>
        <v>0.60000000000000009</v>
      </c>
      <c r="N977" s="22">
        <f t="shared" ref="N977:N1040" si="176">J977*$H977</f>
        <v>3.7800000000000002</v>
      </c>
      <c r="O977" s="22" t="s">
        <v>39</v>
      </c>
      <c r="P977" s="24">
        <f t="shared" ca="1" si="172"/>
        <v>4.3162695184029605E-2</v>
      </c>
      <c r="Q977" s="24">
        <f t="shared" ca="1" si="173"/>
        <v>2.2668121523825322</v>
      </c>
      <c r="R977" s="24">
        <f t="shared" ca="1" si="168"/>
        <v>2.3099748475665618</v>
      </c>
      <c r="S977" s="22" t="str">
        <f t="shared" ca="1" si="169"/>
        <v/>
      </c>
      <c r="T977" s="24" t="str">
        <f t="shared" ca="1" si="170"/>
        <v/>
      </c>
      <c r="U977" s="24">
        <f t="shared" ca="1" si="174"/>
        <v>0</v>
      </c>
      <c r="V977" s="22">
        <f t="shared" ca="1" si="171"/>
        <v>0.56805338003653294</v>
      </c>
    </row>
    <row r="978" spans="7:22" x14ac:dyDescent="0.25">
      <c r="G978" s="22">
        <v>969</v>
      </c>
      <c r="H978" s="22">
        <f>HLOOKUP($O978,$B$8:$E$27,H$5,FALSE)</f>
        <v>5</v>
      </c>
      <c r="I978" s="22">
        <f>HLOOKUP($O978,$B$8:$E$27,I$5,FALSE)</f>
        <v>0.18</v>
      </c>
      <c r="J978" s="22">
        <f>HLOOKUP($O978,$B$8:$E$27,J$5,FALSE)</f>
        <v>1.37</v>
      </c>
      <c r="K978" s="22">
        <f>HLOOKUP($O978,$B$8:$E$27,K$5,FALSE)</f>
        <v>0</v>
      </c>
      <c r="L978" s="22">
        <f>HLOOKUP($O978,$B$8:$E$27,L$5,FALSE)</f>
        <v>0</v>
      </c>
      <c r="M978" s="22">
        <f t="shared" si="175"/>
        <v>0.89999999999999991</v>
      </c>
      <c r="N978" s="22">
        <f t="shared" si="176"/>
        <v>6.8500000000000005</v>
      </c>
      <c r="O978" s="22" t="s">
        <v>40</v>
      </c>
      <c r="P978" s="24">
        <f t="shared" ca="1" si="172"/>
        <v>0.63884248690750189</v>
      </c>
      <c r="Q978" s="24">
        <f t="shared" ca="1" si="173"/>
        <v>3.5478790562894025</v>
      </c>
      <c r="R978" s="24">
        <f t="shared" ca="1" si="168"/>
        <v>4.1867215431969047</v>
      </c>
      <c r="S978" s="22" t="str">
        <f t="shared" ca="1" si="169"/>
        <v/>
      </c>
      <c r="T978" s="24" t="str">
        <f t="shared" ca="1" si="170"/>
        <v/>
      </c>
      <c r="U978" s="24">
        <f t="shared" ca="1" si="174"/>
        <v>0</v>
      </c>
      <c r="V978" s="22">
        <f t="shared" ca="1" si="171"/>
        <v>1.7739395281447012</v>
      </c>
    </row>
    <row r="979" spans="7:22" x14ac:dyDescent="0.25">
      <c r="G979" s="22">
        <v>970</v>
      </c>
      <c r="H979" s="22">
        <f>HLOOKUP($O979,$B$8:$E$27,H$5,FALSE)</f>
        <v>5</v>
      </c>
      <c r="I979" s="22">
        <f>HLOOKUP($O979,$B$8:$E$27,I$5,FALSE)</f>
        <v>0.18</v>
      </c>
      <c r="J979" s="22">
        <f>HLOOKUP($O979,$B$8:$E$27,J$5,FALSE)</f>
        <v>1.37</v>
      </c>
      <c r="K979" s="22">
        <f>HLOOKUP($O979,$B$8:$E$27,K$5,FALSE)</f>
        <v>0</v>
      </c>
      <c r="L979" s="22">
        <f>HLOOKUP($O979,$B$8:$E$27,L$5,FALSE)</f>
        <v>0</v>
      </c>
      <c r="M979" s="22">
        <f t="shared" si="175"/>
        <v>0.89999999999999991</v>
      </c>
      <c r="N979" s="22">
        <f t="shared" si="176"/>
        <v>6.8500000000000005</v>
      </c>
      <c r="O979" s="22" t="s">
        <v>40</v>
      </c>
      <c r="P979" s="24">
        <f t="shared" ca="1" si="172"/>
        <v>0.71912213020104587</v>
      </c>
      <c r="Q979" s="24">
        <f t="shared" ca="1" si="173"/>
        <v>2.8860075226102753</v>
      </c>
      <c r="R979" s="24">
        <f t="shared" ca="1" si="168"/>
        <v>3.6051296528113213</v>
      </c>
      <c r="S979" s="22" t="str">
        <f t="shared" ca="1" si="169"/>
        <v/>
      </c>
      <c r="T979" s="24" t="str">
        <f t="shared" ca="1" si="170"/>
        <v/>
      </c>
      <c r="U979" s="24">
        <f t="shared" ca="1" si="174"/>
        <v>0</v>
      </c>
      <c r="V979" s="22">
        <f t="shared" ca="1" si="171"/>
        <v>0.32256273275153197</v>
      </c>
    </row>
    <row r="980" spans="7:22" x14ac:dyDescent="0.25">
      <c r="G980" s="22">
        <v>971</v>
      </c>
      <c r="H980" s="22">
        <f>HLOOKUP($O980,$B$8:$E$27,H$5,FALSE)</f>
        <v>5</v>
      </c>
      <c r="I980" s="22">
        <f>HLOOKUP($O980,$B$8:$E$27,I$5,FALSE)</f>
        <v>0.18</v>
      </c>
      <c r="J980" s="22">
        <f>HLOOKUP($O980,$B$8:$E$27,J$5,FALSE)</f>
        <v>1.37</v>
      </c>
      <c r="K980" s="22">
        <f>HLOOKUP($O980,$B$8:$E$27,K$5,FALSE)</f>
        <v>0</v>
      </c>
      <c r="L980" s="22">
        <f>HLOOKUP($O980,$B$8:$E$27,L$5,FALSE)</f>
        <v>0</v>
      </c>
      <c r="M980" s="22">
        <f t="shared" si="175"/>
        <v>0.89999999999999991</v>
      </c>
      <c r="N980" s="22">
        <f t="shared" si="176"/>
        <v>6.8500000000000005</v>
      </c>
      <c r="O980" s="22" t="s">
        <v>40</v>
      </c>
      <c r="P980" s="24">
        <f t="shared" ca="1" si="172"/>
        <v>0.55824077566539032</v>
      </c>
      <c r="Q980" s="24">
        <f t="shared" ca="1" si="173"/>
        <v>4.0298497699367957</v>
      </c>
      <c r="R980" s="24">
        <f t="shared" ca="1" si="168"/>
        <v>4.5880905456021859</v>
      </c>
      <c r="S980" s="22" t="str">
        <f t="shared" ca="1" si="169"/>
        <v/>
      </c>
      <c r="T980" s="24" t="str">
        <f t="shared" ca="1" si="170"/>
        <v/>
      </c>
      <c r="U980" s="24">
        <f t="shared" ca="1" si="174"/>
        <v>0</v>
      </c>
      <c r="V980" s="22">
        <f t="shared" ca="1" si="171"/>
        <v>2.0149248849683978</v>
      </c>
    </row>
    <row r="981" spans="7:22" x14ac:dyDescent="0.25">
      <c r="G981" s="22">
        <v>972</v>
      </c>
      <c r="H981" s="22">
        <f>HLOOKUP($O981,$B$8:$E$27,H$5,FALSE)</f>
        <v>3</v>
      </c>
      <c r="I981" s="22">
        <f>HLOOKUP($O981,$B$8:$E$27,I$5,FALSE)</f>
        <v>0.2</v>
      </c>
      <c r="J981" s="22">
        <f>HLOOKUP($O981,$B$8:$E$27,J$5,FALSE)</f>
        <v>1.26</v>
      </c>
      <c r="K981" s="22">
        <f>HLOOKUP($O981,$B$8:$E$27,K$5,FALSE)</f>
        <v>0</v>
      </c>
      <c r="L981" s="22">
        <f>HLOOKUP($O981,$B$8:$E$27,L$5,FALSE)</f>
        <v>0</v>
      </c>
      <c r="M981" s="22">
        <f t="shared" si="175"/>
        <v>0.60000000000000009</v>
      </c>
      <c r="N981" s="22">
        <f t="shared" si="176"/>
        <v>3.7800000000000002</v>
      </c>
      <c r="O981" s="22" t="s">
        <v>39</v>
      </c>
      <c r="P981" s="24">
        <f t="shared" ca="1" si="172"/>
        <v>0.59835535975931087</v>
      </c>
      <c r="Q981" s="24">
        <f t="shared" ca="1" si="173"/>
        <v>2.1020544028110759</v>
      </c>
      <c r="R981" s="24">
        <f t="shared" ca="1" si="168"/>
        <v>2.7004097625703869</v>
      </c>
      <c r="S981" s="22" t="str">
        <f t="shared" ca="1" si="169"/>
        <v/>
      </c>
      <c r="T981" s="24" t="str">
        <f t="shared" ca="1" si="170"/>
        <v/>
      </c>
      <c r="U981" s="24">
        <f t="shared" ca="1" si="174"/>
        <v>0</v>
      </c>
      <c r="V981" s="22">
        <f t="shared" ca="1" si="171"/>
        <v>0.63545936375301859</v>
      </c>
    </row>
    <row r="982" spans="7:22" x14ac:dyDescent="0.25">
      <c r="G982" s="22">
        <v>973</v>
      </c>
      <c r="H982" s="22">
        <f>HLOOKUP($O982,$B$8:$E$27,H$5,FALSE)</f>
        <v>3</v>
      </c>
      <c r="I982" s="22">
        <f>HLOOKUP($O982,$B$8:$E$27,I$5,FALSE)</f>
        <v>0.2</v>
      </c>
      <c r="J982" s="22">
        <f>HLOOKUP($O982,$B$8:$E$27,J$5,FALSE)</f>
        <v>1.26</v>
      </c>
      <c r="K982" s="22">
        <f>HLOOKUP($O982,$B$8:$E$27,K$5,FALSE)</f>
        <v>0</v>
      </c>
      <c r="L982" s="22">
        <f>HLOOKUP($O982,$B$8:$E$27,L$5,FALSE)</f>
        <v>0</v>
      </c>
      <c r="M982" s="22">
        <f t="shared" si="175"/>
        <v>0.60000000000000009</v>
      </c>
      <c r="N982" s="22">
        <f t="shared" si="176"/>
        <v>3.7800000000000002</v>
      </c>
      <c r="O982" s="22" t="s">
        <v>39</v>
      </c>
      <c r="P982" s="24">
        <f t="shared" ca="1" si="172"/>
        <v>0.43671028318500343</v>
      </c>
      <c r="Q982" s="24">
        <f t="shared" ca="1" si="173"/>
        <v>2.3192381041558785</v>
      </c>
      <c r="R982" s="24">
        <f t="shared" ca="1" si="168"/>
        <v>2.7559483873408821</v>
      </c>
      <c r="S982" s="22" t="str">
        <f t="shared" ca="1" si="169"/>
        <v/>
      </c>
      <c r="T982" s="24" t="str">
        <f t="shared" ca="1" si="170"/>
        <v/>
      </c>
      <c r="U982" s="24">
        <f t="shared" ca="1" si="174"/>
        <v>0</v>
      </c>
      <c r="V982" s="22">
        <f t="shared" ca="1" si="171"/>
        <v>0.40148239918306056</v>
      </c>
    </row>
    <row r="983" spans="7:22" x14ac:dyDescent="0.25">
      <c r="G983" s="22">
        <v>974</v>
      </c>
      <c r="H983" s="22">
        <f>HLOOKUP($O983,$B$8:$E$27,H$5,FALSE)</f>
        <v>10</v>
      </c>
      <c r="I983" s="22">
        <f>HLOOKUP($O983,$B$8:$E$27,I$5,FALSE)</f>
        <v>0.2</v>
      </c>
      <c r="J983" s="22">
        <f>HLOOKUP($O983,$B$8:$E$27,J$5,FALSE)</f>
        <v>1.4</v>
      </c>
      <c r="K983" s="22">
        <f>HLOOKUP($O983,$B$8:$E$27,K$5,FALSE)</f>
        <v>0</v>
      </c>
      <c r="L983" s="22">
        <f>HLOOKUP($O983,$B$8:$E$27,L$5,FALSE)</f>
        <v>0</v>
      </c>
      <c r="M983" s="22">
        <f t="shared" si="175"/>
        <v>2</v>
      </c>
      <c r="N983" s="22">
        <f t="shared" si="176"/>
        <v>14</v>
      </c>
      <c r="O983" s="22" t="s">
        <v>41</v>
      </c>
      <c r="P983" s="24">
        <f t="shared" ca="1" si="172"/>
        <v>0.6474849765115922</v>
      </c>
      <c r="Q983" s="24">
        <f t="shared" ca="1" si="173"/>
        <v>7.3337383113885757</v>
      </c>
      <c r="R983" s="24">
        <f t="shared" ca="1" si="168"/>
        <v>7.9812232879001677</v>
      </c>
      <c r="S983" s="22" t="str">
        <f t="shared" ca="1" si="169"/>
        <v/>
      </c>
      <c r="T983" s="24" t="str">
        <f t="shared" ca="1" si="170"/>
        <v/>
      </c>
      <c r="U983" s="24">
        <f t="shared" ca="1" si="174"/>
        <v>0</v>
      </c>
      <c r="V983" s="22">
        <f t="shared" ca="1" si="171"/>
        <v>1.7968681522138434</v>
      </c>
    </row>
    <row r="984" spans="7:22" x14ac:dyDescent="0.25">
      <c r="G984" s="22">
        <v>975</v>
      </c>
      <c r="H984" s="22">
        <f>HLOOKUP($O984,$B$8:$E$27,H$5,FALSE)</f>
        <v>1</v>
      </c>
      <c r="I984" s="22">
        <f>HLOOKUP($O984,$B$8:$E$27,I$5,FALSE)</f>
        <v>0.3</v>
      </c>
      <c r="J984" s="22">
        <f>HLOOKUP($O984,$B$8:$E$27,J$5,FALSE)</f>
        <v>0.95</v>
      </c>
      <c r="K984" s="22">
        <f>HLOOKUP($O984,$B$8:$E$27,K$5,FALSE)</f>
        <v>0</v>
      </c>
      <c r="L984" s="22">
        <f>HLOOKUP($O984,$B$8:$E$27,L$5,FALSE)</f>
        <v>0</v>
      </c>
      <c r="M984" s="22">
        <f t="shared" si="175"/>
        <v>0.3</v>
      </c>
      <c r="N984" s="22">
        <f t="shared" si="176"/>
        <v>0.95</v>
      </c>
      <c r="O984" s="22" t="s">
        <v>38</v>
      </c>
      <c r="P984" s="24">
        <f t="shared" ca="1" si="172"/>
        <v>0.12665977297928843</v>
      </c>
      <c r="Q984" s="24">
        <f t="shared" ca="1" si="173"/>
        <v>0.63084994293661378</v>
      </c>
      <c r="R984" s="24">
        <f t="shared" ca="1" si="168"/>
        <v>0.75750971591590222</v>
      </c>
      <c r="S984" s="22" t="str">
        <f t="shared" ca="1" si="169"/>
        <v/>
      </c>
      <c r="T984" s="24" t="str">
        <f t="shared" ca="1" si="170"/>
        <v/>
      </c>
      <c r="U984" s="24">
        <f t="shared" ca="1" si="174"/>
        <v>0</v>
      </c>
      <c r="V984" s="22">
        <f t="shared" ca="1" si="171"/>
        <v>0.21841558307366576</v>
      </c>
    </row>
    <row r="985" spans="7:22" x14ac:dyDescent="0.25">
      <c r="G985" s="22">
        <v>976</v>
      </c>
      <c r="H985" s="22">
        <f>HLOOKUP($O985,$B$8:$E$27,H$5,FALSE)</f>
        <v>5</v>
      </c>
      <c r="I985" s="22">
        <f>HLOOKUP($O985,$B$8:$E$27,I$5,FALSE)</f>
        <v>0.18</v>
      </c>
      <c r="J985" s="22">
        <f>HLOOKUP($O985,$B$8:$E$27,J$5,FALSE)</f>
        <v>1.37</v>
      </c>
      <c r="K985" s="22">
        <f>HLOOKUP($O985,$B$8:$E$27,K$5,FALSE)</f>
        <v>0</v>
      </c>
      <c r="L985" s="22">
        <f>HLOOKUP($O985,$B$8:$E$27,L$5,FALSE)</f>
        <v>0</v>
      </c>
      <c r="M985" s="22">
        <f t="shared" si="175"/>
        <v>0.89999999999999991</v>
      </c>
      <c r="N985" s="22">
        <f t="shared" si="176"/>
        <v>6.8500000000000005</v>
      </c>
      <c r="O985" s="22" t="s">
        <v>40</v>
      </c>
      <c r="P985" s="24">
        <f t="shared" ca="1" si="172"/>
        <v>0.50920946826866642</v>
      </c>
      <c r="Q985" s="24">
        <f t="shared" ca="1" si="173"/>
        <v>3.8490421605716554</v>
      </c>
      <c r="R985" s="24">
        <f t="shared" ca="1" si="168"/>
        <v>4.3582516288403221</v>
      </c>
      <c r="S985" s="22" t="str">
        <f t="shared" ca="1" si="169"/>
        <v/>
      </c>
      <c r="T985" s="24" t="str">
        <f t="shared" ca="1" si="170"/>
        <v/>
      </c>
      <c r="U985" s="24">
        <f t="shared" ca="1" si="174"/>
        <v>0</v>
      </c>
      <c r="V985" s="22">
        <f t="shared" ca="1" si="171"/>
        <v>1.6842540244399729</v>
      </c>
    </row>
    <row r="986" spans="7:22" x14ac:dyDescent="0.25">
      <c r="G986" s="22">
        <v>977</v>
      </c>
      <c r="H986" s="22">
        <f>HLOOKUP($O986,$B$8:$E$27,H$5,FALSE)</f>
        <v>5</v>
      </c>
      <c r="I986" s="22">
        <f>HLOOKUP($O986,$B$8:$E$27,I$5,FALSE)</f>
        <v>0.18</v>
      </c>
      <c r="J986" s="22">
        <f>HLOOKUP($O986,$B$8:$E$27,J$5,FALSE)</f>
        <v>1.37</v>
      </c>
      <c r="K986" s="22">
        <f>HLOOKUP($O986,$B$8:$E$27,K$5,FALSE)</f>
        <v>0</v>
      </c>
      <c r="L986" s="22">
        <f>HLOOKUP($O986,$B$8:$E$27,L$5,FALSE)</f>
        <v>0</v>
      </c>
      <c r="M986" s="22">
        <f t="shared" si="175"/>
        <v>0.89999999999999991</v>
      </c>
      <c r="N986" s="22">
        <f t="shared" si="176"/>
        <v>6.8500000000000005</v>
      </c>
      <c r="O986" s="22" t="s">
        <v>40</v>
      </c>
      <c r="P986" s="24">
        <f t="shared" ca="1" si="172"/>
        <v>0.82569207988715954</v>
      </c>
      <c r="Q986" s="24">
        <f t="shared" ca="1" si="173"/>
        <v>4.2946999497936931</v>
      </c>
      <c r="R986" s="24">
        <f t="shared" ca="1" si="168"/>
        <v>5.1203920296808523</v>
      </c>
      <c r="S986" s="22" t="str">
        <f t="shared" ca="1" si="169"/>
        <v>C</v>
      </c>
      <c r="T986" s="24">
        <f t="shared" ca="1" si="170"/>
        <v>0.12039202968085227</v>
      </c>
      <c r="U986" s="24">
        <f t="shared" ca="1" si="174"/>
        <v>0</v>
      </c>
      <c r="V986" s="22">
        <f t="shared" ca="1" si="171"/>
        <v>2.1473499748968465</v>
      </c>
    </row>
    <row r="987" spans="7:22" x14ac:dyDescent="0.25">
      <c r="G987" s="22">
        <v>978</v>
      </c>
      <c r="H987" s="22">
        <f>HLOOKUP($O987,$B$8:$E$27,H$5,FALSE)</f>
        <v>5</v>
      </c>
      <c r="I987" s="22">
        <f>HLOOKUP($O987,$B$8:$E$27,I$5,FALSE)</f>
        <v>0.18</v>
      </c>
      <c r="J987" s="22">
        <f>HLOOKUP($O987,$B$8:$E$27,J$5,FALSE)</f>
        <v>1.37</v>
      </c>
      <c r="K987" s="22">
        <f>HLOOKUP($O987,$B$8:$E$27,K$5,FALSE)</f>
        <v>0</v>
      </c>
      <c r="L987" s="22">
        <f>HLOOKUP($O987,$B$8:$E$27,L$5,FALSE)</f>
        <v>0</v>
      </c>
      <c r="M987" s="22">
        <f t="shared" si="175"/>
        <v>0.89999999999999991</v>
      </c>
      <c r="N987" s="22">
        <f t="shared" si="176"/>
        <v>6.8500000000000005</v>
      </c>
      <c r="O987" s="22" t="s">
        <v>40</v>
      </c>
      <c r="P987" s="24">
        <f t="shared" ca="1" si="172"/>
        <v>0.1379130130122371</v>
      </c>
      <c r="Q987" s="24">
        <f t="shared" ca="1" si="173"/>
        <v>3.9791898214056989</v>
      </c>
      <c r="R987" s="24">
        <f t="shared" ca="1" si="168"/>
        <v>4.1171028344179357</v>
      </c>
      <c r="S987" s="22" t="str">
        <f t="shared" ca="1" si="169"/>
        <v/>
      </c>
      <c r="T987" s="24" t="str">
        <f t="shared" ca="1" si="170"/>
        <v/>
      </c>
      <c r="U987" s="24">
        <f t="shared" ca="1" si="174"/>
        <v>0</v>
      </c>
      <c r="V987" s="22">
        <f t="shared" ca="1" si="171"/>
        <v>1.4064761915003479</v>
      </c>
    </row>
    <row r="988" spans="7:22" x14ac:dyDescent="0.25">
      <c r="G988" s="22">
        <v>979</v>
      </c>
      <c r="H988" s="22">
        <f>HLOOKUP($O988,$B$8:$E$27,H$5,FALSE)</f>
        <v>1</v>
      </c>
      <c r="I988" s="22">
        <f>HLOOKUP($O988,$B$8:$E$27,I$5,FALSE)</f>
        <v>0.3</v>
      </c>
      <c r="J988" s="22">
        <f>HLOOKUP($O988,$B$8:$E$27,J$5,FALSE)</f>
        <v>0.95</v>
      </c>
      <c r="K988" s="22">
        <f>HLOOKUP($O988,$B$8:$E$27,K$5,FALSE)</f>
        <v>0</v>
      </c>
      <c r="L988" s="22">
        <f>HLOOKUP($O988,$B$8:$E$27,L$5,FALSE)</f>
        <v>0</v>
      </c>
      <c r="M988" s="22">
        <f t="shared" si="175"/>
        <v>0.3</v>
      </c>
      <c r="N988" s="22">
        <f t="shared" si="176"/>
        <v>0.95</v>
      </c>
      <c r="O988" s="22" t="s">
        <v>38</v>
      </c>
      <c r="P988" s="24">
        <f t="shared" ca="1" si="172"/>
        <v>5.7225693442687096E-2</v>
      </c>
      <c r="Q988" s="24">
        <f t="shared" ca="1" si="173"/>
        <v>0.61920047498388986</v>
      </c>
      <c r="R988" s="24">
        <f t="shared" ca="1" si="168"/>
        <v>0.67642616842657699</v>
      </c>
      <c r="S988" s="22" t="str">
        <f t="shared" ca="1" si="169"/>
        <v/>
      </c>
      <c r="T988" s="24" t="str">
        <f t="shared" ca="1" si="170"/>
        <v/>
      </c>
      <c r="U988" s="24">
        <f t="shared" ca="1" si="174"/>
        <v>0</v>
      </c>
      <c r="V988" s="22">
        <f t="shared" ca="1" si="171"/>
        <v>0.30960023749194493</v>
      </c>
    </row>
    <row r="989" spans="7:22" x14ac:dyDescent="0.25">
      <c r="G989" s="22">
        <v>980</v>
      </c>
      <c r="H989" s="22">
        <f>HLOOKUP($O989,$B$8:$E$27,H$5,FALSE)</f>
        <v>1</v>
      </c>
      <c r="I989" s="22">
        <f>HLOOKUP($O989,$B$8:$E$27,I$5,FALSE)</f>
        <v>0.3</v>
      </c>
      <c r="J989" s="22">
        <f>HLOOKUP($O989,$B$8:$E$27,J$5,FALSE)</f>
        <v>0.95</v>
      </c>
      <c r="K989" s="22">
        <f>HLOOKUP($O989,$B$8:$E$27,K$5,FALSE)</f>
        <v>0</v>
      </c>
      <c r="L989" s="22">
        <f>HLOOKUP($O989,$B$8:$E$27,L$5,FALSE)</f>
        <v>0</v>
      </c>
      <c r="M989" s="22">
        <f t="shared" si="175"/>
        <v>0.3</v>
      </c>
      <c r="N989" s="22">
        <f t="shared" si="176"/>
        <v>0.95</v>
      </c>
      <c r="O989" s="22" t="s">
        <v>38</v>
      </c>
      <c r="P989" s="24">
        <f t="shared" ca="1" si="172"/>
        <v>0.1332473365464891</v>
      </c>
      <c r="Q989" s="24">
        <f t="shared" ca="1" si="173"/>
        <v>0.62262532902543333</v>
      </c>
      <c r="R989" s="24">
        <f t="shared" ca="1" si="168"/>
        <v>0.75587266557192245</v>
      </c>
      <c r="S989" s="22" t="str">
        <f t="shared" ca="1" si="169"/>
        <v/>
      </c>
      <c r="T989" s="24" t="str">
        <f t="shared" ca="1" si="170"/>
        <v/>
      </c>
      <c r="U989" s="24">
        <f t="shared" ca="1" si="174"/>
        <v>0</v>
      </c>
      <c r="V989" s="22">
        <f t="shared" ca="1" si="171"/>
        <v>3.1131266451271667E-2</v>
      </c>
    </row>
    <row r="990" spans="7:22" x14ac:dyDescent="0.25">
      <c r="G990" s="22">
        <v>981</v>
      </c>
      <c r="H990" s="22">
        <f>HLOOKUP($O990,$B$8:$E$27,H$5,FALSE)</f>
        <v>1</v>
      </c>
      <c r="I990" s="22">
        <f>HLOOKUP($O990,$B$8:$E$27,I$5,FALSE)</f>
        <v>0.3</v>
      </c>
      <c r="J990" s="22">
        <f>HLOOKUP($O990,$B$8:$E$27,J$5,FALSE)</f>
        <v>0.95</v>
      </c>
      <c r="K990" s="22">
        <f>HLOOKUP($O990,$B$8:$E$27,K$5,FALSE)</f>
        <v>0</v>
      </c>
      <c r="L990" s="22">
        <f>HLOOKUP($O990,$B$8:$E$27,L$5,FALSE)</f>
        <v>0</v>
      </c>
      <c r="M990" s="22">
        <f t="shared" si="175"/>
        <v>0.3</v>
      </c>
      <c r="N990" s="22">
        <f t="shared" si="176"/>
        <v>0.95</v>
      </c>
      <c r="O990" s="22" t="s">
        <v>38</v>
      </c>
      <c r="P990" s="24">
        <f t="shared" ca="1" si="172"/>
        <v>0.12017195776453084</v>
      </c>
      <c r="Q990" s="24">
        <f t="shared" ca="1" si="173"/>
        <v>0.64673117444560979</v>
      </c>
      <c r="R990" s="24">
        <f t="shared" ca="1" si="168"/>
        <v>0.76690313221014061</v>
      </c>
      <c r="S990" s="22" t="str">
        <f t="shared" ca="1" si="169"/>
        <v/>
      </c>
      <c r="T990" s="24" t="str">
        <f t="shared" ca="1" si="170"/>
        <v/>
      </c>
      <c r="U990" s="24">
        <f t="shared" ca="1" si="174"/>
        <v>0</v>
      </c>
      <c r="V990" s="22">
        <f t="shared" ca="1" si="171"/>
        <v>0.18398804240770117</v>
      </c>
    </row>
    <row r="991" spans="7:22" x14ac:dyDescent="0.25">
      <c r="G991" s="22">
        <v>982</v>
      </c>
      <c r="H991" s="22">
        <f>HLOOKUP($O991,$B$8:$E$27,H$5,FALSE)</f>
        <v>5</v>
      </c>
      <c r="I991" s="22">
        <f>HLOOKUP($O991,$B$8:$E$27,I$5,FALSE)</f>
        <v>0.18</v>
      </c>
      <c r="J991" s="22">
        <f>HLOOKUP($O991,$B$8:$E$27,J$5,FALSE)</f>
        <v>1.37</v>
      </c>
      <c r="K991" s="22">
        <f>HLOOKUP($O991,$B$8:$E$27,K$5,FALSE)</f>
        <v>0</v>
      </c>
      <c r="L991" s="22">
        <f>HLOOKUP($O991,$B$8:$E$27,L$5,FALSE)</f>
        <v>0</v>
      </c>
      <c r="M991" s="22">
        <f t="shared" si="175"/>
        <v>0.89999999999999991</v>
      </c>
      <c r="N991" s="22">
        <f t="shared" si="176"/>
        <v>6.8500000000000005</v>
      </c>
      <c r="O991" s="22" t="s">
        <v>40</v>
      </c>
      <c r="P991" s="24">
        <f t="shared" ca="1" si="172"/>
        <v>0.35031489239089159</v>
      </c>
      <c r="Q991" s="24">
        <f t="shared" ca="1" si="173"/>
        <v>3.7594101815239198</v>
      </c>
      <c r="R991" s="24">
        <f t="shared" ca="1" si="168"/>
        <v>4.1097250739148112</v>
      </c>
      <c r="S991" s="22" t="str">
        <f t="shared" ca="1" si="169"/>
        <v/>
      </c>
      <c r="T991" s="24" t="str">
        <f t="shared" ca="1" si="170"/>
        <v/>
      </c>
      <c r="U991" s="24">
        <f t="shared" ca="1" si="174"/>
        <v>0</v>
      </c>
      <c r="V991" s="22">
        <f t="shared" ca="1" si="171"/>
        <v>0.69330969948598986</v>
      </c>
    </row>
    <row r="992" spans="7:22" x14ac:dyDescent="0.25">
      <c r="G992" s="22">
        <v>983</v>
      </c>
      <c r="H992" s="22">
        <f>HLOOKUP($O992,$B$8:$E$27,H$5,FALSE)</f>
        <v>3</v>
      </c>
      <c r="I992" s="22">
        <f>HLOOKUP($O992,$B$8:$E$27,I$5,FALSE)</f>
        <v>0.2</v>
      </c>
      <c r="J992" s="22">
        <f>HLOOKUP($O992,$B$8:$E$27,J$5,FALSE)</f>
        <v>1.26</v>
      </c>
      <c r="K992" s="22">
        <f>HLOOKUP($O992,$B$8:$E$27,K$5,FALSE)</f>
        <v>0</v>
      </c>
      <c r="L992" s="22">
        <f>HLOOKUP($O992,$B$8:$E$27,L$5,FALSE)</f>
        <v>0</v>
      </c>
      <c r="M992" s="22">
        <f t="shared" si="175"/>
        <v>0.60000000000000009</v>
      </c>
      <c r="N992" s="22">
        <f t="shared" si="176"/>
        <v>3.7800000000000002</v>
      </c>
      <c r="O992" s="22" t="s">
        <v>39</v>
      </c>
      <c r="P992" s="24">
        <f t="shared" ca="1" si="172"/>
        <v>0.29598812488245491</v>
      </c>
      <c r="Q992" s="24">
        <f t="shared" ca="1" si="173"/>
        <v>2.0755233508823911</v>
      </c>
      <c r="R992" s="24">
        <f t="shared" ca="1" si="168"/>
        <v>2.3715114757648461</v>
      </c>
      <c r="S992" s="22" t="str">
        <f t="shared" ca="1" si="169"/>
        <v/>
      </c>
      <c r="T992" s="24" t="str">
        <f t="shared" ca="1" si="170"/>
        <v/>
      </c>
      <c r="U992" s="24">
        <f t="shared" ca="1" si="174"/>
        <v>0</v>
      </c>
      <c r="V992" s="22">
        <f t="shared" ca="1" si="171"/>
        <v>1.0377616754411956</v>
      </c>
    </row>
    <row r="993" spans="7:22" x14ac:dyDescent="0.25">
      <c r="G993" s="22">
        <v>984</v>
      </c>
      <c r="H993" s="22">
        <f>HLOOKUP($O993,$B$8:$E$27,H$5,FALSE)</f>
        <v>3</v>
      </c>
      <c r="I993" s="22">
        <f>HLOOKUP($O993,$B$8:$E$27,I$5,FALSE)</f>
        <v>0.2</v>
      </c>
      <c r="J993" s="22">
        <f>HLOOKUP($O993,$B$8:$E$27,J$5,FALSE)</f>
        <v>1.26</v>
      </c>
      <c r="K993" s="22">
        <f>HLOOKUP($O993,$B$8:$E$27,K$5,FALSE)</f>
        <v>0</v>
      </c>
      <c r="L993" s="22">
        <f>HLOOKUP($O993,$B$8:$E$27,L$5,FALSE)</f>
        <v>0</v>
      </c>
      <c r="M993" s="22">
        <f t="shared" si="175"/>
        <v>0.60000000000000009</v>
      </c>
      <c r="N993" s="22">
        <f t="shared" si="176"/>
        <v>3.7800000000000002</v>
      </c>
      <c r="O993" s="22" t="s">
        <v>39</v>
      </c>
      <c r="P993" s="24">
        <f t="shared" ca="1" si="172"/>
        <v>0.36850922228099958</v>
      </c>
      <c r="Q993" s="24">
        <f t="shared" ca="1" si="173"/>
        <v>2.0943179131927723</v>
      </c>
      <c r="R993" s="24">
        <f t="shared" ca="1" si="168"/>
        <v>2.4628271354737716</v>
      </c>
      <c r="S993" s="22" t="str">
        <f t="shared" ca="1" si="169"/>
        <v/>
      </c>
      <c r="T993" s="24" t="str">
        <f t="shared" ca="1" si="170"/>
        <v/>
      </c>
      <c r="U993" s="24">
        <f t="shared" ca="1" si="174"/>
        <v>0</v>
      </c>
      <c r="V993" s="22">
        <f t="shared" ca="1" si="171"/>
        <v>1.0471589565963861</v>
      </c>
    </row>
    <row r="994" spans="7:22" x14ac:dyDescent="0.25">
      <c r="G994" s="22">
        <v>985</v>
      </c>
      <c r="H994" s="22">
        <f>HLOOKUP($O994,$B$8:$E$27,H$5,FALSE)</f>
        <v>1</v>
      </c>
      <c r="I994" s="22">
        <f>HLOOKUP($O994,$B$8:$E$27,I$5,FALSE)</f>
        <v>0.3</v>
      </c>
      <c r="J994" s="22">
        <f>HLOOKUP($O994,$B$8:$E$27,J$5,FALSE)</f>
        <v>0.95</v>
      </c>
      <c r="K994" s="22">
        <f>HLOOKUP($O994,$B$8:$E$27,K$5,FALSE)</f>
        <v>0</v>
      </c>
      <c r="L994" s="22">
        <f>HLOOKUP($O994,$B$8:$E$27,L$5,FALSE)</f>
        <v>0</v>
      </c>
      <c r="M994" s="22">
        <f t="shared" si="175"/>
        <v>0.3</v>
      </c>
      <c r="N994" s="22">
        <f t="shared" si="176"/>
        <v>0.95</v>
      </c>
      <c r="O994" s="22" t="s">
        <v>38</v>
      </c>
      <c r="P994" s="24">
        <f t="shared" ca="1" si="172"/>
        <v>0.10696083343927497</v>
      </c>
      <c r="Q994" s="24">
        <f t="shared" ca="1" si="173"/>
        <v>0.70383957636745365</v>
      </c>
      <c r="R994" s="24">
        <f t="shared" ca="1" si="168"/>
        <v>0.81080040980672863</v>
      </c>
      <c r="S994" s="22" t="str">
        <f t="shared" ca="1" si="169"/>
        <v/>
      </c>
      <c r="T994" s="24" t="str">
        <f t="shared" ca="1" si="170"/>
        <v/>
      </c>
      <c r="U994" s="24">
        <f t="shared" ca="1" si="174"/>
        <v>0</v>
      </c>
      <c r="V994" s="22">
        <f t="shared" ca="1" si="171"/>
        <v>9.3506626128704098E-2</v>
      </c>
    </row>
    <row r="995" spans="7:22" x14ac:dyDescent="0.25">
      <c r="G995" s="22">
        <v>986</v>
      </c>
      <c r="H995" s="22">
        <f>HLOOKUP($O995,$B$8:$E$27,H$5,FALSE)</f>
        <v>10</v>
      </c>
      <c r="I995" s="22">
        <f>HLOOKUP($O995,$B$8:$E$27,I$5,FALSE)</f>
        <v>0.2</v>
      </c>
      <c r="J995" s="22">
        <f>HLOOKUP($O995,$B$8:$E$27,J$5,FALSE)</f>
        <v>1.4</v>
      </c>
      <c r="K995" s="22">
        <f>HLOOKUP($O995,$B$8:$E$27,K$5,FALSE)</f>
        <v>0</v>
      </c>
      <c r="L995" s="22">
        <f>HLOOKUP($O995,$B$8:$E$27,L$5,FALSE)</f>
        <v>0</v>
      </c>
      <c r="M995" s="22">
        <f t="shared" si="175"/>
        <v>2</v>
      </c>
      <c r="N995" s="22">
        <f t="shared" si="176"/>
        <v>14</v>
      </c>
      <c r="O995" s="22" t="s">
        <v>41</v>
      </c>
      <c r="P995" s="24">
        <f t="shared" ca="1" si="172"/>
        <v>1.8615990368625308</v>
      </c>
      <c r="Q995" s="24">
        <f t="shared" ca="1" si="173"/>
        <v>8.3962124450025613</v>
      </c>
      <c r="R995" s="24">
        <f t="shared" ca="1" si="168"/>
        <v>10.257811481865092</v>
      </c>
      <c r="S995" s="22" t="str">
        <f t="shared" ca="1" si="169"/>
        <v>D</v>
      </c>
      <c r="T995" s="24">
        <f t="shared" ca="1" si="170"/>
        <v>0.25781148186509206</v>
      </c>
      <c r="U995" s="24">
        <f t="shared" ca="1" si="174"/>
        <v>0</v>
      </c>
      <c r="V995" s="22">
        <f t="shared" ca="1" si="171"/>
        <v>4.1981062225012806</v>
      </c>
    </row>
    <row r="996" spans="7:22" x14ac:dyDescent="0.25">
      <c r="G996" s="22">
        <v>987</v>
      </c>
      <c r="H996" s="22">
        <f>HLOOKUP($O996,$B$8:$E$27,H$5,FALSE)</f>
        <v>3</v>
      </c>
      <c r="I996" s="22">
        <f>HLOOKUP($O996,$B$8:$E$27,I$5,FALSE)</f>
        <v>0.2</v>
      </c>
      <c r="J996" s="22">
        <f>HLOOKUP($O996,$B$8:$E$27,J$5,FALSE)</f>
        <v>1.26</v>
      </c>
      <c r="K996" s="22">
        <f>HLOOKUP($O996,$B$8:$E$27,K$5,FALSE)</f>
        <v>0</v>
      </c>
      <c r="L996" s="22">
        <f>HLOOKUP($O996,$B$8:$E$27,L$5,FALSE)</f>
        <v>0</v>
      </c>
      <c r="M996" s="22">
        <f t="shared" si="175"/>
        <v>0.60000000000000009</v>
      </c>
      <c r="N996" s="22">
        <f t="shared" si="176"/>
        <v>3.7800000000000002</v>
      </c>
      <c r="O996" s="22" t="s">
        <v>39</v>
      </c>
      <c r="P996" s="24">
        <f t="shared" ca="1" si="172"/>
        <v>0.28300646256655027</v>
      </c>
      <c r="Q996" s="24">
        <f t="shared" ca="1" si="173"/>
        <v>2.2955838213024524</v>
      </c>
      <c r="R996" s="24">
        <f t="shared" ca="1" si="168"/>
        <v>2.5785902838690027</v>
      </c>
      <c r="S996" s="22" t="str">
        <f t="shared" ca="1" si="169"/>
        <v/>
      </c>
      <c r="T996" s="24" t="str">
        <f t="shared" ca="1" si="170"/>
        <v/>
      </c>
      <c r="U996" s="24">
        <f t="shared" ca="1" si="174"/>
        <v>0</v>
      </c>
      <c r="V996" s="22">
        <f t="shared" ca="1" si="171"/>
        <v>1.1477919106512262</v>
      </c>
    </row>
    <row r="997" spans="7:22" x14ac:dyDescent="0.25">
      <c r="G997" s="22">
        <v>988</v>
      </c>
      <c r="H997" s="22">
        <f>HLOOKUP($O997,$B$8:$E$27,H$5,FALSE)</f>
        <v>5</v>
      </c>
      <c r="I997" s="22">
        <f>HLOOKUP($O997,$B$8:$E$27,I$5,FALSE)</f>
        <v>0.18</v>
      </c>
      <c r="J997" s="22">
        <f>HLOOKUP($O997,$B$8:$E$27,J$5,FALSE)</f>
        <v>1.37</v>
      </c>
      <c r="K997" s="22">
        <f>HLOOKUP($O997,$B$8:$E$27,K$5,FALSE)</f>
        <v>0</v>
      </c>
      <c r="L997" s="22">
        <f>HLOOKUP($O997,$B$8:$E$27,L$5,FALSE)</f>
        <v>0</v>
      </c>
      <c r="M997" s="22">
        <f t="shared" si="175"/>
        <v>0.89999999999999991</v>
      </c>
      <c r="N997" s="22">
        <f t="shared" si="176"/>
        <v>6.8500000000000005</v>
      </c>
      <c r="O997" s="22" t="s">
        <v>40</v>
      </c>
      <c r="P997" s="24">
        <f t="shared" ca="1" si="172"/>
        <v>0.49443431677866051</v>
      </c>
      <c r="Q997" s="24">
        <f t="shared" ca="1" si="173"/>
        <v>4.0296892535260422</v>
      </c>
      <c r="R997" s="24">
        <f t="shared" ca="1" si="168"/>
        <v>4.5241235703047025</v>
      </c>
      <c r="S997" s="22" t="str">
        <f t="shared" ca="1" si="169"/>
        <v/>
      </c>
      <c r="T997" s="24" t="str">
        <f t="shared" ca="1" si="170"/>
        <v/>
      </c>
      <c r="U997" s="24">
        <f t="shared" ca="1" si="174"/>
        <v>0</v>
      </c>
      <c r="V997" s="22">
        <f t="shared" ca="1" si="171"/>
        <v>2.0148446267630211</v>
      </c>
    </row>
    <row r="998" spans="7:22" x14ac:dyDescent="0.25">
      <c r="G998" s="22">
        <v>989</v>
      </c>
      <c r="H998" s="22">
        <f>HLOOKUP($O998,$B$8:$E$27,H$5,FALSE)</f>
        <v>1</v>
      </c>
      <c r="I998" s="22">
        <f>HLOOKUP($O998,$B$8:$E$27,I$5,FALSE)</f>
        <v>0.3</v>
      </c>
      <c r="J998" s="22">
        <f>HLOOKUP($O998,$B$8:$E$27,J$5,FALSE)</f>
        <v>0.95</v>
      </c>
      <c r="K998" s="22">
        <f>HLOOKUP($O998,$B$8:$E$27,K$5,FALSE)</f>
        <v>0</v>
      </c>
      <c r="L998" s="22">
        <f>HLOOKUP($O998,$B$8:$E$27,L$5,FALSE)</f>
        <v>0</v>
      </c>
      <c r="M998" s="22">
        <f t="shared" si="175"/>
        <v>0.3</v>
      </c>
      <c r="N998" s="22">
        <f t="shared" si="176"/>
        <v>0.95</v>
      </c>
      <c r="O998" s="22" t="s">
        <v>38</v>
      </c>
      <c r="P998" s="24">
        <f t="shared" ca="1" si="172"/>
        <v>8.868648951801858E-2</v>
      </c>
      <c r="Q998" s="24">
        <f t="shared" ca="1" si="173"/>
        <v>0.56241459908832658</v>
      </c>
      <c r="R998" s="24">
        <f t="shared" ca="1" si="168"/>
        <v>0.65110108860634519</v>
      </c>
      <c r="S998" s="22" t="str">
        <f t="shared" ca="1" si="169"/>
        <v/>
      </c>
      <c r="T998" s="24" t="str">
        <f t="shared" ca="1" si="170"/>
        <v/>
      </c>
      <c r="U998" s="24">
        <f t="shared" ca="1" si="174"/>
        <v>0</v>
      </c>
      <c r="V998" s="22">
        <f t="shared" ca="1" si="171"/>
        <v>0.28120729954416329</v>
      </c>
    </row>
    <row r="999" spans="7:22" x14ac:dyDescent="0.25">
      <c r="G999" s="22">
        <v>990</v>
      </c>
      <c r="H999" s="22">
        <f>HLOOKUP($O999,$B$8:$E$27,H$5,FALSE)</f>
        <v>1</v>
      </c>
      <c r="I999" s="22">
        <f>HLOOKUP($O999,$B$8:$E$27,I$5,FALSE)</f>
        <v>0.3</v>
      </c>
      <c r="J999" s="22">
        <f>HLOOKUP($O999,$B$8:$E$27,J$5,FALSE)</f>
        <v>0.95</v>
      </c>
      <c r="K999" s="22">
        <f>HLOOKUP($O999,$B$8:$E$27,K$5,FALSE)</f>
        <v>0</v>
      </c>
      <c r="L999" s="22">
        <f>HLOOKUP($O999,$B$8:$E$27,L$5,FALSE)</f>
        <v>0</v>
      </c>
      <c r="M999" s="22">
        <f t="shared" si="175"/>
        <v>0.3</v>
      </c>
      <c r="N999" s="22">
        <f t="shared" si="176"/>
        <v>0.95</v>
      </c>
      <c r="O999" s="22" t="s">
        <v>38</v>
      </c>
      <c r="P999" s="24">
        <f t="shared" ca="1" si="172"/>
        <v>2.8332067432879637E-3</v>
      </c>
      <c r="Q999" s="24">
        <f t="shared" ca="1" si="173"/>
        <v>0.62086515848120327</v>
      </c>
      <c r="R999" s="24">
        <f t="shared" ca="1" si="168"/>
        <v>0.62369836522449118</v>
      </c>
      <c r="S999" s="22" t="str">
        <f t="shared" ca="1" si="169"/>
        <v/>
      </c>
      <c r="T999" s="24" t="str">
        <f t="shared" ca="1" si="170"/>
        <v/>
      </c>
      <c r="U999" s="24">
        <f t="shared" ca="1" si="174"/>
        <v>0</v>
      </c>
      <c r="V999" s="22">
        <f t="shared" ca="1" si="171"/>
        <v>0.31043257924060164</v>
      </c>
    </row>
    <row r="1000" spans="7:22" x14ac:dyDescent="0.25">
      <c r="G1000" s="22">
        <v>991</v>
      </c>
      <c r="H1000" s="22">
        <f>HLOOKUP($O1000,$B$8:$E$27,H$5,FALSE)</f>
        <v>1</v>
      </c>
      <c r="I1000" s="22">
        <f>HLOOKUP($O1000,$B$8:$E$27,I$5,FALSE)</f>
        <v>0.3</v>
      </c>
      <c r="J1000" s="22">
        <f>HLOOKUP($O1000,$B$8:$E$27,J$5,FALSE)</f>
        <v>0.95</v>
      </c>
      <c r="K1000" s="22">
        <f>HLOOKUP($O1000,$B$8:$E$27,K$5,FALSE)</f>
        <v>0</v>
      </c>
      <c r="L1000" s="22">
        <f>HLOOKUP($O1000,$B$8:$E$27,L$5,FALSE)</f>
        <v>0</v>
      </c>
      <c r="M1000" s="22">
        <f t="shared" si="175"/>
        <v>0.3</v>
      </c>
      <c r="N1000" s="22">
        <f t="shared" si="176"/>
        <v>0.95</v>
      </c>
      <c r="O1000" s="22" t="s">
        <v>38</v>
      </c>
      <c r="P1000" s="24">
        <f t="shared" ca="1" si="172"/>
        <v>0.19798026377059816</v>
      </c>
      <c r="Q1000" s="24">
        <f t="shared" ca="1" si="173"/>
        <v>0.63482335954664437</v>
      </c>
      <c r="R1000" s="24">
        <f t="shared" ca="1" si="168"/>
        <v>0.83280362331724256</v>
      </c>
      <c r="S1000" s="22" t="str">
        <f t="shared" ca="1" si="169"/>
        <v/>
      </c>
      <c r="T1000" s="24" t="str">
        <f t="shared" ca="1" si="170"/>
        <v/>
      </c>
      <c r="U1000" s="24">
        <f t="shared" ca="1" si="174"/>
        <v>0</v>
      </c>
      <c r="V1000" s="22">
        <f t="shared" ca="1" si="171"/>
        <v>0.31741167977332219</v>
      </c>
    </row>
    <row r="1001" spans="7:22" x14ac:dyDescent="0.25">
      <c r="G1001" s="22">
        <v>992</v>
      </c>
      <c r="H1001" s="22">
        <f>HLOOKUP($O1001,$B$8:$E$27,H$5,FALSE)</f>
        <v>3</v>
      </c>
      <c r="I1001" s="22">
        <f>HLOOKUP($O1001,$B$8:$E$27,I$5,FALSE)</f>
        <v>0.2</v>
      </c>
      <c r="J1001" s="22">
        <f>HLOOKUP($O1001,$B$8:$E$27,J$5,FALSE)</f>
        <v>1.26</v>
      </c>
      <c r="K1001" s="22">
        <f>HLOOKUP($O1001,$B$8:$E$27,K$5,FALSE)</f>
        <v>0</v>
      </c>
      <c r="L1001" s="22">
        <f>HLOOKUP($O1001,$B$8:$E$27,L$5,FALSE)</f>
        <v>0</v>
      </c>
      <c r="M1001" s="22">
        <f t="shared" si="175"/>
        <v>0.60000000000000009</v>
      </c>
      <c r="N1001" s="22">
        <f t="shared" si="176"/>
        <v>3.7800000000000002</v>
      </c>
      <c r="O1001" s="22" t="s">
        <v>39</v>
      </c>
      <c r="P1001" s="24">
        <f t="shared" ca="1" si="172"/>
        <v>0.26221612634800529</v>
      </c>
      <c r="Q1001" s="24">
        <f t="shared" ca="1" si="173"/>
        <v>2.3860687814427437</v>
      </c>
      <c r="R1001" s="24">
        <f t="shared" ca="1" si="168"/>
        <v>2.6482849077907491</v>
      </c>
      <c r="S1001" s="22" t="str">
        <f t="shared" ca="1" si="169"/>
        <v/>
      </c>
      <c r="T1001" s="24" t="str">
        <f t="shared" ca="1" si="170"/>
        <v/>
      </c>
      <c r="U1001" s="24">
        <f t="shared" ca="1" si="174"/>
        <v>0</v>
      </c>
      <c r="V1001" s="22">
        <f t="shared" ca="1" si="171"/>
        <v>0.32101517438277444</v>
      </c>
    </row>
    <row r="1002" spans="7:22" x14ac:dyDescent="0.25">
      <c r="G1002" s="22">
        <v>993</v>
      </c>
      <c r="H1002" s="22">
        <f>HLOOKUP($O1002,$B$8:$E$27,H$5,FALSE)</f>
        <v>5</v>
      </c>
      <c r="I1002" s="22">
        <f>HLOOKUP($O1002,$B$8:$E$27,I$5,FALSE)</f>
        <v>0.18</v>
      </c>
      <c r="J1002" s="22">
        <f>HLOOKUP($O1002,$B$8:$E$27,J$5,FALSE)</f>
        <v>1.37</v>
      </c>
      <c r="K1002" s="22">
        <f>HLOOKUP($O1002,$B$8:$E$27,K$5,FALSE)</f>
        <v>0</v>
      </c>
      <c r="L1002" s="22">
        <f>HLOOKUP($O1002,$B$8:$E$27,L$5,FALSE)</f>
        <v>0</v>
      </c>
      <c r="M1002" s="22">
        <f t="shared" si="175"/>
        <v>0.89999999999999991</v>
      </c>
      <c r="N1002" s="22">
        <f t="shared" si="176"/>
        <v>6.8500000000000005</v>
      </c>
      <c r="O1002" s="22" t="s">
        <v>40</v>
      </c>
      <c r="P1002" s="24">
        <f t="shared" ca="1" si="172"/>
        <v>0.74229205252139885</v>
      </c>
      <c r="Q1002" s="24">
        <f t="shared" ca="1" si="173"/>
        <v>3.8394175062837208</v>
      </c>
      <c r="R1002" s="24">
        <f t="shared" ca="1" si="168"/>
        <v>4.5817095588051195</v>
      </c>
      <c r="S1002" s="22" t="str">
        <f t="shared" ca="1" si="169"/>
        <v/>
      </c>
      <c r="T1002" s="24" t="str">
        <f t="shared" ca="1" si="170"/>
        <v/>
      </c>
      <c r="U1002" s="24">
        <f t="shared" ca="1" si="174"/>
        <v>0</v>
      </c>
      <c r="V1002" s="22">
        <f t="shared" ca="1" si="171"/>
        <v>1.2035498599113226</v>
      </c>
    </row>
    <row r="1003" spans="7:22" x14ac:dyDescent="0.25">
      <c r="G1003" s="22">
        <v>994</v>
      </c>
      <c r="H1003" s="22">
        <f>HLOOKUP($O1003,$B$8:$E$27,H$5,FALSE)</f>
        <v>10</v>
      </c>
      <c r="I1003" s="22">
        <f>HLOOKUP($O1003,$B$8:$E$27,I$5,FALSE)</f>
        <v>0.2</v>
      </c>
      <c r="J1003" s="22">
        <f>HLOOKUP($O1003,$B$8:$E$27,J$5,FALSE)</f>
        <v>1.4</v>
      </c>
      <c r="K1003" s="22">
        <f>HLOOKUP($O1003,$B$8:$E$27,K$5,FALSE)</f>
        <v>0</v>
      </c>
      <c r="L1003" s="22">
        <f>HLOOKUP($O1003,$B$8:$E$27,L$5,FALSE)</f>
        <v>0</v>
      </c>
      <c r="M1003" s="22">
        <f t="shared" si="175"/>
        <v>2</v>
      </c>
      <c r="N1003" s="22">
        <f t="shared" si="176"/>
        <v>14</v>
      </c>
      <c r="O1003" s="22" t="s">
        <v>41</v>
      </c>
      <c r="P1003" s="24">
        <f t="shared" ca="1" si="172"/>
        <v>0.39772370748792008</v>
      </c>
      <c r="Q1003" s="24">
        <f t="shared" ca="1" si="173"/>
        <v>7.6191776135737399</v>
      </c>
      <c r="R1003" s="24">
        <f t="shared" ca="1" si="168"/>
        <v>8.0169013210616598</v>
      </c>
      <c r="S1003" s="22" t="str">
        <f t="shared" ca="1" si="169"/>
        <v/>
      </c>
      <c r="T1003" s="24" t="str">
        <f t="shared" ca="1" si="170"/>
        <v/>
      </c>
      <c r="U1003" s="24">
        <f t="shared" ca="1" si="174"/>
        <v>0</v>
      </c>
      <c r="V1003" s="22">
        <f t="shared" ca="1" si="171"/>
        <v>3.80958880678687</v>
      </c>
    </row>
    <row r="1004" spans="7:22" x14ac:dyDescent="0.25">
      <c r="G1004" s="22">
        <v>995</v>
      </c>
      <c r="H1004" s="22">
        <f>HLOOKUP($O1004,$B$8:$E$27,H$5,FALSE)</f>
        <v>1</v>
      </c>
      <c r="I1004" s="22">
        <f>HLOOKUP($O1004,$B$8:$E$27,I$5,FALSE)</f>
        <v>0.3</v>
      </c>
      <c r="J1004" s="22">
        <f>HLOOKUP($O1004,$B$8:$E$27,J$5,FALSE)</f>
        <v>0.95</v>
      </c>
      <c r="K1004" s="22">
        <f>HLOOKUP($O1004,$B$8:$E$27,K$5,FALSE)</f>
        <v>0</v>
      </c>
      <c r="L1004" s="22">
        <f>HLOOKUP($O1004,$B$8:$E$27,L$5,FALSE)</f>
        <v>0</v>
      </c>
      <c r="M1004" s="22">
        <f t="shared" si="175"/>
        <v>0.3</v>
      </c>
      <c r="N1004" s="22">
        <f t="shared" si="176"/>
        <v>0.95</v>
      </c>
      <c r="O1004" s="22" t="s">
        <v>38</v>
      </c>
      <c r="P1004" s="24">
        <f t="shared" ca="1" si="172"/>
        <v>5.9467038767150079E-2</v>
      </c>
      <c r="Q1004" s="24">
        <f t="shared" ca="1" si="173"/>
        <v>0.68206462026917325</v>
      </c>
      <c r="R1004" s="24">
        <f t="shared" ca="1" si="168"/>
        <v>0.74153165903632334</v>
      </c>
      <c r="S1004" s="22" t="str">
        <f t="shared" ca="1" si="169"/>
        <v/>
      </c>
      <c r="T1004" s="24" t="str">
        <f t="shared" ca="1" si="170"/>
        <v/>
      </c>
      <c r="U1004" s="24">
        <f t="shared" ca="1" si="174"/>
        <v>0</v>
      </c>
      <c r="V1004" s="22">
        <f t="shared" ca="1" si="171"/>
        <v>0.17555461585613436</v>
      </c>
    </row>
    <row r="1005" spans="7:22" x14ac:dyDescent="0.25">
      <c r="G1005" s="22">
        <v>996</v>
      </c>
      <c r="H1005" s="22">
        <f>HLOOKUP($O1005,$B$8:$E$27,H$5,FALSE)</f>
        <v>1</v>
      </c>
      <c r="I1005" s="22">
        <f>HLOOKUP($O1005,$B$8:$E$27,I$5,FALSE)</f>
        <v>0.3</v>
      </c>
      <c r="J1005" s="22">
        <f>HLOOKUP($O1005,$B$8:$E$27,J$5,FALSE)</f>
        <v>0.95</v>
      </c>
      <c r="K1005" s="22">
        <f>HLOOKUP($O1005,$B$8:$E$27,K$5,FALSE)</f>
        <v>0</v>
      </c>
      <c r="L1005" s="22">
        <f>HLOOKUP($O1005,$B$8:$E$27,L$5,FALSE)</f>
        <v>0</v>
      </c>
      <c r="M1005" s="22">
        <f t="shared" si="175"/>
        <v>0.3</v>
      </c>
      <c r="N1005" s="22">
        <f t="shared" si="176"/>
        <v>0.95</v>
      </c>
      <c r="O1005" s="22" t="s">
        <v>38</v>
      </c>
      <c r="P1005" s="24">
        <f t="shared" ca="1" si="172"/>
        <v>0.21070818275502673</v>
      </c>
      <c r="Q1005" s="24">
        <f t="shared" ca="1" si="173"/>
        <v>0.58422034034820336</v>
      </c>
      <c r="R1005" s="24">
        <f t="shared" ca="1" si="168"/>
        <v>0.79492852310323014</v>
      </c>
      <c r="S1005" s="22" t="str">
        <f t="shared" ca="1" si="169"/>
        <v/>
      </c>
      <c r="T1005" s="24" t="str">
        <f t="shared" ca="1" si="170"/>
        <v/>
      </c>
      <c r="U1005" s="24">
        <f t="shared" ca="1" si="174"/>
        <v>0</v>
      </c>
      <c r="V1005" s="22">
        <f t="shared" ca="1" si="171"/>
        <v>0.29211017017410168</v>
      </c>
    </row>
    <row r="1006" spans="7:22" x14ac:dyDescent="0.25">
      <c r="G1006" s="22">
        <v>997</v>
      </c>
      <c r="H1006" s="22">
        <f>HLOOKUP($O1006,$B$8:$E$27,H$5,FALSE)</f>
        <v>10</v>
      </c>
      <c r="I1006" s="22">
        <f>HLOOKUP($O1006,$B$8:$E$27,I$5,FALSE)</f>
        <v>0.2</v>
      </c>
      <c r="J1006" s="22">
        <f>HLOOKUP($O1006,$B$8:$E$27,J$5,FALSE)</f>
        <v>1.4</v>
      </c>
      <c r="K1006" s="22">
        <f>HLOOKUP($O1006,$B$8:$E$27,K$5,FALSE)</f>
        <v>0</v>
      </c>
      <c r="L1006" s="22">
        <f>HLOOKUP($O1006,$B$8:$E$27,L$5,FALSE)</f>
        <v>0</v>
      </c>
      <c r="M1006" s="22">
        <f t="shared" si="175"/>
        <v>2</v>
      </c>
      <c r="N1006" s="22">
        <f t="shared" si="176"/>
        <v>14</v>
      </c>
      <c r="O1006" s="22" t="s">
        <v>41</v>
      </c>
      <c r="P1006" s="24">
        <f t="shared" ca="1" si="172"/>
        <v>0.97514617428506778</v>
      </c>
      <c r="Q1006" s="24">
        <f t="shared" ca="1" si="173"/>
        <v>8.1201640419595549</v>
      </c>
      <c r="R1006" s="24">
        <f t="shared" ref="R1006:R1069" ca="1" si="177">SUM(P1006:Q1006)</f>
        <v>9.0953102162446235</v>
      </c>
      <c r="S1006" s="22" t="str">
        <f t="shared" ref="S1006:S1069" ca="1" si="178">IF(H1006&lt;R1006,O1006,"")</f>
        <v/>
      </c>
      <c r="T1006" s="24" t="str">
        <f t="shared" ref="T1006:T1069" ca="1" si="179">IF(S1006=O1006,R1006-H1006,"")</f>
        <v/>
      </c>
      <c r="U1006" s="24">
        <f t="shared" ca="1" si="174"/>
        <v>0</v>
      </c>
      <c r="V1006" s="22">
        <f t="shared" ca="1" si="171"/>
        <v>4.0600820209797774</v>
      </c>
    </row>
    <row r="1007" spans="7:22" x14ac:dyDescent="0.25">
      <c r="G1007" s="22">
        <v>998</v>
      </c>
      <c r="H1007" s="22">
        <f>HLOOKUP($O1007,$B$8:$E$27,H$5,FALSE)</f>
        <v>3</v>
      </c>
      <c r="I1007" s="22">
        <f>HLOOKUP($O1007,$B$8:$E$27,I$5,FALSE)</f>
        <v>0.2</v>
      </c>
      <c r="J1007" s="22">
        <f>HLOOKUP($O1007,$B$8:$E$27,J$5,FALSE)</f>
        <v>1.26</v>
      </c>
      <c r="K1007" s="22">
        <f>HLOOKUP($O1007,$B$8:$E$27,K$5,FALSE)</f>
        <v>0</v>
      </c>
      <c r="L1007" s="22">
        <f>HLOOKUP($O1007,$B$8:$E$27,L$5,FALSE)</f>
        <v>0</v>
      </c>
      <c r="M1007" s="22">
        <f t="shared" si="175"/>
        <v>0.60000000000000009</v>
      </c>
      <c r="N1007" s="22">
        <f t="shared" si="176"/>
        <v>3.7800000000000002</v>
      </c>
      <c r="O1007" s="22" t="s">
        <v>39</v>
      </c>
      <c r="P1007" s="24">
        <f t="shared" ca="1" si="172"/>
        <v>0.13426363971352145</v>
      </c>
      <c r="Q1007" s="24">
        <f t="shared" ca="1" si="173"/>
        <v>2.061726400913356</v>
      </c>
      <c r="R1007" s="24">
        <f t="shared" ca="1" si="177"/>
        <v>2.1959900406268775</v>
      </c>
      <c r="S1007" s="22" t="str">
        <f t="shared" ca="1" si="178"/>
        <v/>
      </c>
      <c r="T1007" s="24" t="str">
        <f t="shared" ca="1" si="179"/>
        <v/>
      </c>
      <c r="U1007" s="24">
        <f t="shared" ca="1" si="174"/>
        <v>0</v>
      </c>
      <c r="V1007" s="22">
        <f t="shared" ca="1" si="171"/>
        <v>0.95334424130072648</v>
      </c>
    </row>
    <row r="1008" spans="7:22" x14ac:dyDescent="0.25">
      <c r="G1008" s="22">
        <v>999</v>
      </c>
      <c r="H1008" s="22">
        <f>HLOOKUP($O1008,$B$8:$E$27,H$5,FALSE)</f>
        <v>5</v>
      </c>
      <c r="I1008" s="22">
        <f>HLOOKUP($O1008,$B$8:$E$27,I$5,FALSE)</f>
        <v>0.18</v>
      </c>
      <c r="J1008" s="22">
        <f>HLOOKUP($O1008,$B$8:$E$27,J$5,FALSE)</f>
        <v>1.37</v>
      </c>
      <c r="K1008" s="22">
        <f>HLOOKUP($O1008,$B$8:$E$27,K$5,FALSE)</f>
        <v>0</v>
      </c>
      <c r="L1008" s="22">
        <f>HLOOKUP($O1008,$B$8:$E$27,L$5,FALSE)</f>
        <v>0</v>
      </c>
      <c r="M1008" s="22">
        <f t="shared" si="175"/>
        <v>0.89999999999999991</v>
      </c>
      <c r="N1008" s="22">
        <f t="shared" si="176"/>
        <v>6.8500000000000005</v>
      </c>
      <c r="O1008" s="22" t="s">
        <v>40</v>
      </c>
      <c r="P1008" s="24">
        <f t="shared" ca="1" si="172"/>
        <v>0.22798800200699654</v>
      </c>
      <c r="Q1008" s="24">
        <f t="shared" ca="1" si="173"/>
        <v>4.7448774903631099</v>
      </c>
      <c r="R1008" s="24">
        <f t="shared" ca="1" si="177"/>
        <v>4.9728654923701061</v>
      </c>
      <c r="S1008" s="22" t="str">
        <f t="shared" ca="1" si="178"/>
        <v/>
      </c>
      <c r="T1008" s="24" t="str">
        <f t="shared" ca="1" si="179"/>
        <v/>
      </c>
      <c r="U1008" s="24">
        <f t="shared" ca="1" si="174"/>
        <v>0</v>
      </c>
      <c r="V1008" s="22">
        <f t="shared" ca="1" si="171"/>
        <v>2.372438745181555</v>
      </c>
    </row>
    <row r="1009" spans="7:22" x14ac:dyDescent="0.25">
      <c r="G1009" s="22">
        <v>1000</v>
      </c>
      <c r="H1009" s="22">
        <f>HLOOKUP($O1009,$B$8:$E$27,H$5,FALSE)</f>
        <v>5</v>
      </c>
      <c r="I1009" s="22">
        <f>HLOOKUP($O1009,$B$8:$E$27,I$5,FALSE)</f>
        <v>0.18</v>
      </c>
      <c r="J1009" s="22">
        <f>HLOOKUP($O1009,$B$8:$E$27,J$5,FALSE)</f>
        <v>1.37</v>
      </c>
      <c r="K1009" s="22">
        <f>HLOOKUP($O1009,$B$8:$E$27,K$5,FALSE)</f>
        <v>0</v>
      </c>
      <c r="L1009" s="22">
        <f>HLOOKUP($O1009,$B$8:$E$27,L$5,FALSE)</f>
        <v>0</v>
      </c>
      <c r="M1009" s="22">
        <f t="shared" si="175"/>
        <v>0.89999999999999991</v>
      </c>
      <c r="N1009" s="22">
        <f t="shared" si="176"/>
        <v>6.8500000000000005</v>
      </c>
      <c r="O1009" s="22" t="s">
        <v>40</v>
      </c>
      <c r="P1009" s="24">
        <f t="shared" ca="1" si="172"/>
        <v>0.55534916303534643</v>
      </c>
      <c r="Q1009" s="24">
        <f t="shared" ca="1" si="173"/>
        <v>4.6843763750756953</v>
      </c>
      <c r="R1009" s="24">
        <f t="shared" ca="1" si="177"/>
        <v>5.2397255381110419</v>
      </c>
      <c r="S1009" s="22" t="str">
        <f t="shared" ca="1" si="178"/>
        <v>C</v>
      </c>
      <c r="T1009" s="24">
        <f t="shared" ca="1" si="179"/>
        <v>0.23972553811104191</v>
      </c>
      <c r="U1009" s="24">
        <f t="shared" ca="1" si="174"/>
        <v>0</v>
      </c>
      <c r="V1009" s="22">
        <f t="shared" ca="1" si="171"/>
        <v>2.3421881875378476</v>
      </c>
    </row>
    <row r="1010" spans="7:22" x14ac:dyDescent="0.25">
      <c r="G1010" s="22">
        <v>1001</v>
      </c>
      <c r="H1010" s="22">
        <f>HLOOKUP($O1010,$B$8:$E$27,H$5,FALSE)</f>
        <v>1</v>
      </c>
      <c r="I1010" s="22">
        <f>HLOOKUP($O1010,$B$8:$E$27,I$5,FALSE)</f>
        <v>0.3</v>
      </c>
      <c r="J1010" s="22">
        <f>HLOOKUP($O1010,$B$8:$E$27,J$5,FALSE)</f>
        <v>0.95</v>
      </c>
      <c r="K1010" s="22">
        <f>HLOOKUP($O1010,$B$8:$E$27,K$5,FALSE)</f>
        <v>0</v>
      </c>
      <c r="L1010" s="22">
        <f>HLOOKUP($O1010,$B$8:$E$27,L$5,FALSE)</f>
        <v>0</v>
      </c>
      <c r="M1010" s="22">
        <f t="shared" si="175"/>
        <v>0.3</v>
      </c>
      <c r="N1010" s="22">
        <f t="shared" si="176"/>
        <v>0.95</v>
      </c>
      <c r="O1010" s="22" t="s">
        <v>38</v>
      </c>
      <c r="P1010" s="24">
        <f t="shared" ca="1" si="172"/>
        <v>6.6276139854158254E-3</v>
      </c>
      <c r="Q1010" s="24">
        <f t="shared" ca="1" si="173"/>
        <v>0.58626174253819197</v>
      </c>
      <c r="R1010" s="24">
        <f t="shared" ca="1" si="177"/>
        <v>0.59288935652360775</v>
      </c>
      <c r="S1010" s="22" t="str">
        <f t="shared" ca="1" si="178"/>
        <v/>
      </c>
      <c r="T1010" s="24" t="str">
        <f t="shared" ca="1" si="179"/>
        <v/>
      </c>
      <c r="U1010" s="24">
        <f t="shared" ca="1" si="174"/>
        <v>0</v>
      </c>
      <c r="V1010" s="22">
        <f t="shared" ca="1" si="171"/>
        <v>0.12137443008770518</v>
      </c>
    </row>
    <row r="1011" spans="7:22" x14ac:dyDescent="0.25">
      <c r="G1011" s="22">
        <v>1002</v>
      </c>
      <c r="H1011" s="22">
        <f>HLOOKUP($O1011,$B$8:$E$27,H$5,FALSE)</f>
        <v>3</v>
      </c>
      <c r="I1011" s="22">
        <f>HLOOKUP($O1011,$B$8:$E$27,I$5,FALSE)</f>
        <v>0.2</v>
      </c>
      <c r="J1011" s="22">
        <f>HLOOKUP($O1011,$B$8:$E$27,J$5,FALSE)</f>
        <v>1.26</v>
      </c>
      <c r="K1011" s="22">
        <f>HLOOKUP($O1011,$B$8:$E$27,K$5,FALSE)</f>
        <v>0</v>
      </c>
      <c r="L1011" s="22">
        <f>HLOOKUP($O1011,$B$8:$E$27,L$5,FALSE)</f>
        <v>0</v>
      </c>
      <c r="M1011" s="22">
        <f t="shared" si="175"/>
        <v>0.60000000000000009</v>
      </c>
      <c r="N1011" s="22">
        <f t="shared" si="176"/>
        <v>3.7800000000000002</v>
      </c>
      <c r="O1011" s="22" t="s">
        <v>39</v>
      </c>
      <c r="P1011" s="24">
        <f t="shared" ca="1" si="172"/>
        <v>0.33174770971179368</v>
      </c>
      <c r="Q1011" s="24">
        <f t="shared" ca="1" si="173"/>
        <v>2.2601132214038198</v>
      </c>
      <c r="R1011" s="24">
        <f t="shared" ca="1" si="177"/>
        <v>2.5918609311156136</v>
      </c>
      <c r="S1011" s="22" t="str">
        <f t="shared" ca="1" si="178"/>
        <v/>
      </c>
      <c r="T1011" s="24" t="str">
        <f t="shared" ca="1" si="179"/>
        <v/>
      </c>
      <c r="U1011" s="24">
        <f t="shared" ca="1" si="174"/>
        <v>0</v>
      </c>
      <c r="V1011" s="22">
        <f t="shared" ca="1" si="171"/>
        <v>1.1300566107019099</v>
      </c>
    </row>
    <row r="1012" spans="7:22" x14ac:dyDescent="0.25">
      <c r="G1012" s="22">
        <v>1003</v>
      </c>
      <c r="H1012" s="22">
        <f>HLOOKUP($O1012,$B$8:$E$27,H$5,FALSE)</f>
        <v>5</v>
      </c>
      <c r="I1012" s="22">
        <f>HLOOKUP($O1012,$B$8:$E$27,I$5,FALSE)</f>
        <v>0.18</v>
      </c>
      <c r="J1012" s="22">
        <f>HLOOKUP($O1012,$B$8:$E$27,J$5,FALSE)</f>
        <v>1.37</v>
      </c>
      <c r="K1012" s="22">
        <f>HLOOKUP($O1012,$B$8:$E$27,K$5,FALSE)</f>
        <v>0</v>
      </c>
      <c r="L1012" s="22">
        <f>HLOOKUP($O1012,$B$8:$E$27,L$5,FALSE)</f>
        <v>0</v>
      </c>
      <c r="M1012" s="22">
        <f t="shared" si="175"/>
        <v>0.89999999999999991</v>
      </c>
      <c r="N1012" s="22">
        <f t="shared" si="176"/>
        <v>6.8500000000000005</v>
      </c>
      <c r="O1012" s="22" t="s">
        <v>40</v>
      </c>
      <c r="P1012" s="24">
        <f t="shared" ca="1" si="172"/>
        <v>0.48680873831507526</v>
      </c>
      <c r="Q1012" s="24">
        <f t="shared" ca="1" si="173"/>
        <v>3.6146861080186761</v>
      </c>
      <c r="R1012" s="24">
        <f t="shared" ca="1" si="177"/>
        <v>4.1014948463337513</v>
      </c>
      <c r="S1012" s="22" t="str">
        <f t="shared" ca="1" si="178"/>
        <v/>
      </c>
      <c r="T1012" s="24" t="str">
        <f t="shared" ca="1" si="179"/>
        <v/>
      </c>
      <c r="U1012" s="24">
        <f t="shared" ca="1" si="174"/>
        <v>0</v>
      </c>
      <c r="V1012" s="22">
        <f t="shared" ca="1" si="171"/>
        <v>1.807343054009338</v>
      </c>
    </row>
    <row r="1013" spans="7:22" x14ac:dyDescent="0.25">
      <c r="G1013" s="22">
        <v>1004</v>
      </c>
      <c r="H1013" s="22">
        <f>HLOOKUP($O1013,$B$8:$E$27,H$5,FALSE)</f>
        <v>10</v>
      </c>
      <c r="I1013" s="22">
        <f>HLOOKUP($O1013,$B$8:$E$27,I$5,FALSE)</f>
        <v>0.2</v>
      </c>
      <c r="J1013" s="22">
        <f>HLOOKUP($O1013,$B$8:$E$27,J$5,FALSE)</f>
        <v>1.4</v>
      </c>
      <c r="K1013" s="22">
        <f>HLOOKUP($O1013,$B$8:$E$27,K$5,FALSE)</f>
        <v>0</v>
      </c>
      <c r="L1013" s="22">
        <f>HLOOKUP($O1013,$B$8:$E$27,L$5,FALSE)</f>
        <v>0</v>
      </c>
      <c r="M1013" s="22">
        <f t="shared" si="175"/>
        <v>2</v>
      </c>
      <c r="N1013" s="22">
        <f t="shared" si="176"/>
        <v>14</v>
      </c>
      <c r="O1013" s="22" t="s">
        <v>41</v>
      </c>
      <c r="P1013" s="24">
        <f t="shared" ca="1" si="172"/>
        <v>0.68994715927534989</v>
      </c>
      <c r="Q1013" s="24">
        <f t="shared" ca="1" si="173"/>
        <v>7.6900552460191633</v>
      </c>
      <c r="R1013" s="24">
        <f t="shared" ca="1" si="177"/>
        <v>8.3800024052945137</v>
      </c>
      <c r="S1013" s="22" t="str">
        <f t="shared" ca="1" si="178"/>
        <v/>
      </c>
      <c r="T1013" s="24" t="str">
        <f t="shared" ca="1" si="179"/>
        <v/>
      </c>
      <c r="U1013" s="24">
        <f t="shared" ca="1" si="174"/>
        <v>0</v>
      </c>
      <c r="V1013" s="22">
        <f t="shared" ca="1" si="171"/>
        <v>0.96243797035413559</v>
      </c>
    </row>
    <row r="1014" spans="7:22" x14ac:dyDescent="0.25">
      <c r="G1014" s="22">
        <v>1005</v>
      </c>
      <c r="H1014" s="22">
        <f>HLOOKUP($O1014,$B$8:$E$27,H$5,FALSE)</f>
        <v>10</v>
      </c>
      <c r="I1014" s="22">
        <f>HLOOKUP($O1014,$B$8:$E$27,I$5,FALSE)</f>
        <v>0.2</v>
      </c>
      <c r="J1014" s="22">
        <f>HLOOKUP($O1014,$B$8:$E$27,J$5,FALSE)</f>
        <v>1.4</v>
      </c>
      <c r="K1014" s="22">
        <f>HLOOKUP($O1014,$B$8:$E$27,K$5,FALSE)</f>
        <v>0</v>
      </c>
      <c r="L1014" s="22">
        <f>HLOOKUP($O1014,$B$8:$E$27,L$5,FALSE)</f>
        <v>0</v>
      </c>
      <c r="M1014" s="22">
        <f t="shared" si="175"/>
        <v>2</v>
      </c>
      <c r="N1014" s="22">
        <f t="shared" si="176"/>
        <v>14</v>
      </c>
      <c r="O1014" s="22" t="s">
        <v>41</v>
      </c>
      <c r="P1014" s="24">
        <f t="shared" ca="1" si="172"/>
        <v>1.581118129192864</v>
      </c>
      <c r="Q1014" s="24">
        <f t="shared" ca="1" si="173"/>
        <v>6.8447456868591612</v>
      </c>
      <c r="R1014" s="24">
        <f t="shared" ca="1" si="177"/>
        <v>8.4258638160520256</v>
      </c>
      <c r="S1014" s="22" t="str">
        <f t="shared" ca="1" si="178"/>
        <v/>
      </c>
      <c r="T1014" s="24" t="str">
        <f t="shared" ca="1" si="179"/>
        <v/>
      </c>
      <c r="U1014" s="24">
        <f t="shared" ca="1" si="174"/>
        <v>0</v>
      </c>
      <c r="V1014" s="22">
        <f t="shared" ca="1" si="171"/>
        <v>1.7517121669849729</v>
      </c>
    </row>
    <row r="1015" spans="7:22" x14ac:dyDescent="0.25">
      <c r="G1015" s="22">
        <v>1006</v>
      </c>
      <c r="H1015" s="22">
        <f>HLOOKUP($O1015,$B$8:$E$27,H$5,FALSE)</f>
        <v>1</v>
      </c>
      <c r="I1015" s="22">
        <f>HLOOKUP($O1015,$B$8:$E$27,I$5,FALSE)</f>
        <v>0.3</v>
      </c>
      <c r="J1015" s="22">
        <f>HLOOKUP($O1015,$B$8:$E$27,J$5,FALSE)</f>
        <v>0.95</v>
      </c>
      <c r="K1015" s="22">
        <f>HLOOKUP($O1015,$B$8:$E$27,K$5,FALSE)</f>
        <v>0</v>
      </c>
      <c r="L1015" s="22">
        <f>HLOOKUP($O1015,$B$8:$E$27,L$5,FALSE)</f>
        <v>0</v>
      </c>
      <c r="M1015" s="22">
        <f t="shared" si="175"/>
        <v>0.3</v>
      </c>
      <c r="N1015" s="22">
        <f t="shared" si="176"/>
        <v>0.95</v>
      </c>
      <c r="O1015" s="22" t="s">
        <v>38</v>
      </c>
      <c r="P1015" s="24">
        <f t="shared" ca="1" si="172"/>
        <v>3.1788461909110076E-2</v>
      </c>
      <c r="Q1015" s="24">
        <f t="shared" ca="1" si="173"/>
        <v>0.63211637304452806</v>
      </c>
      <c r="R1015" s="24">
        <f t="shared" ca="1" si="177"/>
        <v>0.66390483495363817</v>
      </c>
      <c r="S1015" s="22" t="str">
        <f t="shared" ca="1" si="178"/>
        <v/>
      </c>
      <c r="T1015" s="24" t="str">
        <f t="shared" ca="1" si="179"/>
        <v/>
      </c>
      <c r="U1015" s="24">
        <f t="shared" ca="1" si="174"/>
        <v>0</v>
      </c>
      <c r="V1015" s="22">
        <f t="shared" ca="1" si="171"/>
        <v>0.28597160119320003</v>
      </c>
    </row>
    <row r="1016" spans="7:22" x14ac:dyDescent="0.25">
      <c r="G1016" s="22">
        <v>1007</v>
      </c>
      <c r="H1016" s="22">
        <f>HLOOKUP($O1016,$B$8:$E$27,H$5,FALSE)</f>
        <v>3</v>
      </c>
      <c r="I1016" s="22">
        <f>HLOOKUP($O1016,$B$8:$E$27,I$5,FALSE)</f>
        <v>0.2</v>
      </c>
      <c r="J1016" s="22">
        <f>HLOOKUP($O1016,$B$8:$E$27,J$5,FALSE)</f>
        <v>1.26</v>
      </c>
      <c r="K1016" s="22">
        <f>HLOOKUP($O1016,$B$8:$E$27,K$5,FALSE)</f>
        <v>0</v>
      </c>
      <c r="L1016" s="22">
        <f>HLOOKUP($O1016,$B$8:$E$27,L$5,FALSE)</f>
        <v>0</v>
      </c>
      <c r="M1016" s="22">
        <f t="shared" si="175"/>
        <v>0.60000000000000009</v>
      </c>
      <c r="N1016" s="22">
        <f t="shared" si="176"/>
        <v>3.7800000000000002</v>
      </c>
      <c r="O1016" s="22" t="s">
        <v>39</v>
      </c>
      <c r="P1016" s="24">
        <f t="shared" ca="1" si="172"/>
        <v>0.42112195547342196</v>
      </c>
      <c r="Q1016" s="24">
        <f t="shared" ca="1" si="173"/>
        <v>2.1937675134601053</v>
      </c>
      <c r="R1016" s="24">
        <f t="shared" ca="1" si="177"/>
        <v>2.6148894689335274</v>
      </c>
      <c r="S1016" s="22" t="str">
        <f t="shared" ca="1" si="178"/>
        <v/>
      </c>
      <c r="T1016" s="24" t="str">
        <f t="shared" ca="1" si="179"/>
        <v/>
      </c>
      <c r="U1016" s="24">
        <f t="shared" ca="1" si="174"/>
        <v>0</v>
      </c>
      <c r="V1016" s="22">
        <f t="shared" ca="1" si="171"/>
        <v>0.48202157808758694</v>
      </c>
    </row>
    <row r="1017" spans="7:22" x14ac:dyDescent="0.25">
      <c r="G1017" s="22">
        <v>1008</v>
      </c>
      <c r="H1017" s="22">
        <f>HLOOKUP($O1017,$B$8:$E$27,H$5,FALSE)</f>
        <v>3</v>
      </c>
      <c r="I1017" s="22">
        <f>HLOOKUP($O1017,$B$8:$E$27,I$5,FALSE)</f>
        <v>0.2</v>
      </c>
      <c r="J1017" s="22">
        <f>HLOOKUP($O1017,$B$8:$E$27,J$5,FALSE)</f>
        <v>1.26</v>
      </c>
      <c r="K1017" s="22">
        <f>HLOOKUP($O1017,$B$8:$E$27,K$5,FALSE)</f>
        <v>0</v>
      </c>
      <c r="L1017" s="22">
        <f>HLOOKUP($O1017,$B$8:$E$27,L$5,FALSE)</f>
        <v>0</v>
      </c>
      <c r="M1017" s="22">
        <f t="shared" si="175"/>
        <v>0.60000000000000009</v>
      </c>
      <c r="N1017" s="22">
        <f t="shared" si="176"/>
        <v>3.7800000000000002</v>
      </c>
      <c r="O1017" s="22" t="s">
        <v>39</v>
      </c>
      <c r="P1017" s="24">
        <f t="shared" ca="1" si="172"/>
        <v>0.13231548089885481</v>
      </c>
      <c r="Q1017" s="24">
        <f t="shared" ca="1" si="173"/>
        <v>2.1768194383592276</v>
      </c>
      <c r="R1017" s="24">
        <f t="shared" ca="1" si="177"/>
        <v>2.3091349192580823</v>
      </c>
      <c r="S1017" s="22" t="str">
        <f t="shared" ca="1" si="178"/>
        <v/>
      </c>
      <c r="T1017" s="24" t="str">
        <f t="shared" ca="1" si="179"/>
        <v/>
      </c>
      <c r="U1017" s="24">
        <f t="shared" ca="1" si="174"/>
        <v>0</v>
      </c>
      <c r="V1017" s="22">
        <f t="shared" ca="1" si="171"/>
        <v>1.0503787398342392</v>
      </c>
    </row>
    <row r="1018" spans="7:22" x14ac:dyDescent="0.25">
      <c r="G1018" s="22">
        <v>1009</v>
      </c>
      <c r="H1018" s="22">
        <f>HLOOKUP($O1018,$B$8:$E$27,H$5,FALSE)</f>
        <v>5</v>
      </c>
      <c r="I1018" s="22">
        <f>HLOOKUP($O1018,$B$8:$E$27,I$5,FALSE)</f>
        <v>0.18</v>
      </c>
      <c r="J1018" s="22">
        <f>HLOOKUP($O1018,$B$8:$E$27,J$5,FALSE)</f>
        <v>1.37</v>
      </c>
      <c r="K1018" s="22">
        <f>HLOOKUP($O1018,$B$8:$E$27,K$5,FALSE)</f>
        <v>0</v>
      </c>
      <c r="L1018" s="22">
        <f>HLOOKUP($O1018,$B$8:$E$27,L$5,FALSE)</f>
        <v>0</v>
      </c>
      <c r="M1018" s="22">
        <f t="shared" si="175"/>
        <v>0.89999999999999991</v>
      </c>
      <c r="N1018" s="22">
        <f t="shared" si="176"/>
        <v>6.8500000000000005</v>
      </c>
      <c r="O1018" s="22" t="s">
        <v>40</v>
      </c>
      <c r="P1018" s="24">
        <f t="shared" ca="1" si="172"/>
        <v>0.78620618365844375</v>
      </c>
      <c r="Q1018" s="24">
        <f t="shared" ca="1" si="173"/>
        <v>3.9866302427976659</v>
      </c>
      <c r="R1018" s="24">
        <f t="shared" ca="1" si="177"/>
        <v>4.7728364264561094</v>
      </c>
      <c r="S1018" s="22" t="str">
        <f t="shared" ca="1" si="178"/>
        <v/>
      </c>
      <c r="T1018" s="24" t="str">
        <f t="shared" ca="1" si="179"/>
        <v/>
      </c>
      <c r="U1018" s="24">
        <f t="shared" ca="1" si="174"/>
        <v>0</v>
      </c>
      <c r="V1018" s="22">
        <f t="shared" ca="1" si="171"/>
        <v>0.20823250900113202</v>
      </c>
    </row>
    <row r="1019" spans="7:22" x14ac:dyDescent="0.25">
      <c r="G1019" s="22">
        <v>1010</v>
      </c>
      <c r="H1019" s="22">
        <f>HLOOKUP($O1019,$B$8:$E$27,H$5,FALSE)</f>
        <v>5</v>
      </c>
      <c r="I1019" s="22">
        <f>HLOOKUP($O1019,$B$8:$E$27,I$5,FALSE)</f>
        <v>0.18</v>
      </c>
      <c r="J1019" s="22">
        <f>HLOOKUP($O1019,$B$8:$E$27,J$5,FALSE)</f>
        <v>1.37</v>
      </c>
      <c r="K1019" s="22">
        <f>HLOOKUP($O1019,$B$8:$E$27,K$5,FALSE)</f>
        <v>0</v>
      </c>
      <c r="L1019" s="22">
        <f>HLOOKUP($O1019,$B$8:$E$27,L$5,FALSE)</f>
        <v>0</v>
      </c>
      <c r="M1019" s="22">
        <f t="shared" si="175"/>
        <v>0.89999999999999991</v>
      </c>
      <c r="N1019" s="22">
        <f t="shared" si="176"/>
        <v>6.8500000000000005</v>
      </c>
      <c r="O1019" s="22" t="s">
        <v>40</v>
      </c>
      <c r="P1019" s="24">
        <f t="shared" ca="1" si="172"/>
        <v>0.58082956811012221</v>
      </c>
      <c r="Q1019" s="24">
        <f t="shared" ca="1" si="173"/>
        <v>4.4643775392395195</v>
      </c>
      <c r="R1019" s="24">
        <f t="shared" ca="1" si="177"/>
        <v>5.0452071073496416</v>
      </c>
      <c r="S1019" s="22" t="str">
        <f t="shared" ca="1" si="178"/>
        <v>C</v>
      </c>
      <c r="T1019" s="24">
        <f t="shared" ca="1" si="179"/>
        <v>4.5207107349641618E-2</v>
      </c>
      <c r="U1019" s="24">
        <f t="shared" ca="1" si="174"/>
        <v>0</v>
      </c>
      <c r="V1019" s="22">
        <f t="shared" ca="1" si="171"/>
        <v>2.2321887696197598</v>
      </c>
    </row>
    <row r="1020" spans="7:22" x14ac:dyDescent="0.25">
      <c r="G1020" s="22">
        <v>1011</v>
      </c>
      <c r="H1020" s="22">
        <f>HLOOKUP($O1020,$B$8:$E$27,H$5,FALSE)</f>
        <v>5</v>
      </c>
      <c r="I1020" s="22">
        <f>HLOOKUP($O1020,$B$8:$E$27,I$5,FALSE)</f>
        <v>0.18</v>
      </c>
      <c r="J1020" s="22">
        <f>HLOOKUP($O1020,$B$8:$E$27,J$5,FALSE)</f>
        <v>1.37</v>
      </c>
      <c r="K1020" s="22">
        <f>HLOOKUP($O1020,$B$8:$E$27,K$5,FALSE)</f>
        <v>0</v>
      </c>
      <c r="L1020" s="22">
        <f>HLOOKUP($O1020,$B$8:$E$27,L$5,FALSE)</f>
        <v>0</v>
      </c>
      <c r="M1020" s="22">
        <f t="shared" si="175"/>
        <v>0.89999999999999991</v>
      </c>
      <c r="N1020" s="22">
        <f t="shared" si="176"/>
        <v>6.8500000000000005</v>
      </c>
      <c r="O1020" s="22" t="s">
        <v>40</v>
      </c>
      <c r="P1020" s="24">
        <f t="shared" ca="1" si="172"/>
        <v>0.59516368989851487</v>
      </c>
      <c r="Q1020" s="24">
        <f t="shared" ca="1" si="173"/>
        <v>4.0999137127012473</v>
      </c>
      <c r="R1020" s="24">
        <f t="shared" ca="1" si="177"/>
        <v>4.6950774025997619</v>
      </c>
      <c r="S1020" s="22" t="str">
        <f t="shared" ca="1" si="178"/>
        <v/>
      </c>
      <c r="T1020" s="24" t="str">
        <f t="shared" ca="1" si="179"/>
        <v/>
      </c>
      <c r="U1020" s="24">
        <f t="shared" ca="1" si="174"/>
        <v>0</v>
      </c>
      <c r="V1020" s="22">
        <f t="shared" ca="1" si="171"/>
        <v>2.0499568563506236</v>
      </c>
    </row>
    <row r="1021" spans="7:22" x14ac:dyDescent="0.25">
      <c r="G1021" s="22">
        <v>1012</v>
      </c>
      <c r="H1021" s="22">
        <f>HLOOKUP($O1021,$B$8:$E$27,H$5,FALSE)</f>
        <v>3</v>
      </c>
      <c r="I1021" s="22">
        <f>HLOOKUP($O1021,$B$8:$E$27,I$5,FALSE)</f>
        <v>0.2</v>
      </c>
      <c r="J1021" s="22">
        <f>HLOOKUP($O1021,$B$8:$E$27,J$5,FALSE)</f>
        <v>1.26</v>
      </c>
      <c r="K1021" s="22">
        <f>HLOOKUP($O1021,$B$8:$E$27,K$5,FALSE)</f>
        <v>0</v>
      </c>
      <c r="L1021" s="22">
        <f>HLOOKUP($O1021,$B$8:$E$27,L$5,FALSE)</f>
        <v>0</v>
      </c>
      <c r="M1021" s="22">
        <f t="shared" si="175"/>
        <v>0.60000000000000009</v>
      </c>
      <c r="N1021" s="22">
        <f t="shared" si="176"/>
        <v>3.7800000000000002</v>
      </c>
      <c r="O1021" s="22" t="s">
        <v>39</v>
      </c>
      <c r="P1021" s="24">
        <f t="shared" ca="1" si="172"/>
        <v>0.46624728771862589</v>
      </c>
      <c r="Q1021" s="24">
        <f t="shared" ca="1" si="173"/>
        <v>2.2893000611132552</v>
      </c>
      <c r="R1021" s="24">
        <f t="shared" ca="1" si="177"/>
        <v>2.7555473488318811</v>
      </c>
      <c r="S1021" s="22" t="str">
        <f t="shared" ca="1" si="178"/>
        <v/>
      </c>
      <c r="T1021" s="24" t="str">
        <f t="shared" ca="1" si="179"/>
        <v/>
      </c>
      <c r="U1021" s="24">
        <f t="shared" ca="1" si="174"/>
        <v>0</v>
      </c>
      <c r="V1021" s="22">
        <f t="shared" ca="1" si="171"/>
        <v>0.89698391564846802</v>
      </c>
    </row>
    <row r="1022" spans="7:22" x14ac:dyDescent="0.25">
      <c r="G1022" s="22">
        <v>1013</v>
      </c>
      <c r="H1022" s="22">
        <f>HLOOKUP($O1022,$B$8:$E$27,H$5,FALSE)</f>
        <v>3</v>
      </c>
      <c r="I1022" s="22">
        <f>HLOOKUP($O1022,$B$8:$E$27,I$5,FALSE)</f>
        <v>0.2</v>
      </c>
      <c r="J1022" s="22">
        <f>HLOOKUP($O1022,$B$8:$E$27,J$5,FALSE)</f>
        <v>1.26</v>
      </c>
      <c r="K1022" s="22">
        <f>HLOOKUP($O1022,$B$8:$E$27,K$5,FALSE)</f>
        <v>0</v>
      </c>
      <c r="L1022" s="22">
        <f>HLOOKUP($O1022,$B$8:$E$27,L$5,FALSE)</f>
        <v>0</v>
      </c>
      <c r="M1022" s="22">
        <f t="shared" si="175"/>
        <v>0.60000000000000009</v>
      </c>
      <c r="N1022" s="22">
        <f t="shared" si="176"/>
        <v>3.7800000000000002</v>
      </c>
      <c r="O1022" s="22" t="s">
        <v>39</v>
      </c>
      <c r="P1022" s="24">
        <f t="shared" ca="1" si="172"/>
        <v>0.59530576718478112</v>
      </c>
      <c r="Q1022" s="24">
        <f t="shared" ca="1" si="173"/>
        <v>1.8982827276178329</v>
      </c>
      <c r="R1022" s="24">
        <f t="shared" ca="1" si="177"/>
        <v>2.4935884948026139</v>
      </c>
      <c r="S1022" s="22" t="str">
        <f t="shared" ca="1" si="178"/>
        <v/>
      </c>
      <c r="T1022" s="24" t="str">
        <f t="shared" ca="1" si="179"/>
        <v/>
      </c>
      <c r="U1022" s="24">
        <f t="shared" ca="1" si="174"/>
        <v>0</v>
      </c>
      <c r="V1022" s="22">
        <f t="shared" ca="1" si="171"/>
        <v>0.57818158261926611</v>
      </c>
    </row>
    <row r="1023" spans="7:22" x14ac:dyDescent="0.25">
      <c r="G1023" s="22">
        <v>1014</v>
      </c>
      <c r="H1023" s="22">
        <f>HLOOKUP($O1023,$B$8:$E$27,H$5,FALSE)</f>
        <v>1</v>
      </c>
      <c r="I1023" s="22">
        <f>HLOOKUP($O1023,$B$8:$E$27,I$5,FALSE)</f>
        <v>0.3</v>
      </c>
      <c r="J1023" s="22">
        <f>HLOOKUP($O1023,$B$8:$E$27,J$5,FALSE)</f>
        <v>0.95</v>
      </c>
      <c r="K1023" s="22">
        <f>HLOOKUP($O1023,$B$8:$E$27,K$5,FALSE)</f>
        <v>0</v>
      </c>
      <c r="L1023" s="22">
        <f>HLOOKUP($O1023,$B$8:$E$27,L$5,FALSE)</f>
        <v>0</v>
      </c>
      <c r="M1023" s="22">
        <f t="shared" si="175"/>
        <v>0.3</v>
      </c>
      <c r="N1023" s="22">
        <f t="shared" si="176"/>
        <v>0.95</v>
      </c>
      <c r="O1023" s="22" t="s">
        <v>38</v>
      </c>
      <c r="P1023" s="24">
        <f t="shared" ca="1" si="172"/>
        <v>7.8563894682369642E-2</v>
      </c>
      <c r="Q1023" s="24">
        <f t="shared" ca="1" si="173"/>
        <v>0.57120215356672799</v>
      </c>
      <c r="R1023" s="24">
        <f t="shared" ca="1" si="177"/>
        <v>0.64976604824909767</v>
      </c>
      <c r="S1023" s="22" t="str">
        <f t="shared" ca="1" si="178"/>
        <v/>
      </c>
      <c r="T1023" s="24" t="str">
        <f t="shared" ca="1" si="179"/>
        <v/>
      </c>
      <c r="U1023" s="24">
        <f t="shared" ca="1" si="174"/>
        <v>0</v>
      </c>
      <c r="V1023" s="22">
        <f t="shared" ca="1" si="171"/>
        <v>0.28560107678336399</v>
      </c>
    </row>
    <row r="1024" spans="7:22" x14ac:dyDescent="0.25">
      <c r="G1024" s="22">
        <v>1015</v>
      </c>
      <c r="H1024" s="22">
        <f>HLOOKUP($O1024,$B$8:$E$27,H$5,FALSE)</f>
        <v>1</v>
      </c>
      <c r="I1024" s="22">
        <f>HLOOKUP($O1024,$B$8:$E$27,I$5,FALSE)</f>
        <v>0.3</v>
      </c>
      <c r="J1024" s="22">
        <f>HLOOKUP($O1024,$B$8:$E$27,J$5,FALSE)</f>
        <v>0.95</v>
      </c>
      <c r="K1024" s="22">
        <f>HLOOKUP($O1024,$B$8:$E$27,K$5,FALSE)</f>
        <v>0</v>
      </c>
      <c r="L1024" s="22">
        <f>HLOOKUP($O1024,$B$8:$E$27,L$5,FALSE)</f>
        <v>0</v>
      </c>
      <c r="M1024" s="22">
        <f t="shared" si="175"/>
        <v>0.3</v>
      </c>
      <c r="N1024" s="22">
        <f t="shared" si="176"/>
        <v>0.95</v>
      </c>
      <c r="O1024" s="22" t="s">
        <v>38</v>
      </c>
      <c r="P1024" s="24">
        <f t="shared" ca="1" si="172"/>
        <v>0.14701357830935677</v>
      </c>
      <c r="Q1024" s="24">
        <f t="shared" ca="1" si="173"/>
        <v>0.64233674789072215</v>
      </c>
      <c r="R1024" s="24">
        <f t="shared" ca="1" si="177"/>
        <v>0.78935032620007894</v>
      </c>
      <c r="S1024" s="22" t="str">
        <f t="shared" ca="1" si="178"/>
        <v/>
      </c>
      <c r="T1024" s="24" t="str">
        <f t="shared" ca="1" si="179"/>
        <v/>
      </c>
      <c r="U1024" s="24">
        <f t="shared" ca="1" si="174"/>
        <v>0</v>
      </c>
      <c r="V1024" s="22">
        <f t="shared" ca="1" si="171"/>
        <v>0.32116837394536107</v>
      </c>
    </row>
    <row r="1025" spans="7:22" x14ac:dyDescent="0.25">
      <c r="G1025" s="22">
        <v>1016</v>
      </c>
      <c r="H1025" s="22">
        <f>HLOOKUP($O1025,$B$8:$E$27,H$5,FALSE)</f>
        <v>5</v>
      </c>
      <c r="I1025" s="22">
        <f>HLOOKUP($O1025,$B$8:$E$27,I$5,FALSE)</f>
        <v>0.18</v>
      </c>
      <c r="J1025" s="22">
        <f>HLOOKUP($O1025,$B$8:$E$27,J$5,FALSE)</f>
        <v>1.37</v>
      </c>
      <c r="K1025" s="22">
        <f>HLOOKUP($O1025,$B$8:$E$27,K$5,FALSE)</f>
        <v>0</v>
      </c>
      <c r="L1025" s="22">
        <f>HLOOKUP($O1025,$B$8:$E$27,L$5,FALSE)</f>
        <v>0</v>
      </c>
      <c r="M1025" s="22">
        <f t="shared" si="175"/>
        <v>0.89999999999999991</v>
      </c>
      <c r="N1025" s="22">
        <f t="shared" si="176"/>
        <v>6.8500000000000005</v>
      </c>
      <c r="O1025" s="22" t="s">
        <v>40</v>
      </c>
      <c r="P1025" s="24">
        <f t="shared" ca="1" si="172"/>
        <v>1.5561522964292893E-2</v>
      </c>
      <c r="Q1025" s="24">
        <f t="shared" ca="1" si="173"/>
        <v>3.3731303152428103</v>
      </c>
      <c r="R1025" s="24">
        <f t="shared" ca="1" si="177"/>
        <v>3.388691838207103</v>
      </c>
      <c r="S1025" s="22" t="str">
        <f t="shared" ca="1" si="178"/>
        <v/>
      </c>
      <c r="T1025" s="24" t="str">
        <f t="shared" ca="1" si="179"/>
        <v/>
      </c>
      <c r="U1025" s="24">
        <f t="shared" ca="1" si="174"/>
        <v>0</v>
      </c>
      <c r="V1025" s="22">
        <f t="shared" ca="1" si="171"/>
        <v>1.6865651576214051</v>
      </c>
    </row>
    <row r="1026" spans="7:22" x14ac:dyDescent="0.25">
      <c r="G1026" s="22">
        <v>1017</v>
      </c>
      <c r="H1026" s="22">
        <f>HLOOKUP($O1026,$B$8:$E$27,H$5,FALSE)</f>
        <v>5</v>
      </c>
      <c r="I1026" s="22">
        <f>HLOOKUP($O1026,$B$8:$E$27,I$5,FALSE)</f>
        <v>0.18</v>
      </c>
      <c r="J1026" s="22">
        <f>HLOOKUP($O1026,$B$8:$E$27,J$5,FALSE)</f>
        <v>1.37</v>
      </c>
      <c r="K1026" s="22">
        <f>HLOOKUP($O1026,$B$8:$E$27,K$5,FALSE)</f>
        <v>0</v>
      </c>
      <c r="L1026" s="22">
        <f>HLOOKUP($O1026,$B$8:$E$27,L$5,FALSE)</f>
        <v>0</v>
      </c>
      <c r="M1026" s="22">
        <f t="shared" si="175"/>
        <v>0.89999999999999991</v>
      </c>
      <c r="N1026" s="22">
        <f t="shared" si="176"/>
        <v>6.8500000000000005</v>
      </c>
      <c r="O1026" s="22" t="s">
        <v>40</v>
      </c>
      <c r="P1026" s="24">
        <f t="shared" ca="1" si="172"/>
        <v>3.8626765467754724E-2</v>
      </c>
      <c r="Q1026" s="24">
        <f t="shared" ca="1" si="173"/>
        <v>3.986119657816932</v>
      </c>
      <c r="R1026" s="24">
        <f t="shared" ca="1" si="177"/>
        <v>4.0247464232846868</v>
      </c>
      <c r="S1026" s="22" t="str">
        <f t="shared" ca="1" si="178"/>
        <v/>
      </c>
      <c r="T1026" s="24" t="str">
        <f t="shared" ca="1" si="179"/>
        <v/>
      </c>
      <c r="U1026" s="24">
        <f t="shared" ca="1" si="174"/>
        <v>0</v>
      </c>
      <c r="V1026" s="22">
        <f t="shared" ca="1" si="171"/>
        <v>0.29874017302440942</v>
      </c>
    </row>
    <row r="1027" spans="7:22" x14ac:dyDescent="0.25">
      <c r="G1027" s="22">
        <v>1018</v>
      </c>
      <c r="H1027" s="22">
        <f>HLOOKUP($O1027,$B$8:$E$27,H$5,FALSE)</f>
        <v>5</v>
      </c>
      <c r="I1027" s="22">
        <f>HLOOKUP($O1027,$B$8:$E$27,I$5,FALSE)</f>
        <v>0.18</v>
      </c>
      <c r="J1027" s="22">
        <f>HLOOKUP($O1027,$B$8:$E$27,J$5,FALSE)</f>
        <v>1.37</v>
      </c>
      <c r="K1027" s="22">
        <f>HLOOKUP($O1027,$B$8:$E$27,K$5,FALSE)</f>
        <v>0</v>
      </c>
      <c r="L1027" s="22">
        <f>HLOOKUP($O1027,$B$8:$E$27,L$5,FALSE)</f>
        <v>0</v>
      </c>
      <c r="M1027" s="22">
        <f t="shared" si="175"/>
        <v>0.89999999999999991</v>
      </c>
      <c r="N1027" s="22">
        <f t="shared" si="176"/>
        <v>6.8500000000000005</v>
      </c>
      <c r="O1027" s="22" t="s">
        <v>40</v>
      </c>
      <c r="P1027" s="24">
        <f t="shared" ca="1" si="172"/>
        <v>0.60227030955817396</v>
      </c>
      <c r="Q1027" s="24">
        <f t="shared" ca="1" si="173"/>
        <v>4.1851284938254691</v>
      </c>
      <c r="R1027" s="24">
        <f t="shared" ca="1" si="177"/>
        <v>4.7873988033836428</v>
      </c>
      <c r="S1027" s="22" t="str">
        <f t="shared" ca="1" si="178"/>
        <v/>
      </c>
      <c r="T1027" s="24" t="str">
        <f t="shared" ca="1" si="179"/>
        <v/>
      </c>
      <c r="U1027" s="24">
        <f t="shared" ca="1" si="174"/>
        <v>0</v>
      </c>
      <c r="V1027" s="22">
        <f t="shared" ca="1" si="171"/>
        <v>1.6006099632133923</v>
      </c>
    </row>
    <row r="1028" spans="7:22" x14ac:dyDescent="0.25">
      <c r="G1028" s="22">
        <v>1019</v>
      </c>
      <c r="H1028" s="22">
        <f>HLOOKUP($O1028,$B$8:$E$27,H$5,FALSE)</f>
        <v>1</v>
      </c>
      <c r="I1028" s="22">
        <f>HLOOKUP($O1028,$B$8:$E$27,I$5,FALSE)</f>
        <v>0.3</v>
      </c>
      <c r="J1028" s="22">
        <f>HLOOKUP($O1028,$B$8:$E$27,J$5,FALSE)</f>
        <v>0.95</v>
      </c>
      <c r="K1028" s="22">
        <f>HLOOKUP($O1028,$B$8:$E$27,K$5,FALSE)</f>
        <v>0</v>
      </c>
      <c r="L1028" s="22">
        <f>HLOOKUP($O1028,$B$8:$E$27,L$5,FALSE)</f>
        <v>0</v>
      </c>
      <c r="M1028" s="22">
        <f t="shared" si="175"/>
        <v>0.3</v>
      </c>
      <c r="N1028" s="22">
        <f t="shared" si="176"/>
        <v>0.95</v>
      </c>
      <c r="O1028" s="22" t="s">
        <v>38</v>
      </c>
      <c r="P1028" s="24">
        <f t="shared" ca="1" si="172"/>
        <v>7.5939430868567942E-2</v>
      </c>
      <c r="Q1028" s="24">
        <f t="shared" ca="1" si="173"/>
        <v>0.62234318497594554</v>
      </c>
      <c r="R1028" s="24">
        <f t="shared" ca="1" si="177"/>
        <v>0.69828261584451345</v>
      </c>
      <c r="S1028" s="22" t="str">
        <f t="shared" ca="1" si="178"/>
        <v/>
      </c>
      <c r="T1028" s="24" t="str">
        <f t="shared" ca="1" si="179"/>
        <v/>
      </c>
      <c r="U1028" s="24">
        <f t="shared" ca="1" si="174"/>
        <v>0</v>
      </c>
      <c r="V1028" s="22">
        <f t="shared" ca="1" si="171"/>
        <v>0.31117159248797277</v>
      </c>
    </row>
    <row r="1029" spans="7:22" x14ac:dyDescent="0.25">
      <c r="G1029" s="22">
        <v>1020</v>
      </c>
      <c r="H1029" s="22">
        <f>HLOOKUP($O1029,$B$8:$E$27,H$5,FALSE)</f>
        <v>10</v>
      </c>
      <c r="I1029" s="22">
        <f>HLOOKUP($O1029,$B$8:$E$27,I$5,FALSE)</f>
        <v>0.2</v>
      </c>
      <c r="J1029" s="22">
        <f>HLOOKUP($O1029,$B$8:$E$27,J$5,FALSE)</f>
        <v>1.4</v>
      </c>
      <c r="K1029" s="22">
        <f>HLOOKUP($O1029,$B$8:$E$27,K$5,FALSE)</f>
        <v>0</v>
      </c>
      <c r="L1029" s="22">
        <f>HLOOKUP($O1029,$B$8:$E$27,L$5,FALSE)</f>
        <v>0</v>
      </c>
      <c r="M1029" s="22">
        <f t="shared" si="175"/>
        <v>2</v>
      </c>
      <c r="N1029" s="22">
        <f t="shared" si="176"/>
        <v>14</v>
      </c>
      <c r="O1029" s="22" t="s">
        <v>41</v>
      </c>
      <c r="P1029" s="24">
        <f t="shared" ca="1" si="172"/>
        <v>0.3312328356307479</v>
      </c>
      <c r="Q1029" s="24">
        <f t="shared" ca="1" si="173"/>
        <v>7.129458309851227</v>
      </c>
      <c r="R1029" s="24">
        <f t="shared" ca="1" si="177"/>
        <v>7.4606911454819747</v>
      </c>
      <c r="S1029" s="22" t="str">
        <f t="shared" ca="1" si="178"/>
        <v/>
      </c>
      <c r="T1029" s="24" t="str">
        <f t="shared" ca="1" si="179"/>
        <v/>
      </c>
      <c r="U1029" s="24">
        <f t="shared" ca="1" si="174"/>
        <v>0</v>
      </c>
      <c r="V1029" s="22">
        <f t="shared" ca="1" si="171"/>
        <v>0.35647291549256138</v>
      </c>
    </row>
    <row r="1030" spans="7:22" x14ac:dyDescent="0.25">
      <c r="G1030" s="22">
        <v>1021</v>
      </c>
      <c r="H1030" s="22">
        <f>HLOOKUP($O1030,$B$8:$E$27,H$5,FALSE)</f>
        <v>1</v>
      </c>
      <c r="I1030" s="22">
        <f>HLOOKUP($O1030,$B$8:$E$27,I$5,FALSE)</f>
        <v>0.3</v>
      </c>
      <c r="J1030" s="22">
        <f>HLOOKUP($O1030,$B$8:$E$27,J$5,FALSE)</f>
        <v>0.95</v>
      </c>
      <c r="K1030" s="22">
        <f>HLOOKUP($O1030,$B$8:$E$27,K$5,FALSE)</f>
        <v>0</v>
      </c>
      <c r="L1030" s="22">
        <f>HLOOKUP($O1030,$B$8:$E$27,L$5,FALSE)</f>
        <v>0</v>
      </c>
      <c r="M1030" s="22">
        <f t="shared" si="175"/>
        <v>0.3</v>
      </c>
      <c r="N1030" s="22">
        <f t="shared" si="176"/>
        <v>0.95</v>
      </c>
      <c r="O1030" s="22" t="s">
        <v>38</v>
      </c>
      <c r="P1030" s="24">
        <f t="shared" ca="1" si="172"/>
        <v>3.8387814035437874E-2</v>
      </c>
      <c r="Q1030" s="24">
        <f t="shared" ca="1" si="173"/>
        <v>0.63850090512161228</v>
      </c>
      <c r="R1030" s="24">
        <f t="shared" ca="1" si="177"/>
        <v>0.67688871915705018</v>
      </c>
      <c r="S1030" s="22" t="str">
        <f t="shared" ca="1" si="178"/>
        <v/>
      </c>
      <c r="T1030" s="24" t="str">
        <f t="shared" ca="1" si="179"/>
        <v/>
      </c>
      <c r="U1030" s="24">
        <f t="shared" ca="1" si="174"/>
        <v>0</v>
      </c>
      <c r="V1030" s="22">
        <f t="shared" ca="1" si="171"/>
        <v>0.31925045256080614</v>
      </c>
    </row>
    <row r="1031" spans="7:22" x14ac:dyDescent="0.25">
      <c r="G1031" s="22">
        <v>1022</v>
      </c>
      <c r="H1031" s="22">
        <f>HLOOKUP($O1031,$B$8:$E$27,H$5,FALSE)</f>
        <v>5</v>
      </c>
      <c r="I1031" s="22">
        <f>HLOOKUP($O1031,$B$8:$E$27,I$5,FALSE)</f>
        <v>0.18</v>
      </c>
      <c r="J1031" s="22">
        <f>HLOOKUP($O1031,$B$8:$E$27,J$5,FALSE)</f>
        <v>1.37</v>
      </c>
      <c r="K1031" s="22">
        <f>HLOOKUP($O1031,$B$8:$E$27,K$5,FALSE)</f>
        <v>0</v>
      </c>
      <c r="L1031" s="22">
        <f>HLOOKUP($O1031,$B$8:$E$27,L$5,FALSE)</f>
        <v>0</v>
      </c>
      <c r="M1031" s="22">
        <f t="shared" si="175"/>
        <v>0.89999999999999991</v>
      </c>
      <c r="N1031" s="22">
        <f t="shared" si="176"/>
        <v>6.8500000000000005</v>
      </c>
      <c r="O1031" s="22" t="s">
        <v>40</v>
      </c>
      <c r="P1031" s="24">
        <f t="shared" ca="1" si="172"/>
        <v>0.71871263356922721</v>
      </c>
      <c r="Q1031" s="24">
        <f t="shared" ca="1" si="173"/>
        <v>3.6057701733156655</v>
      </c>
      <c r="R1031" s="24">
        <f t="shared" ca="1" si="177"/>
        <v>4.3244828068848928</v>
      </c>
      <c r="S1031" s="22" t="str">
        <f t="shared" ca="1" si="178"/>
        <v/>
      </c>
      <c r="T1031" s="24" t="str">
        <f t="shared" ca="1" si="179"/>
        <v/>
      </c>
      <c r="U1031" s="24">
        <f t="shared" ca="1" si="174"/>
        <v>0</v>
      </c>
      <c r="V1031" s="22">
        <f t="shared" ca="1" si="171"/>
        <v>1.180200327506848</v>
      </c>
    </row>
    <row r="1032" spans="7:22" x14ac:dyDescent="0.25">
      <c r="G1032" s="22">
        <v>1023</v>
      </c>
      <c r="H1032" s="22">
        <f>HLOOKUP($O1032,$B$8:$E$27,H$5,FALSE)</f>
        <v>3</v>
      </c>
      <c r="I1032" s="22">
        <f>HLOOKUP($O1032,$B$8:$E$27,I$5,FALSE)</f>
        <v>0.2</v>
      </c>
      <c r="J1032" s="22">
        <f>HLOOKUP($O1032,$B$8:$E$27,J$5,FALSE)</f>
        <v>1.26</v>
      </c>
      <c r="K1032" s="22">
        <f>HLOOKUP($O1032,$B$8:$E$27,K$5,FALSE)</f>
        <v>0</v>
      </c>
      <c r="L1032" s="22">
        <f>HLOOKUP($O1032,$B$8:$E$27,L$5,FALSE)</f>
        <v>0</v>
      </c>
      <c r="M1032" s="22">
        <f t="shared" si="175"/>
        <v>0.60000000000000009</v>
      </c>
      <c r="N1032" s="22">
        <f t="shared" si="176"/>
        <v>3.7800000000000002</v>
      </c>
      <c r="O1032" s="22" t="s">
        <v>39</v>
      </c>
      <c r="P1032" s="24">
        <f t="shared" ca="1" si="172"/>
        <v>0.52987635278170309</v>
      </c>
      <c r="Q1032" s="24">
        <f t="shared" ca="1" si="173"/>
        <v>1.9860397612945295</v>
      </c>
      <c r="R1032" s="24">
        <f t="shared" ca="1" si="177"/>
        <v>2.5159161140762327</v>
      </c>
      <c r="S1032" s="22" t="str">
        <f t="shared" ca="1" si="178"/>
        <v/>
      </c>
      <c r="T1032" s="24" t="str">
        <f t="shared" ca="1" si="179"/>
        <v/>
      </c>
      <c r="U1032" s="24">
        <f t="shared" ca="1" si="174"/>
        <v>0</v>
      </c>
      <c r="V1032" s="22">
        <f t="shared" ref="V1032:V1095" ca="1" si="180">Q1032*MIN(0.5,MAX(0.05,RAND()))</f>
        <v>0.56647157383527702</v>
      </c>
    </row>
    <row r="1033" spans="7:22" x14ac:dyDescent="0.25">
      <c r="G1033" s="22">
        <v>1024</v>
      </c>
      <c r="H1033" s="22">
        <f>HLOOKUP($O1033,$B$8:$E$27,H$5,FALSE)</f>
        <v>3</v>
      </c>
      <c r="I1033" s="22">
        <f>HLOOKUP($O1033,$B$8:$E$27,I$5,FALSE)</f>
        <v>0.2</v>
      </c>
      <c r="J1033" s="22">
        <f>HLOOKUP($O1033,$B$8:$E$27,J$5,FALSE)</f>
        <v>1.26</v>
      </c>
      <c r="K1033" s="22">
        <f>HLOOKUP($O1033,$B$8:$E$27,K$5,FALSE)</f>
        <v>0</v>
      </c>
      <c r="L1033" s="22">
        <f>HLOOKUP($O1033,$B$8:$E$27,L$5,FALSE)</f>
        <v>0</v>
      </c>
      <c r="M1033" s="22">
        <f t="shared" si="175"/>
        <v>0.60000000000000009</v>
      </c>
      <c r="N1033" s="22">
        <f t="shared" si="176"/>
        <v>3.7800000000000002</v>
      </c>
      <c r="O1033" s="22" t="s">
        <v>39</v>
      </c>
      <c r="P1033" s="24">
        <f t="shared" ca="1" si="172"/>
        <v>0.48965559030004607</v>
      </c>
      <c r="Q1033" s="24">
        <f t="shared" ca="1" si="173"/>
        <v>2.3209995470128382</v>
      </c>
      <c r="R1033" s="24">
        <f t="shared" ca="1" si="177"/>
        <v>2.8106551373128843</v>
      </c>
      <c r="S1033" s="22" t="str">
        <f t="shared" ca="1" si="178"/>
        <v/>
      </c>
      <c r="T1033" s="24" t="str">
        <f t="shared" ca="1" si="179"/>
        <v/>
      </c>
      <c r="U1033" s="24">
        <f t="shared" ca="1" si="174"/>
        <v>0</v>
      </c>
      <c r="V1033" s="22">
        <f t="shared" ca="1" si="180"/>
        <v>1.1604997735064191</v>
      </c>
    </row>
    <row r="1034" spans="7:22" x14ac:dyDescent="0.25">
      <c r="G1034" s="22">
        <v>1025</v>
      </c>
      <c r="H1034" s="22">
        <f>HLOOKUP($O1034,$B$8:$E$27,H$5,FALSE)</f>
        <v>10</v>
      </c>
      <c r="I1034" s="22">
        <f>HLOOKUP($O1034,$B$8:$E$27,I$5,FALSE)</f>
        <v>0.2</v>
      </c>
      <c r="J1034" s="22">
        <f>HLOOKUP($O1034,$B$8:$E$27,J$5,FALSE)</f>
        <v>1.4</v>
      </c>
      <c r="K1034" s="22">
        <f>HLOOKUP($O1034,$B$8:$E$27,K$5,FALSE)</f>
        <v>0</v>
      </c>
      <c r="L1034" s="22">
        <f>HLOOKUP($O1034,$B$8:$E$27,L$5,FALSE)</f>
        <v>0</v>
      </c>
      <c r="M1034" s="22">
        <f t="shared" si="175"/>
        <v>2</v>
      </c>
      <c r="N1034" s="22">
        <f t="shared" si="176"/>
        <v>14</v>
      </c>
      <c r="O1034" s="22" t="s">
        <v>41</v>
      </c>
      <c r="P1034" s="24">
        <f t="shared" ca="1" si="172"/>
        <v>1.4234808874236775</v>
      </c>
      <c r="Q1034" s="24">
        <f t="shared" ca="1" si="173"/>
        <v>7.8502889514701595</v>
      </c>
      <c r="R1034" s="24">
        <f t="shared" ca="1" si="177"/>
        <v>9.2737698388938377</v>
      </c>
      <c r="S1034" s="22" t="str">
        <f t="shared" ca="1" si="178"/>
        <v/>
      </c>
      <c r="T1034" s="24" t="str">
        <f t="shared" ca="1" si="179"/>
        <v/>
      </c>
      <c r="U1034" s="24">
        <f t="shared" ca="1" si="174"/>
        <v>0</v>
      </c>
      <c r="V1034" s="22">
        <f t="shared" ca="1" si="180"/>
        <v>2.2505678398806257</v>
      </c>
    </row>
    <row r="1035" spans="7:22" x14ac:dyDescent="0.25">
      <c r="G1035" s="22">
        <v>1026</v>
      </c>
      <c r="H1035" s="22">
        <f>HLOOKUP($O1035,$B$8:$E$27,H$5,FALSE)</f>
        <v>3</v>
      </c>
      <c r="I1035" s="22">
        <f>HLOOKUP($O1035,$B$8:$E$27,I$5,FALSE)</f>
        <v>0.2</v>
      </c>
      <c r="J1035" s="22">
        <f>HLOOKUP($O1035,$B$8:$E$27,J$5,FALSE)</f>
        <v>1.26</v>
      </c>
      <c r="K1035" s="22">
        <f>HLOOKUP($O1035,$B$8:$E$27,K$5,FALSE)</f>
        <v>0</v>
      </c>
      <c r="L1035" s="22">
        <f>HLOOKUP($O1035,$B$8:$E$27,L$5,FALSE)</f>
        <v>0</v>
      </c>
      <c r="M1035" s="22">
        <f t="shared" si="175"/>
        <v>0.60000000000000009</v>
      </c>
      <c r="N1035" s="22">
        <f t="shared" si="176"/>
        <v>3.7800000000000002</v>
      </c>
      <c r="O1035" s="22" t="s">
        <v>39</v>
      </c>
      <c r="P1035" s="24">
        <f t="shared" ref="P1035:P1098" ca="1" si="181">RAND()*$M1035</f>
        <v>0.11006405372562172</v>
      </c>
      <c r="Q1035" s="24">
        <f t="shared" ref="Q1035:Q1098" ca="1" si="182">MIN(N1035*20,MAX(M1035,NORMINV(RAND(),N1035-(N1035-M1035)/2,(N1035-M1035)/16)))</f>
        <v>1.9599683944795168</v>
      </c>
      <c r="R1035" s="24">
        <f t="shared" ca="1" si="177"/>
        <v>2.0700324482051387</v>
      </c>
      <c r="S1035" s="22" t="str">
        <f t="shared" ca="1" si="178"/>
        <v/>
      </c>
      <c r="T1035" s="24" t="str">
        <f t="shared" ca="1" si="179"/>
        <v/>
      </c>
      <c r="U1035" s="24">
        <f t="shared" ref="U1035:U1098" ca="1" si="183">Q1035*K1035*L1035</f>
        <v>0</v>
      </c>
      <c r="V1035" s="22">
        <f t="shared" ca="1" si="180"/>
        <v>0.92780481847223228</v>
      </c>
    </row>
    <row r="1036" spans="7:22" x14ac:dyDescent="0.25">
      <c r="G1036" s="22">
        <v>1027</v>
      </c>
      <c r="H1036" s="22">
        <f>HLOOKUP($O1036,$B$8:$E$27,H$5,FALSE)</f>
        <v>3</v>
      </c>
      <c r="I1036" s="22">
        <f>HLOOKUP($O1036,$B$8:$E$27,I$5,FALSE)</f>
        <v>0.2</v>
      </c>
      <c r="J1036" s="22">
        <f>HLOOKUP($O1036,$B$8:$E$27,J$5,FALSE)</f>
        <v>1.26</v>
      </c>
      <c r="K1036" s="22">
        <f>HLOOKUP($O1036,$B$8:$E$27,K$5,FALSE)</f>
        <v>0</v>
      </c>
      <c r="L1036" s="22">
        <f>HLOOKUP($O1036,$B$8:$E$27,L$5,FALSE)</f>
        <v>0</v>
      </c>
      <c r="M1036" s="22">
        <f t="shared" si="175"/>
        <v>0.60000000000000009</v>
      </c>
      <c r="N1036" s="22">
        <f t="shared" si="176"/>
        <v>3.7800000000000002</v>
      </c>
      <c r="O1036" s="22" t="s">
        <v>39</v>
      </c>
      <c r="P1036" s="24">
        <f t="shared" ca="1" si="181"/>
        <v>0.3239268147202729</v>
      </c>
      <c r="Q1036" s="24">
        <f t="shared" ca="1" si="182"/>
        <v>2.0991246800222583</v>
      </c>
      <c r="R1036" s="24">
        <f t="shared" ca="1" si="177"/>
        <v>2.423051494742531</v>
      </c>
      <c r="S1036" s="22" t="str">
        <f t="shared" ca="1" si="178"/>
        <v/>
      </c>
      <c r="T1036" s="24" t="str">
        <f t="shared" ca="1" si="179"/>
        <v/>
      </c>
      <c r="U1036" s="24">
        <f t="shared" ca="1" si="183"/>
        <v>0</v>
      </c>
      <c r="V1036" s="22">
        <f t="shared" ca="1" si="180"/>
        <v>0.30763381436861681</v>
      </c>
    </row>
    <row r="1037" spans="7:22" x14ac:dyDescent="0.25">
      <c r="G1037" s="22">
        <v>1028</v>
      </c>
      <c r="H1037" s="22">
        <f>HLOOKUP($O1037,$B$8:$E$27,H$5,FALSE)</f>
        <v>5</v>
      </c>
      <c r="I1037" s="22">
        <f>HLOOKUP($O1037,$B$8:$E$27,I$5,FALSE)</f>
        <v>0.18</v>
      </c>
      <c r="J1037" s="22">
        <f>HLOOKUP($O1037,$B$8:$E$27,J$5,FALSE)</f>
        <v>1.37</v>
      </c>
      <c r="K1037" s="22">
        <f>HLOOKUP($O1037,$B$8:$E$27,K$5,FALSE)</f>
        <v>0</v>
      </c>
      <c r="L1037" s="22">
        <f>HLOOKUP($O1037,$B$8:$E$27,L$5,FALSE)</f>
        <v>0</v>
      </c>
      <c r="M1037" s="22">
        <f t="shared" si="175"/>
        <v>0.89999999999999991</v>
      </c>
      <c r="N1037" s="22">
        <f t="shared" si="176"/>
        <v>6.8500000000000005</v>
      </c>
      <c r="O1037" s="22" t="s">
        <v>40</v>
      </c>
      <c r="P1037" s="24">
        <f t="shared" ca="1" si="181"/>
        <v>2.4117729413958951E-2</v>
      </c>
      <c r="Q1037" s="24">
        <f t="shared" ca="1" si="182"/>
        <v>4.2644989901597565</v>
      </c>
      <c r="R1037" s="24">
        <f t="shared" ca="1" si="177"/>
        <v>4.2886167195737155</v>
      </c>
      <c r="S1037" s="22" t="str">
        <f t="shared" ca="1" si="178"/>
        <v/>
      </c>
      <c r="T1037" s="24" t="str">
        <f t="shared" ca="1" si="179"/>
        <v/>
      </c>
      <c r="U1037" s="24">
        <f t="shared" ca="1" si="183"/>
        <v>0</v>
      </c>
      <c r="V1037" s="22">
        <f t="shared" ca="1" si="180"/>
        <v>1.9978467617777433</v>
      </c>
    </row>
    <row r="1038" spans="7:22" x14ac:dyDescent="0.25">
      <c r="G1038" s="22">
        <v>1029</v>
      </c>
      <c r="H1038" s="22">
        <f>HLOOKUP($O1038,$B$8:$E$27,H$5,FALSE)</f>
        <v>1</v>
      </c>
      <c r="I1038" s="22">
        <f>HLOOKUP($O1038,$B$8:$E$27,I$5,FALSE)</f>
        <v>0.3</v>
      </c>
      <c r="J1038" s="22">
        <f>HLOOKUP($O1038,$B$8:$E$27,J$5,FALSE)</f>
        <v>0.95</v>
      </c>
      <c r="K1038" s="22">
        <f>HLOOKUP($O1038,$B$8:$E$27,K$5,FALSE)</f>
        <v>0</v>
      </c>
      <c r="L1038" s="22">
        <f>HLOOKUP($O1038,$B$8:$E$27,L$5,FALSE)</f>
        <v>0</v>
      </c>
      <c r="M1038" s="22">
        <f t="shared" si="175"/>
        <v>0.3</v>
      </c>
      <c r="N1038" s="22">
        <f t="shared" si="176"/>
        <v>0.95</v>
      </c>
      <c r="O1038" s="22" t="s">
        <v>38</v>
      </c>
      <c r="P1038" s="24">
        <f t="shared" ca="1" si="181"/>
        <v>0.20118958594401035</v>
      </c>
      <c r="Q1038" s="24">
        <f t="shared" ca="1" si="182"/>
        <v>0.64713425742502562</v>
      </c>
      <c r="R1038" s="24">
        <f t="shared" ca="1" si="177"/>
        <v>0.84832384336903599</v>
      </c>
      <c r="S1038" s="22" t="str">
        <f t="shared" ca="1" si="178"/>
        <v/>
      </c>
      <c r="T1038" s="24" t="str">
        <f t="shared" ca="1" si="179"/>
        <v/>
      </c>
      <c r="U1038" s="24">
        <f t="shared" ca="1" si="183"/>
        <v>0</v>
      </c>
      <c r="V1038" s="22">
        <f t="shared" ca="1" si="180"/>
        <v>0.32356712871251281</v>
      </c>
    </row>
    <row r="1039" spans="7:22" x14ac:dyDescent="0.25">
      <c r="G1039" s="22">
        <v>1030</v>
      </c>
      <c r="H1039" s="22">
        <f>HLOOKUP($O1039,$B$8:$E$27,H$5,FALSE)</f>
        <v>10</v>
      </c>
      <c r="I1039" s="22">
        <f>HLOOKUP($O1039,$B$8:$E$27,I$5,FALSE)</f>
        <v>0.2</v>
      </c>
      <c r="J1039" s="22">
        <f>HLOOKUP($O1039,$B$8:$E$27,J$5,FALSE)</f>
        <v>1.4</v>
      </c>
      <c r="K1039" s="22">
        <f>HLOOKUP($O1039,$B$8:$E$27,K$5,FALSE)</f>
        <v>0</v>
      </c>
      <c r="L1039" s="22">
        <f>HLOOKUP($O1039,$B$8:$E$27,L$5,FALSE)</f>
        <v>0</v>
      </c>
      <c r="M1039" s="22">
        <f t="shared" si="175"/>
        <v>2</v>
      </c>
      <c r="N1039" s="22">
        <f t="shared" si="176"/>
        <v>14</v>
      </c>
      <c r="O1039" s="22" t="s">
        <v>41</v>
      </c>
      <c r="P1039" s="24">
        <f t="shared" ca="1" si="181"/>
        <v>1.6993917927964741</v>
      </c>
      <c r="Q1039" s="24">
        <f t="shared" ca="1" si="182"/>
        <v>9.0073683235748003</v>
      </c>
      <c r="R1039" s="24">
        <f t="shared" ca="1" si="177"/>
        <v>10.706760116371274</v>
      </c>
      <c r="S1039" s="22" t="str">
        <f t="shared" ca="1" si="178"/>
        <v>D</v>
      </c>
      <c r="T1039" s="24">
        <f t="shared" ca="1" si="179"/>
        <v>0.70676011637127445</v>
      </c>
      <c r="U1039" s="24">
        <f t="shared" ca="1" si="183"/>
        <v>0</v>
      </c>
      <c r="V1039" s="22">
        <f t="shared" ca="1" si="180"/>
        <v>4.5036841617874002</v>
      </c>
    </row>
    <row r="1040" spans="7:22" x14ac:dyDescent="0.25">
      <c r="G1040" s="22">
        <v>1031</v>
      </c>
      <c r="H1040" s="22">
        <f>HLOOKUP($O1040,$B$8:$E$27,H$5,FALSE)</f>
        <v>10</v>
      </c>
      <c r="I1040" s="22">
        <f>HLOOKUP($O1040,$B$8:$E$27,I$5,FALSE)</f>
        <v>0.2</v>
      </c>
      <c r="J1040" s="22">
        <f>HLOOKUP($O1040,$B$8:$E$27,J$5,FALSE)</f>
        <v>1.4</v>
      </c>
      <c r="K1040" s="22">
        <f>HLOOKUP($O1040,$B$8:$E$27,K$5,FALSE)</f>
        <v>0</v>
      </c>
      <c r="L1040" s="22">
        <f>HLOOKUP($O1040,$B$8:$E$27,L$5,FALSE)</f>
        <v>0</v>
      </c>
      <c r="M1040" s="22">
        <f t="shared" si="175"/>
        <v>2</v>
      </c>
      <c r="N1040" s="22">
        <f t="shared" si="176"/>
        <v>14</v>
      </c>
      <c r="O1040" s="22" t="s">
        <v>41</v>
      </c>
      <c r="P1040" s="24">
        <f t="shared" ca="1" si="181"/>
        <v>1.8835288330565176</v>
      </c>
      <c r="Q1040" s="24">
        <f t="shared" ca="1" si="182"/>
        <v>7.9720744259594083</v>
      </c>
      <c r="R1040" s="24">
        <f t="shared" ca="1" si="177"/>
        <v>9.8556032590159255</v>
      </c>
      <c r="S1040" s="22" t="str">
        <f t="shared" ca="1" si="178"/>
        <v/>
      </c>
      <c r="T1040" s="24" t="str">
        <f t="shared" ca="1" si="179"/>
        <v/>
      </c>
      <c r="U1040" s="24">
        <f t="shared" ca="1" si="183"/>
        <v>0</v>
      </c>
      <c r="V1040" s="22">
        <f t="shared" ca="1" si="180"/>
        <v>2.440457882676069</v>
      </c>
    </row>
    <row r="1041" spans="7:22" x14ac:dyDescent="0.25">
      <c r="G1041" s="22">
        <v>1032</v>
      </c>
      <c r="H1041" s="22">
        <f>HLOOKUP($O1041,$B$8:$E$27,H$5,FALSE)</f>
        <v>3</v>
      </c>
      <c r="I1041" s="22">
        <f>HLOOKUP($O1041,$B$8:$E$27,I$5,FALSE)</f>
        <v>0.2</v>
      </c>
      <c r="J1041" s="22">
        <f>HLOOKUP($O1041,$B$8:$E$27,J$5,FALSE)</f>
        <v>1.26</v>
      </c>
      <c r="K1041" s="22">
        <f>HLOOKUP($O1041,$B$8:$E$27,K$5,FALSE)</f>
        <v>0</v>
      </c>
      <c r="L1041" s="22">
        <f>HLOOKUP($O1041,$B$8:$E$27,L$5,FALSE)</f>
        <v>0</v>
      </c>
      <c r="M1041" s="22">
        <f t="shared" ref="M1041:M1104" si="184">I1041*$H1041</f>
        <v>0.60000000000000009</v>
      </c>
      <c r="N1041" s="22">
        <f t="shared" ref="N1041:N1104" si="185">J1041*$H1041</f>
        <v>3.7800000000000002</v>
      </c>
      <c r="O1041" s="22" t="s">
        <v>39</v>
      </c>
      <c r="P1041" s="24">
        <f t="shared" ca="1" si="181"/>
        <v>0.40868797484142272</v>
      </c>
      <c r="Q1041" s="24">
        <f t="shared" ca="1" si="182"/>
        <v>2.4444126451011297</v>
      </c>
      <c r="R1041" s="24">
        <f t="shared" ca="1" si="177"/>
        <v>2.8531006199425524</v>
      </c>
      <c r="S1041" s="22" t="str">
        <f t="shared" ca="1" si="178"/>
        <v/>
      </c>
      <c r="T1041" s="24" t="str">
        <f t="shared" ca="1" si="179"/>
        <v/>
      </c>
      <c r="U1041" s="24">
        <f t="shared" ca="1" si="183"/>
        <v>0</v>
      </c>
      <c r="V1041" s="22">
        <f t="shared" ca="1" si="180"/>
        <v>1.2222063225505648</v>
      </c>
    </row>
    <row r="1042" spans="7:22" x14ac:dyDescent="0.25">
      <c r="G1042" s="22">
        <v>1033</v>
      </c>
      <c r="H1042" s="22">
        <f>HLOOKUP($O1042,$B$8:$E$27,H$5,FALSE)</f>
        <v>5</v>
      </c>
      <c r="I1042" s="22">
        <f>HLOOKUP($O1042,$B$8:$E$27,I$5,FALSE)</f>
        <v>0.18</v>
      </c>
      <c r="J1042" s="22">
        <f>HLOOKUP($O1042,$B$8:$E$27,J$5,FALSE)</f>
        <v>1.37</v>
      </c>
      <c r="K1042" s="22">
        <f>HLOOKUP($O1042,$B$8:$E$27,K$5,FALSE)</f>
        <v>0</v>
      </c>
      <c r="L1042" s="22">
        <f>HLOOKUP($O1042,$B$8:$E$27,L$5,FALSE)</f>
        <v>0</v>
      </c>
      <c r="M1042" s="22">
        <f t="shared" si="184"/>
        <v>0.89999999999999991</v>
      </c>
      <c r="N1042" s="22">
        <f t="shared" si="185"/>
        <v>6.8500000000000005</v>
      </c>
      <c r="O1042" s="22" t="s">
        <v>40</v>
      </c>
      <c r="P1042" s="24">
        <f t="shared" ca="1" si="181"/>
        <v>0.17322650146945079</v>
      </c>
      <c r="Q1042" s="24">
        <f t="shared" ca="1" si="182"/>
        <v>4.6246013241771955</v>
      </c>
      <c r="R1042" s="24">
        <f t="shared" ca="1" si="177"/>
        <v>4.797827825646646</v>
      </c>
      <c r="S1042" s="22" t="str">
        <f t="shared" ca="1" si="178"/>
        <v/>
      </c>
      <c r="T1042" s="24" t="str">
        <f t="shared" ca="1" si="179"/>
        <v/>
      </c>
      <c r="U1042" s="24">
        <f t="shared" ca="1" si="183"/>
        <v>0</v>
      </c>
      <c r="V1042" s="22">
        <f t="shared" ca="1" si="180"/>
        <v>0.67962241112565025</v>
      </c>
    </row>
    <row r="1043" spans="7:22" x14ac:dyDescent="0.25">
      <c r="G1043" s="22">
        <v>1034</v>
      </c>
      <c r="H1043" s="22">
        <f>HLOOKUP($O1043,$B$8:$E$27,H$5,FALSE)</f>
        <v>10</v>
      </c>
      <c r="I1043" s="22">
        <f>HLOOKUP($O1043,$B$8:$E$27,I$5,FALSE)</f>
        <v>0.2</v>
      </c>
      <c r="J1043" s="22">
        <f>HLOOKUP($O1043,$B$8:$E$27,J$5,FALSE)</f>
        <v>1.4</v>
      </c>
      <c r="K1043" s="22">
        <f>HLOOKUP($O1043,$B$8:$E$27,K$5,FALSE)</f>
        <v>0</v>
      </c>
      <c r="L1043" s="22">
        <f>HLOOKUP($O1043,$B$8:$E$27,L$5,FALSE)</f>
        <v>0</v>
      </c>
      <c r="M1043" s="22">
        <f t="shared" si="184"/>
        <v>2</v>
      </c>
      <c r="N1043" s="22">
        <f t="shared" si="185"/>
        <v>14</v>
      </c>
      <c r="O1043" s="22" t="s">
        <v>41</v>
      </c>
      <c r="P1043" s="24">
        <f t="shared" ca="1" si="181"/>
        <v>0.73912806529017105</v>
      </c>
      <c r="Q1043" s="24">
        <f t="shared" ca="1" si="182"/>
        <v>7.8753318584430243</v>
      </c>
      <c r="R1043" s="24">
        <f t="shared" ca="1" si="177"/>
        <v>8.6144599237331949</v>
      </c>
      <c r="S1043" s="22" t="str">
        <f t="shared" ca="1" si="178"/>
        <v/>
      </c>
      <c r="T1043" s="24" t="str">
        <f t="shared" ca="1" si="179"/>
        <v/>
      </c>
      <c r="U1043" s="24">
        <f t="shared" ca="1" si="183"/>
        <v>0</v>
      </c>
      <c r="V1043" s="22">
        <f t="shared" ca="1" si="180"/>
        <v>3.8301611373920199</v>
      </c>
    </row>
    <row r="1044" spans="7:22" x14ac:dyDescent="0.25">
      <c r="G1044" s="22">
        <v>1035</v>
      </c>
      <c r="H1044" s="22">
        <f>HLOOKUP($O1044,$B$8:$E$27,H$5,FALSE)</f>
        <v>1</v>
      </c>
      <c r="I1044" s="22">
        <f>HLOOKUP($O1044,$B$8:$E$27,I$5,FALSE)</f>
        <v>0.3</v>
      </c>
      <c r="J1044" s="22">
        <f>HLOOKUP($O1044,$B$8:$E$27,J$5,FALSE)</f>
        <v>0.95</v>
      </c>
      <c r="K1044" s="22">
        <f>HLOOKUP($O1044,$B$8:$E$27,K$5,FALSE)</f>
        <v>0</v>
      </c>
      <c r="L1044" s="22">
        <f>HLOOKUP($O1044,$B$8:$E$27,L$5,FALSE)</f>
        <v>0</v>
      </c>
      <c r="M1044" s="22">
        <f t="shared" si="184"/>
        <v>0.3</v>
      </c>
      <c r="N1044" s="22">
        <f t="shared" si="185"/>
        <v>0.95</v>
      </c>
      <c r="O1044" s="22" t="s">
        <v>38</v>
      </c>
      <c r="P1044" s="24">
        <f t="shared" ca="1" si="181"/>
        <v>0.25824527413551579</v>
      </c>
      <c r="Q1044" s="24">
        <f t="shared" ca="1" si="182"/>
        <v>0.64339396529869031</v>
      </c>
      <c r="R1044" s="24">
        <f t="shared" ca="1" si="177"/>
        <v>0.9016392394342061</v>
      </c>
      <c r="S1044" s="22" t="str">
        <f t="shared" ca="1" si="178"/>
        <v/>
      </c>
      <c r="T1044" s="24" t="str">
        <f t="shared" ca="1" si="179"/>
        <v/>
      </c>
      <c r="U1044" s="24">
        <f t="shared" ca="1" si="183"/>
        <v>0</v>
      </c>
      <c r="V1044" s="22">
        <f t="shared" ca="1" si="180"/>
        <v>7.5339942828170817E-2</v>
      </c>
    </row>
    <row r="1045" spans="7:22" x14ac:dyDescent="0.25">
      <c r="G1045" s="22">
        <v>1036</v>
      </c>
      <c r="H1045" s="22">
        <f>HLOOKUP($O1045,$B$8:$E$27,H$5,FALSE)</f>
        <v>10</v>
      </c>
      <c r="I1045" s="22">
        <f>HLOOKUP($O1045,$B$8:$E$27,I$5,FALSE)</f>
        <v>0.2</v>
      </c>
      <c r="J1045" s="22">
        <f>HLOOKUP($O1045,$B$8:$E$27,J$5,FALSE)</f>
        <v>1.4</v>
      </c>
      <c r="K1045" s="22">
        <f>HLOOKUP($O1045,$B$8:$E$27,K$5,FALSE)</f>
        <v>0</v>
      </c>
      <c r="L1045" s="22">
        <f>HLOOKUP($O1045,$B$8:$E$27,L$5,FALSE)</f>
        <v>0</v>
      </c>
      <c r="M1045" s="22">
        <f t="shared" si="184"/>
        <v>2</v>
      </c>
      <c r="N1045" s="22">
        <f t="shared" si="185"/>
        <v>14</v>
      </c>
      <c r="O1045" s="22" t="s">
        <v>41</v>
      </c>
      <c r="P1045" s="24">
        <f t="shared" ca="1" si="181"/>
        <v>1.533992695401706</v>
      </c>
      <c r="Q1045" s="24">
        <f t="shared" ca="1" si="182"/>
        <v>7.1341817681710875</v>
      </c>
      <c r="R1045" s="24">
        <f t="shared" ca="1" si="177"/>
        <v>8.6681744635727931</v>
      </c>
      <c r="S1045" s="22" t="str">
        <f t="shared" ca="1" si="178"/>
        <v/>
      </c>
      <c r="T1045" s="24" t="str">
        <f t="shared" ca="1" si="179"/>
        <v/>
      </c>
      <c r="U1045" s="24">
        <f t="shared" ca="1" si="183"/>
        <v>0</v>
      </c>
      <c r="V1045" s="22">
        <f t="shared" ca="1" si="180"/>
        <v>3.5670908840855438</v>
      </c>
    </row>
    <row r="1046" spans="7:22" x14ac:dyDescent="0.25">
      <c r="G1046" s="22">
        <v>1037</v>
      </c>
      <c r="H1046" s="22">
        <f>HLOOKUP($O1046,$B$8:$E$27,H$5,FALSE)</f>
        <v>3</v>
      </c>
      <c r="I1046" s="22">
        <f>HLOOKUP($O1046,$B$8:$E$27,I$5,FALSE)</f>
        <v>0.2</v>
      </c>
      <c r="J1046" s="22">
        <f>HLOOKUP($O1046,$B$8:$E$27,J$5,FALSE)</f>
        <v>1.26</v>
      </c>
      <c r="K1046" s="22">
        <f>HLOOKUP($O1046,$B$8:$E$27,K$5,FALSE)</f>
        <v>0</v>
      </c>
      <c r="L1046" s="22">
        <f>HLOOKUP($O1046,$B$8:$E$27,L$5,FALSE)</f>
        <v>0</v>
      </c>
      <c r="M1046" s="22">
        <f t="shared" si="184"/>
        <v>0.60000000000000009</v>
      </c>
      <c r="N1046" s="22">
        <f t="shared" si="185"/>
        <v>3.7800000000000002</v>
      </c>
      <c r="O1046" s="22" t="s">
        <v>39</v>
      </c>
      <c r="P1046" s="24">
        <f t="shared" ca="1" si="181"/>
        <v>0.51147957466328253</v>
      </c>
      <c r="Q1046" s="24">
        <f t="shared" ca="1" si="182"/>
        <v>2.4163036551534933</v>
      </c>
      <c r="R1046" s="24">
        <f t="shared" ca="1" si="177"/>
        <v>2.9277832298167761</v>
      </c>
      <c r="S1046" s="22" t="str">
        <f t="shared" ca="1" si="178"/>
        <v/>
      </c>
      <c r="T1046" s="24" t="str">
        <f t="shared" ca="1" si="179"/>
        <v/>
      </c>
      <c r="U1046" s="24">
        <f t="shared" ca="1" si="183"/>
        <v>0</v>
      </c>
      <c r="V1046" s="22">
        <f t="shared" ca="1" si="180"/>
        <v>1.2081518275767467</v>
      </c>
    </row>
    <row r="1047" spans="7:22" x14ac:dyDescent="0.25">
      <c r="G1047" s="22">
        <v>1038</v>
      </c>
      <c r="H1047" s="22">
        <f>HLOOKUP($O1047,$B$8:$E$27,H$5,FALSE)</f>
        <v>3</v>
      </c>
      <c r="I1047" s="22">
        <f>HLOOKUP($O1047,$B$8:$E$27,I$5,FALSE)</f>
        <v>0.2</v>
      </c>
      <c r="J1047" s="22">
        <f>HLOOKUP($O1047,$B$8:$E$27,J$5,FALSE)</f>
        <v>1.26</v>
      </c>
      <c r="K1047" s="22">
        <f>HLOOKUP($O1047,$B$8:$E$27,K$5,FALSE)</f>
        <v>0</v>
      </c>
      <c r="L1047" s="22">
        <f>HLOOKUP($O1047,$B$8:$E$27,L$5,FALSE)</f>
        <v>0</v>
      </c>
      <c r="M1047" s="22">
        <f t="shared" si="184"/>
        <v>0.60000000000000009</v>
      </c>
      <c r="N1047" s="22">
        <f t="shared" si="185"/>
        <v>3.7800000000000002</v>
      </c>
      <c r="O1047" s="22" t="s">
        <v>39</v>
      </c>
      <c r="P1047" s="24">
        <f t="shared" ca="1" si="181"/>
        <v>0.38595019483031684</v>
      </c>
      <c r="Q1047" s="24">
        <f t="shared" ca="1" si="182"/>
        <v>2.5654708758167915</v>
      </c>
      <c r="R1047" s="24">
        <f t="shared" ca="1" si="177"/>
        <v>2.9514210706471085</v>
      </c>
      <c r="S1047" s="22" t="str">
        <f t="shared" ca="1" si="178"/>
        <v/>
      </c>
      <c r="T1047" s="24" t="str">
        <f t="shared" ca="1" si="179"/>
        <v/>
      </c>
      <c r="U1047" s="24">
        <f t="shared" ca="1" si="183"/>
        <v>0</v>
      </c>
      <c r="V1047" s="22">
        <f t="shared" ca="1" si="180"/>
        <v>0.35606052128606125</v>
      </c>
    </row>
    <row r="1048" spans="7:22" x14ac:dyDescent="0.25">
      <c r="G1048" s="22">
        <v>1039</v>
      </c>
      <c r="H1048" s="22">
        <f>HLOOKUP($O1048,$B$8:$E$27,H$5,FALSE)</f>
        <v>5</v>
      </c>
      <c r="I1048" s="22">
        <f>HLOOKUP($O1048,$B$8:$E$27,I$5,FALSE)</f>
        <v>0.18</v>
      </c>
      <c r="J1048" s="22">
        <f>HLOOKUP($O1048,$B$8:$E$27,J$5,FALSE)</f>
        <v>1.37</v>
      </c>
      <c r="K1048" s="22">
        <f>HLOOKUP($O1048,$B$8:$E$27,K$5,FALSE)</f>
        <v>0</v>
      </c>
      <c r="L1048" s="22">
        <f>HLOOKUP($O1048,$B$8:$E$27,L$5,FALSE)</f>
        <v>0</v>
      </c>
      <c r="M1048" s="22">
        <f t="shared" si="184"/>
        <v>0.89999999999999991</v>
      </c>
      <c r="N1048" s="22">
        <f t="shared" si="185"/>
        <v>6.8500000000000005</v>
      </c>
      <c r="O1048" s="22" t="s">
        <v>40</v>
      </c>
      <c r="P1048" s="24">
        <f t="shared" ca="1" si="181"/>
        <v>0.17378390120488921</v>
      </c>
      <c r="Q1048" s="24">
        <f t="shared" ca="1" si="182"/>
        <v>3.7924695560664223</v>
      </c>
      <c r="R1048" s="24">
        <f t="shared" ca="1" si="177"/>
        <v>3.9662534572713115</v>
      </c>
      <c r="S1048" s="22" t="str">
        <f t="shared" ca="1" si="178"/>
        <v/>
      </c>
      <c r="T1048" s="24" t="str">
        <f t="shared" ca="1" si="179"/>
        <v/>
      </c>
      <c r="U1048" s="24">
        <f t="shared" ca="1" si="183"/>
        <v>0</v>
      </c>
      <c r="V1048" s="22">
        <f t="shared" ca="1" si="180"/>
        <v>1.8962347780332112</v>
      </c>
    </row>
    <row r="1049" spans="7:22" x14ac:dyDescent="0.25">
      <c r="G1049" s="22">
        <v>1040</v>
      </c>
      <c r="H1049" s="22">
        <f>HLOOKUP($O1049,$B$8:$E$27,H$5,FALSE)</f>
        <v>10</v>
      </c>
      <c r="I1049" s="22">
        <f>HLOOKUP($O1049,$B$8:$E$27,I$5,FALSE)</f>
        <v>0.2</v>
      </c>
      <c r="J1049" s="22">
        <f>HLOOKUP($O1049,$B$8:$E$27,J$5,FALSE)</f>
        <v>1.4</v>
      </c>
      <c r="K1049" s="22">
        <f>HLOOKUP($O1049,$B$8:$E$27,K$5,FALSE)</f>
        <v>0</v>
      </c>
      <c r="L1049" s="22">
        <f>HLOOKUP($O1049,$B$8:$E$27,L$5,FALSE)</f>
        <v>0</v>
      </c>
      <c r="M1049" s="22">
        <f t="shared" si="184"/>
        <v>2</v>
      </c>
      <c r="N1049" s="22">
        <f t="shared" si="185"/>
        <v>14</v>
      </c>
      <c r="O1049" s="22" t="s">
        <v>41</v>
      </c>
      <c r="P1049" s="24">
        <f t="shared" ca="1" si="181"/>
        <v>0.75031724398821842</v>
      </c>
      <c r="Q1049" s="24">
        <f t="shared" ca="1" si="182"/>
        <v>6.8086461280194177</v>
      </c>
      <c r="R1049" s="24">
        <f t="shared" ca="1" si="177"/>
        <v>7.5589633720076357</v>
      </c>
      <c r="S1049" s="22" t="str">
        <f t="shared" ca="1" si="178"/>
        <v/>
      </c>
      <c r="T1049" s="24" t="str">
        <f t="shared" ca="1" si="179"/>
        <v/>
      </c>
      <c r="U1049" s="24">
        <f t="shared" ca="1" si="183"/>
        <v>0</v>
      </c>
      <c r="V1049" s="22">
        <f t="shared" ca="1" si="180"/>
        <v>2.4340484523004333</v>
      </c>
    </row>
    <row r="1050" spans="7:22" x14ac:dyDescent="0.25">
      <c r="G1050" s="22">
        <v>1041</v>
      </c>
      <c r="H1050" s="22">
        <f>HLOOKUP($O1050,$B$8:$E$27,H$5,FALSE)</f>
        <v>5</v>
      </c>
      <c r="I1050" s="22">
        <f>HLOOKUP($O1050,$B$8:$E$27,I$5,FALSE)</f>
        <v>0.18</v>
      </c>
      <c r="J1050" s="22">
        <f>HLOOKUP($O1050,$B$8:$E$27,J$5,FALSE)</f>
        <v>1.37</v>
      </c>
      <c r="K1050" s="22">
        <f>HLOOKUP($O1050,$B$8:$E$27,K$5,FALSE)</f>
        <v>0</v>
      </c>
      <c r="L1050" s="22">
        <f>HLOOKUP($O1050,$B$8:$E$27,L$5,FALSE)</f>
        <v>0</v>
      </c>
      <c r="M1050" s="22">
        <f t="shared" si="184"/>
        <v>0.89999999999999991</v>
      </c>
      <c r="N1050" s="22">
        <f t="shared" si="185"/>
        <v>6.8500000000000005</v>
      </c>
      <c r="O1050" s="22" t="s">
        <v>40</v>
      </c>
      <c r="P1050" s="24">
        <f t="shared" ca="1" si="181"/>
        <v>0.70912418326394322</v>
      </c>
      <c r="Q1050" s="24">
        <f t="shared" ca="1" si="182"/>
        <v>3.4462034087402369</v>
      </c>
      <c r="R1050" s="24">
        <f t="shared" ca="1" si="177"/>
        <v>4.1553275920041806</v>
      </c>
      <c r="S1050" s="22" t="str">
        <f t="shared" ca="1" si="178"/>
        <v/>
      </c>
      <c r="T1050" s="24" t="str">
        <f t="shared" ca="1" si="179"/>
        <v/>
      </c>
      <c r="U1050" s="24">
        <f t="shared" ca="1" si="183"/>
        <v>0</v>
      </c>
      <c r="V1050" s="22">
        <f t="shared" ca="1" si="180"/>
        <v>1.7231017043701184</v>
      </c>
    </row>
    <row r="1051" spans="7:22" x14ac:dyDescent="0.25">
      <c r="G1051" s="22">
        <v>1042</v>
      </c>
      <c r="H1051" s="22">
        <f>HLOOKUP($O1051,$B$8:$E$27,H$5,FALSE)</f>
        <v>3</v>
      </c>
      <c r="I1051" s="22">
        <f>HLOOKUP($O1051,$B$8:$E$27,I$5,FALSE)</f>
        <v>0.2</v>
      </c>
      <c r="J1051" s="22">
        <f>HLOOKUP($O1051,$B$8:$E$27,J$5,FALSE)</f>
        <v>1.26</v>
      </c>
      <c r="K1051" s="22">
        <f>HLOOKUP($O1051,$B$8:$E$27,K$5,FALSE)</f>
        <v>0</v>
      </c>
      <c r="L1051" s="22">
        <f>HLOOKUP($O1051,$B$8:$E$27,L$5,FALSE)</f>
        <v>0</v>
      </c>
      <c r="M1051" s="22">
        <f t="shared" si="184"/>
        <v>0.60000000000000009</v>
      </c>
      <c r="N1051" s="22">
        <f t="shared" si="185"/>
        <v>3.7800000000000002</v>
      </c>
      <c r="O1051" s="22" t="s">
        <v>39</v>
      </c>
      <c r="P1051" s="24">
        <f t="shared" ca="1" si="181"/>
        <v>0.32795715120746516</v>
      </c>
      <c r="Q1051" s="24">
        <f t="shared" ca="1" si="182"/>
        <v>2.5352705256076375</v>
      </c>
      <c r="R1051" s="24">
        <f t="shared" ca="1" si="177"/>
        <v>2.8632276768151028</v>
      </c>
      <c r="S1051" s="22" t="str">
        <f t="shared" ca="1" si="178"/>
        <v/>
      </c>
      <c r="T1051" s="24" t="str">
        <f t="shared" ca="1" si="179"/>
        <v/>
      </c>
      <c r="U1051" s="24">
        <f t="shared" ca="1" si="183"/>
        <v>0</v>
      </c>
      <c r="V1051" s="22">
        <f t="shared" ca="1" si="180"/>
        <v>1.2676352628038188</v>
      </c>
    </row>
    <row r="1052" spans="7:22" x14ac:dyDescent="0.25">
      <c r="G1052" s="22">
        <v>1043</v>
      </c>
      <c r="H1052" s="22">
        <f>HLOOKUP($O1052,$B$8:$E$27,H$5,FALSE)</f>
        <v>3</v>
      </c>
      <c r="I1052" s="22">
        <f>HLOOKUP($O1052,$B$8:$E$27,I$5,FALSE)</f>
        <v>0.2</v>
      </c>
      <c r="J1052" s="22">
        <f>HLOOKUP($O1052,$B$8:$E$27,J$5,FALSE)</f>
        <v>1.26</v>
      </c>
      <c r="K1052" s="22">
        <f>HLOOKUP($O1052,$B$8:$E$27,K$5,FALSE)</f>
        <v>0</v>
      </c>
      <c r="L1052" s="22">
        <f>HLOOKUP($O1052,$B$8:$E$27,L$5,FALSE)</f>
        <v>0</v>
      </c>
      <c r="M1052" s="22">
        <f t="shared" si="184"/>
        <v>0.60000000000000009</v>
      </c>
      <c r="N1052" s="22">
        <f t="shared" si="185"/>
        <v>3.7800000000000002</v>
      </c>
      <c r="O1052" s="22" t="s">
        <v>39</v>
      </c>
      <c r="P1052" s="24">
        <f t="shared" ca="1" si="181"/>
        <v>0.52003659239617173</v>
      </c>
      <c r="Q1052" s="24">
        <f t="shared" ca="1" si="182"/>
        <v>2.3270881538918644</v>
      </c>
      <c r="R1052" s="24">
        <f t="shared" ca="1" si="177"/>
        <v>2.8471247462880362</v>
      </c>
      <c r="S1052" s="22" t="str">
        <f t="shared" ca="1" si="178"/>
        <v/>
      </c>
      <c r="T1052" s="24" t="str">
        <f t="shared" ca="1" si="179"/>
        <v/>
      </c>
      <c r="U1052" s="24">
        <f t="shared" ca="1" si="183"/>
        <v>0</v>
      </c>
      <c r="V1052" s="22">
        <f t="shared" ca="1" si="180"/>
        <v>1.1635440769459322</v>
      </c>
    </row>
    <row r="1053" spans="7:22" x14ac:dyDescent="0.25">
      <c r="G1053" s="22">
        <v>1044</v>
      </c>
      <c r="H1053" s="22">
        <f>HLOOKUP($O1053,$B$8:$E$27,H$5,FALSE)</f>
        <v>10</v>
      </c>
      <c r="I1053" s="22">
        <f>HLOOKUP($O1053,$B$8:$E$27,I$5,FALSE)</f>
        <v>0.2</v>
      </c>
      <c r="J1053" s="22">
        <f>HLOOKUP($O1053,$B$8:$E$27,J$5,FALSE)</f>
        <v>1.4</v>
      </c>
      <c r="K1053" s="22">
        <f>HLOOKUP($O1053,$B$8:$E$27,K$5,FALSE)</f>
        <v>0</v>
      </c>
      <c r="L1053" s="22">
        <f>HLOOKUP($O1053,$B$8:$E$27,L$5,FALSE)</f>
        <v>0</v>
      </c>
      <c r="M1053" s="22">
        <f t="shared" si="184"/>
        <v>2</v>
      </c>
      <c r="N1053" s="22">
        <f t="shared" si="185"/>
        <v>14</v>
      </c>
      <c r="O1053" s="22" t="s">
        <v>41</v>
      </c>
      <c r="P1053" s="24">
        <f t="shared" ca="1" si="181"/>
        <v>1.630506852673445</v>
      </c>
      <c r="Q1053" s="24">
        <f t="shared" ca="1" si="182"/>
        <v>6.9277130254001129</v>
      </c>
      <c r="R1053" s="24">
        <f t="shared" ca="1" si="177"/>
        <v>8.5582198780735581</v>
      </c>
      <c r="S1053" s="22" t="str">
        <f t="shared" ca="1" si="178"/>
        <v/>
      </c>
      <c r="T1053" s="24" t="str">
        <f t="shared" ca="1" si="179"/>
        <v/>
      </c>
      <c r="U1053" s="24">
        <f t="shared" ca="1" si="183"/>
        <v>0</v>
      </c>
      <c r="V1053" s="22">
        <f t="shared" ca="1" si="180"/>
        <v>3.4638565127000565</v>
      </c>
    </row>
    <row r="1054" spans="7:22" x14ac:dyDescent="0.25">
      <c r="G1054" s="22">
        <v>1045</v>
      </c>
      <c r="H1054" s="22">
        <f>HLOOKUP($O1054,$B$8:$E$27,H$5,FALSE)</f>
        <v>1</v>
      </c>
      <c r="I1054" s="22">
        <f>HLOOKUP($O1054,$B$8:$E$27,I$5,FALSE)</f>
        <v>0.3</v>
      </c>
      <c r="J1054" s="22">
        <f>HLOOKUP($O1054,$B$8:$E$27,J$5,FALSE)</f>
        <v>0.95</v>
      </c>
      <c r="K1054" s="22">
        <f>HLOOKUP($O1054,$B$8:$E$27,K$5,FALSE)</f>
        <v>0</v>
      </c>
      <c r="L1054" s="22">
        <f>HLOOKUP($O1054,$B$8:$E$27,L$5,FALSE)</f>
        <v>0</v>
      </c>
      <c r="M1054" s="22">
        <f t="shared" si="184"/>
        <v>0.3</v>
      </c>
      <c r="N1054" s="22">
        <f t="shared" si="185"/>
        <v>0.95</v>
      </c>
      <c r="O1054" s="22" t="s">
        <v>38</v>
      </c>
      <c r="P1054" s="24">
        <f t="shared" ca="1" si="181"/>
        <v>0.28078675405959663</v>
      </c>
      <c r="Q1054" s="24">
        <f t="shared" ca="1" si="182"/>
        <v>0.61010686645065981</v>
      </c>
      <c r="R1054" s="24">
        <f t="shared" ca="1" si="177"/>
        <v>0.89089362051025645</v>
      </c>
      <c r="S1054" s="22" t="str">
        <f t="shared" ca="1" si="178"/>
        <v/>
      </c>
      <c r="T1054" s="24" t="str">
        <f t="shared" ca="1" si="179"/>
        <v/>
      </c>
      <c r="U1054" s="24">
        <f t="shared" ca="1" si="183"/>
        <v>0</v>
      </c>
      <c r="V1054" s="22">
        <f t="shared" ca="1" si="180"/>
        <v>0.12739261836857008</v>
      </c>
    </row>
    <row r="1055" spans="7:22" x14ac:dyDescent="0.25">
      <c r="G1055" s="22">
        <v>1046</v>
      </c>
      <c r="H1055" s="22">
        <f>HLOOKUP($O1055,$B$8:$E$27,H$5,FALSE)</f>
        <v>5</v>
      </c>
      <c r="I1055" s="22">
        <f>HLOOKUP($O1055,$B$8:$E$27,I$5,FALSE)</f>
        <v>0.18</v>
      </c>
      <c r="J1055" s="22">
        <f>HLOOKUP($O1055,$B$8:$E$27,J$5,FALSE)</f>
        <v>1.37</v>
      </c>
      <c r="K1055" s="22">
        <f>HLOOKUP($O1055,$B$8:$E$27,K$5,FALSE)</f>
        <v>0</v>
      </c>
      <c r="L1055" s="22">
        <f>HLOOKUP($O1055,$B$8:$E$27,L$5,FALSE)</f>
        <v>0</v>
      </c>
      <c r="M1055" s="22">
        <f t="shared" si="184"/>
        <v>0.89999999999999991</v>
      </c>
      <c r="N1055" s="22">
        <f t="shared" si="185"/>
        <v>6.8500000000000005</v>
      </c>
      <c r="O1055" s="22" t="s">
        <v>40</v>
      </c>
      <c r="P1055" s="24">
        <f t="shared" ca="1" si="181"/>
        <v>0.45919814390704256</v>
      </c>
      <c r="Q1055" s="24">
        <f t="shared" ca="1" si="182"/>
        <v>3.94200990286275</v>
      </c>
      <c r="R1055" s="24">
        <f t="shared" ca="1" si="177"/>
        <v>4.4012080467697929</v>
      </c>
      <c r="S1055" s="22" t="str">
        <f t="shared" ca="1" si="178"/>
        <v/>
      </c>
      <c r="T1055" s="24" t="str">
        <f t="shared" ca="1" si="179"/>
        <v/>
      </c>
      <c r="U1055" s="24">
        <f t="shared" ca="1" si="183"/>
        <v>0</v>
      </c>
      <c r="V1055" s="22">
        <f t="shared" ca="1" si="180"/>
        <v>1.971004951431375</v>
      </c>
    </row>
    <row r="1056" spans="7:22" x14ac:dyDescent="0.25">
      <c r="G1056" s="22">
        <v>1047</v>
      </c>
      <c r="H1056" s="22">
        <f>HLOOKUP($O1056,$B$8:$E$27,H$5,FALSE)</f>
        <v>5</v>
      </c>
      <c r="I1056" s="22">
        <f>HLOOKUP($O1056,$B$8:$E$27,I$5,FALSE)</f>
        <v>0.18</v>
      </c>
      <c r="J1056" s="22">
        <f>HLOOKUP($O1056,$B$8:$E$27,J$5,FALSE)</f>
        <v>1.37</v>
      </c>
      <c r="K1056" s="22">
        <f>HLOOKUP($O1056,$B$8:$E$27,K$5,FALSE)</f>
        <v>0</v>
      </c>
      <c r="L1056" s="22">
        <f>HLOOKUP($O1056,$B$8:$E$27,L$5,FALSE)</f>
        <v>0</v>
      </c>
      <c r="M1056" s="22">
        <f t="shared" si="184"/>
        <v>0.89999999999999991</v>
      </c>
      <c r="N1056" s="22">
        <f t="shared" si="185"/>
        <v>6.8500000000000005</v>
      </c>
      <c r="O1056" s="22" t="s">
        <v>40</v>
      </c>
      <c r="P1056" s="24">
        <f t="shared" ca="1" si="181"/>
        <v>0.75108336335130166</v>
      </c>
      <c r="Q1056" s="24">
        <f t="shared" ca="1" si="182"/>
        <v>3.8400200589916849</v>
      </c>
      <c r="R1056" s="24">
        <f t="shared" ca="1" si="177"/>
        <v>4.5911034223429867</v>
      </c>
      <c r="S1056" s="22" t="str">
        <f t="shared" ca="1" si="178"/>
        <v/>
      </c>
      <c r="T1056" s="24" t="str">
        <f t="shared" ca="1" si="179"/>
        <v/>
      </c>
      <c r="U1056" s="24">
        <f t="shared" ca="1" si="183"/>
        <v>0</v>
      </c>
      <c r="V1056" s="22">
        <f t="shared" ca="1" si="180"/>
        <v>1.9200100294958424</v>
      </c>
    </row>
    <row r="1057" spans="7:22" x14ac:dyDescent="0.25">
      <c r="G1057" s="22">
        <v>1048</v>
      </c>
      <c r="H1057" s="22">
        <f>HLOOKUP($O1057,$B$8:$E$27,H$5,FALSE)</f>
        <v>10</v>
      </c>
      <c r="I1057" s="22">
        <f>HLOOKUP($O1057,$B$8:$E$27,I$5,FALSE)</f>
        <v>0.2</v>
      </c>
      <c r="J1057" s="22">
        <f>HLOOKUP($O1057,$B$8:$E$27,J$5,FALSE)</f>
        <v>1.4</v>
      </c>
      <c r="K1057" s="22">
        <f>HLOOKUP($O1057,$B$8:$E$27,K$5,FALSE)</f>
        <v>0</v>
      </c>
      <c r="L1057" s="22">
        <f>HLOOKUP($O1057,$B$8:$E$27,L$5,FALSE)</f>
        <v>0</v>
      </c>
      <c r="M1057" s="22">
        <f t="shared" si="184"/>
        <v>2</v>
      </c>
      <c r="N1057" s="22">
        <f t="shared" si="185"/>
        <v>14</v>
      </c>
      <c r="O1057" s="22" t="s">
        <v>41</v>
      </c>
      <c r="P1057" s="24">
        <f t="shared" ca="1" si="181"/>
        <v>1.0038461093135023</v>
      </c>
      <c r="Q1057" s="24">
        <f t="shared" ca="1" si="182"/>
        <v>8.4935754115127811</v>
      </c>
      <c r="R1057" s="24">
        <f t="shared" ca="1" si="177"/>
        <v>9.4974215208262827</v>
      </c>
      <c r="S1057" s="22" t="str">
        <f t="shared" ca="1" si="178"/>
        <v/>
      </c>
      <c r="T1057" s="24" t="str">
        <f t="shared" ca="1" si="179"/>
        <v/>
      </c>
      <c r="U1057" s="24">
        <f t="shared" ca="1" si="183"/>
        <v>0</v>
      </c>
      <c r="V1057" s="22">
        <f t="shared" ca="1" si="180"/>
        <v>2.1588528877850499</v>
      </c>
    </row>
    <row r="1058" spans="7:22" x14ac:dyDescent="0.25">
      <c r="G1058" s="22">
        <v>1049</v>
      </c>
      <c r="H1058" s="22">
        <f>HLOOKUP($O1058,$B$8:$E$27,H$5,FALSE)</f>
        <v>1</v>
      </c>
      <c r="I1058" s="22">
        <f>HLOOKUP($O1058,$B$8:$E$27,I$5,FALSE)</f>
        <v>0.3</v>
      </c>
      <c r="J1058" s="22">
        <f>HLOOKUP($O1058,$B$8:$E$27,J$5,FALSE)</f>
        <v>0.95</v>
      </c>
      <c r="K1058" s="22">
        <f>HLOOKUP($O1058,$B$8:$E$27,K$5,FALSE)</f>
        <v>0</v>
      </c>
      <c r="L1058" s="22">
        <f>HLOOKUP($O1058,$B$8:$E$27,L$5,FALSE)</f>
        <v>0</v>
      </c>
      <c r="M1058" s="22">
        <f t="shared" si="184"/>
        <v>0.3</v>
      </c>
      <c r="N1058" s="22">
        <f t="shared" si="185"/>
        <v>0.95</v>
      </c>
      <c r="O1058" s="22" t="s">
        <v>38</v>
      </c>
      <c r="P1058" s="24">
        <f t="shared" ca="1" si="181"/>
        <v>0.28778521435755428</v>
      </c>
      <c r="Q1058" s="24">
        <f t="shared" ca="1" si="182"/>
        <v>0.56017462152620789</v>
      </c>
      <c r="R1058" s="24">
        <f t="shared" ca="1" si="177"/>
        <v>0.84795983588376211</v>
      </c>
      <c r="S1058" s="22" t="str">
        <f t="shared" ca="1" si="178"/>
        <v/>
      </c>
      <c r="T1058" s="24" t="str">
        <f t="shared" ca="1" si="179"/>
        <v/>
      </c>
      <c r="U1058" s="24">
        <f t="shared" ca="1" si="183"/>
        <v>0</v>
      </c>
      <c r="V1058" s="22">
        <f t="shared" ca="1" si="180"/>
        <v>0.28008731076310395</v>
      </c>
    </row>
    <row r="1059" spans="7:22" x14ac:dyDescent="0.25">
      <c r="G1059" s="22">
        <v>1050</v>
      </c>
      <c r="H1059" s="22">
        <f>HLOOKUP($O1059,$B$8:$E$27,H$5,FALSE)</f>
        <v>1</v>
      </c>
      <c r="I1059" s="22">
        <f>HLOOKUP($O1059,$B$8:$E$27,I$5,FALSE)</f>
        <v>0.3</v>
      </c>
      <c r="J1059" s="22">
        <f>HLOOKUP($O1059,$B$8:$E$27,J$5,FALSE)</f>
        <v>0.95</v>
      </c>
      <c r="K1059" s="22">
        <f>HLOOKUP($O1059,$B$8:$E$27,K$5,FALSE)</f>
        <v>0</v>
      </c>
      <c r="L1059" s="22">
        <f>HLOOKUP($O1059,$B$8:$E$27,L$5,FALSE)</f>
        <v>0</v>
      </c>
      <c r="M1059" s="22">
        <f t="shared" si="184"/>
        <v>0.3</v>
      </c>
      <c r="N1059" s="22">
        <f t="shared" si="185"/>
        <v>0.95</v>
      </c>
      <c r="O1059" s="22" t="s">
        <v>38</v>
      </c>
      <c r="P1059" s="24">
        <f t="shared" ca="1" si="181"/>
        <v>0.21390139129686353</v>
      </c>
      <c r="Q1059" s="24">
        <f t="shared" ca="1" si="182"/>
        <v>0.62167231244384613</v>
      </c>
      <c r="R1059" s="24">
        <f t="shared" ca="1" si="177"/>
        <v>0.83557370374070961</v>
      </c>
      <c r="S1059" s="22" t="str">
        <f t="shared" ca="1" si="178"/>
        <v/>
      </c>
      <c r="T1059" s="24" t="str">
        <f t="shared" ca="1" si="179"/>
        <v/>
      </c>
      <c r="U1059" s="24">
        <f t="shared" ca="1" si="183"/>
        <v>0</v>
      </c>
      <c r="V1059" s="22">
        <f t="shared" ca="1" si="180"/>
        <v>0.31083615622192307</v>
      </c>
    </row>
    <row r="1060" spans="7:22" x14ac:dyDescent="0.25">
      <c r="G1060" s="22">
        <v>1051</v>
      </c>
      <c r="H1060" s="22">
        <f>HLOOKUP($O1060,$B$8:$E$27,H$5,FALSE)</f>
        <v>1</v>
      </c>
      <c r="I1060" s="22">
        <f>HLOOKUP($O1060,$B$8:$E$27,I$5,FALSE)</f>
        <v>0.3</v>
      </c>
      <c r="J1060" s="22">
        <f>HLOOKUP($O1060,$B$8:$E$27,J$5,FALSE)</f>
        <v>0.95</v>
      </c>
      <c r="K1060" s="22">
        <f>HLOOKUP($O1060,$B$8:$E$27,K$5,FALSE)</f>
        <v>0</v>
      </c>
      <c r="L1060" s="22">
        <f>HLOOKUP($O1060,$B$8:$E$27,L$5,FALSE)</f>
        <v>0</v>
      </c>
      <c r="M1060" s="22">
        <f t="shared" si="184"/>
        <v>0.3</v>
      </c>
      <c r="N1060" s="22">
        <f t="shared" si="185"/>
        <v>0.95</v>
      </c>
      <c r="O1060" s="22" t="s">
        <v>38</v>
      </c>
      <c r="P1060" s="24">
        <f t="shared" ca="1" si="181"/>
        <v>0.29563313995266499</v>
      </c>
      <c r="Q1060" s="24">
        <f t="shared" ca="1" si="182"/>
        <v>0.66299667206518642</v>
      </c>
      <c r="R1060" s="24">
        <f t="shared" ca="1" si="177"/>
        <v>0.95862981201785136</v>
      </c>
      <c r="S1060" s="22" t="str">
        <f t="shared" ca="1" si="178"/>
        <v/>
      </c>
      <c r="T1060" s="24" t="str">
        <f t="shared" ca="1" si="179"/>
        <v/>
      </c>
      <c r="U1060" s="24">
        <f t="shared" ca="1" si="183"/>
        <v>0</v>
      </c>
      <c r="V1060" s="22">
        <f t="shared" ca="1" si="180"/>
        <v>0.33149833603259321</v>
      </c>
    </row>
    <row r="1061" spans="7:22" x14ac:dyDescent="0.25">
      <c r="G1061" s="22">
        <v>1052</v>
      </c>
      <c r="H1061" s="22">
        <f>HLOOKUP($O1061,$B$8:$E$27,H$5,FALSE)</f>
        <v>5</v>
      </c>
      <c r="I1061" s="22">
        <f>HLOOKUP($O1061,$B$8:$E$27,I$5,FALSE)</f>
        <v>0.18</v>
      </c>
      <c r="J1061" s="22">
        <f>HLOOKUP($O1061,$B$8:$E$27,J$5,FALSE)</f>
        <v>1.37</v>
      </c>
      <c r="K1061" s="22">
        <f>HLOOKUP($O1061,$B$8:$E$27,K$5,FALSE)</f>
        <v>0</v>
      </c>
      <c r="L1061" s="22">
        <f>HLOOKUP($O1061,$B$8:$E$27,L$5,FALSE)</f>
        <v>0</v>
      </c>
      <c r="M1061" s="22">
        <f t="shared" si="184"/>
        <v>0.89999999999999991</v>
      </c>
      <c r="N1061" s="22">
        <f t="shared" si="185"/>
        <v>6.8500000000000005</v>
      </c>
      <c r="O1061" s="22" t="s">
        <v>40</v>
      </c>
      <c r="P1061" s="24">
        <f t="shared" ca="1" si="181"/>
        <v>0.26175959301754997</v>
      </c>
      <c r="Q1061" s="24">
        <f t="shared" ca="1" si="182"/>
        <v>3.9163269495676505</v>
      </c>
      <c r="R1061" s="24">
        <f t="shared" ca="1" si="177"/>
        <v>4.1780865425852003</v>
      </c>
      <c r="S1061" s="22" t="str">
        <f t="shared" ca="1" si="178"/>
        <v/>
      </c>
      <c r="T1061" s="24" t="str">
        <f t="shared" ca="1" si="179"/>
        <v/>
      </c>
      <c r="U1061" s="24">
        <f t="shared" ca="1" si="183"/>
        <v>0</v>
      </c>
      <c r="V1061" s="22">
        <f t="shared" ca="1" si="180"/>
        <v>1.9581634747838252</v>
      </c>
    </row>
    <row r="1062" spans="7:22" x14ac:dyDescent="0.25">
      <c r="G1062" s="22">
        <v>1053</v>
      </c>
      <c r="H1062" s="22">
        <f>HLOOKUP($O1062,$B$8:$E$27,H$5,FALSE)</f>
        <v>3</v>
      </c>
      <c r="I1062" s="22">
        <f>HLOOKUP($O1062,$B$8:$E$27,I$5,FALSE)</f>
        <v>0.2</v>
      </c>
      <c r="J1062" s="22">
        <f>HLOOKUP($O1062,$B$8:$E$27,J$5,FALSE)</f>
        <v>1.26</v>
      </c>
      <c r="K1062" s="22">
        <f>HLOOKUP($O1062,$B$8:$E$27,K$5,FALSE)</f>
        <v>0</v>
      </c>
      <c r="L1062" s="22">
        <f>HLOOKUP($O1062,$B$8:$E$27,L$5,FALSE)</f>
        <v>0</v>
      </c>
      <c r="M1062" s="22">
        <f t="shared" si="184"/>
        <v>0.60000000000000009</v>
      </c>
      <c r="N1062" s="22">
        <f t="shared" si="185"/>
        <v>3.7800000000000002</v>
      </c>
      <c r="O1062" s="22" t="s">
        <v>39</v>
      </c>
      <c r="P1062" s="24">
        <f t="shared" ca="1" si="181"/>
        <v>3.2927912965848342E-2</v>
      </c>
      <c r="Q1062" s="24">
        <f t="shared" ca="1" si="182"/>
        <v>2.2746486845561353</v>
      </c>
      <c r="R1062" s="24">
        <f t="shared" ca="1" si="177"/>
        <v>2.3075765975219835</v>
      </c>
      <c r="S1062" s="22" t="str">
        <f t="shared" ca="1" si="178"/>
        <v/>
      </c>
      <c r="T1062" s="24" t="str">
        <f t="shared" ca="1" si="179"/>
        <v/>
      </c>
      <c r="U1062" s="24">
        <f t="shared" ca="1" si="183"/>
        <v>0</v>
      </c>
      <c r="V1062" s="22">
        <f t="shared" ca="1" si="180"/>
        <v>1.1373243422780677</v>
      </c>
    </row>
    <row r="1063" spans="7:22" x14ac:dyDescent="0.25">
      <c r="G1063" s="22">
        <v>1054</v>
      </c>
      <c r="H1063" s="22">
        <f>HLOOKUP($O1063,$B$8:$E$27,H$5,FALSE)</f>
        <v>3</v>
      </c>
      <c r="I1063" s="22">
        <f>HLOOKUP($O1063,$B$8:$E$27,I$5,FALSE)</f>
        <v>0.2</v>
      </c>
      <c r="J1063" s="22">
        <f>HLOOKUP($O1063,$B$8:$E$27,J$5,FALSE)</f>
        <v>1.26</v>
      </c>
      <c r="K1063" s="22">
        <f>HLOOKUP($O1063,$B$8:$E$27,K$5,FALSE)</f>
        <v>0</v>
      </c>
      <c r="L1063" s="22">
        <f>HLOOKUP($O1063,$B$8:$E$27,L$5,FALSE)</f>
        <v>0</v>
      </c>
      <c r="M1063" s="22">
        <f t="shared" si="184"/>
        <v>0.60000000000000009</v>
      </c>
      <c r="N1063" s="22">
        <f t="shared" si="185"/>
        <v>3.7800000000000002</v>
      </c>
      <c r="O1063" s="22" t="s">
        <v>39</v>
      </c>
      <c r="P1063" s="24">
        <f t="shared" ca="1" si="181"/>
        <v>1.9795132897823399E-2</v>
      </c>
      <c r="Q1063" s="24">
        <f t="shared" ca="1" si="182"/>
        <v>2.1311296995387576</v>
      </c>
      <c r="R1063" s="24">
        <f t="shared" ca="1" si="177"/>
        <v>2.1509248324365808</v>
      </c>
      <c r="S1063" s="22" t="str">
        <f t="shared" ca="1" si="178"/>
        <v/>
      </c>
      <c r="T1063" s="24" t="str">
        <f t="shared" ca="1" si="179"/>
        <v/>
      </c>
      <c r="U1063" s="24">
        <f t="shared" ca="1" si="183"/>
        <v>0</v>
      </c>
      <c r="V1063" s="22">
        <f t="shared" ca="1" si="180"/>
        <v>0.46538092736026065</v>
      </c>
    </row>
    <row r="1064" spans="7:22" x14ac:dyDescent="0.25">
      <c r="G1064" s="22">
        <v>1055</v>
      </c>
      <c r="H1064" s="22">
        <f>HLOOKUP($O1064,$B$8:$E$27,H$5,FALSE)</f>
        <v>10</v>
      </c>
      <c r="I1064" s="22">
        <f>HLOOKUP($O1064,$B$8:$E$27,I$5,FALSE)</f>
        <v>0.2</v>
      </c>
      <c r="J1064" s="22">
        <f>HLOOKUP($O1064,$B$8:$E$27,J$5,FALSE)</f>
        <v>1.4</v>
      </c>
      <c r="K1064" s="22">
        <f>HLOOKUP($O1064,$B$8:$E$27,K$5,FALSE)</f>
        <v>0</v>
      </c>
      <c r="L1064" s="22">
        <f>HLOOKUP($O1064,$B$8:$E$27,L$5,FALSE)</f>
        <v>0</v>
      </c>
      <c r="M1064" s="22">
        <f t="shared" si="184"/>
        <v>2</v>
      </c>
      <c r="N1064" s="22">
        <f t="shared" si="185"/>
        <v>14</v>
      </c>
      <c r="O1064" s="22" t="s">
        <v>41</v>
      </c>
      <c r="P1064" s="24">
        <f t="shared" ca="1" si="181"/>
        <v>1.8868991218426625</v>
      </c>
      <c r="Q1064" s="24">
        <f t="shared" ca="1" si="182"/>
        <v>8.4194231376056301</v>
      </c>
      <c r="R1064" s="24">
        <f t="shared" ca="1" si="177"/>
        <v>10.306322259448292</v>
      </c>
      <c r="S1064" s="22" t="str">
        <f t="shared" ca="1" si="178"/>
        <v>D</v>
      </c>
      <c r="T1064" s="24">
        <f t="shared" ca="1" si="179"/>
        <v>0.30632225944829194</v>
      </c>
      <c r="U1064" s="24">
        <f t="shared" ca="1" si="183"/>
        <v>0</v>
      </c>
      <c r="V1064" s="22">
        <f t="shared" ca="1" si="180"/>
        <v>0.76589679910117769</v>
      </c>
    </row>
    <row r="1065" spans="7:22" x14ac:dyDescent="0.25">
      <c r="G1065" s="22">
        <v>1056</v>
      </c>
      <c r="H1065" s="22">
        <f>HLOOKUP($O1065,$B$8:$E$27,H$5,FALSE)</f>
        <v>3</v>
      </c>
      <c r="I1065" s="22">
        <f>HLOOKUP($O1065,$B$8:$E$27,I$5,FALSE)</f>
        <v>0.2</v>
      </c>
      <c r="J1065" s="22">
        <f>HLOOKUP($O1065,$B$8:$E$27,J$5,FALSE)</f>
        <v>1.26</v>
      </c>
      <c r="K1065" s="22">
        <f>HLOOKUP($O1065,$B$8:$E$27,K$5,FALSE)</f>
        <v>0</v>
      </c>
      <c r="L1065" s="22">
        <f>HLOOKUP($O1065,$B$8:$E$27,L$5,FALSE)</f>
        <v>0</v>
      </c>
      <c r="M1065" s="22">
        <f t="shared" si="184"/>
        <v>0.60000000000000009</v>
      </c>
      <c r="N1065" s="22">
        <f t="shared" si="185"/>
        <v>3.7800000000000002</v>
      </c>
      <c r="O1065" s="22" t="s">
        <v>39</v>
      </c>
      <c r="P1065" s="24">
        <f t="shared" ca="1" si="181"/>
        <v>0.57158123805893579</v>
      </c>
      <c r="Q1065" s="24">
        <f t="shared" ca="1" si="182"/>
        <v>2.4490455571470742</v>
      </c>
      <c r="R1065" s="24">
        <f t="shared" ca="1" si="177"/>
        <v>3.02062679520601</v>
      </c>
      <c r="S1065" s="22" t="str">
        <f t="shared" ca="1" si="178"/>
        <v>B</v>
      </c>
      <c r="T1065" s="24">
        <f t="shared" ca="1" si="179"/>
        <v>2.0626795206009962E-2</v>
      </c>
      <c r="U1065" s="24">
        <f t="shared" ca="1" si="183"/>
        <v>0</v>
      </c>
      <c r="V1065" s="22">
        <f t="shared" ca="1" si="180"/>
        <v>0.80268923908300938</v>
      </c>
    </row>
    <row r="1066" spans="7:22" x14ac:dyDescent="0.25">
      <c r="G1066" s="22">
        <v>1057</v>
      </c>
      <c r="H1066" s="22">
        <f>HLOOKUP($O1066,$B$8:$E$27,H$5,FALSE)</f>
        <v>3</v>
      </c>
      <c r="I1066" s="22">
        <f>HLOOKUP($O1066,$B$8:$E$27,I$5,FALSE)</f>
        <v>0.2</v>
      </c>
      <c r="J1066" s="22">
        <f>HLOOKUP($O1066,$B$8:$E$27,J$5,FALSE)</f>
        <v>1.26</v>
      </c>
      <c r="K1066" s="22">
        <f>HLOOKUP($O1066,$B$8:$E$27,K$5,FALSE)</f>
        <v>0</v>
      </c>
      <c r="L1066" s="22">
        <f>HLOOKUP($O1066,$B$8:$E$27,L$5,FALSE)</f>
        <v>0</v>
      </c>
      <c r="M1066" s="22">
        <f t="shared" si="184"/>
        <v>0.60000000000000009</v>
      </c>
      <c r="N1066" s="22">
        <f t="shared" si="185"/>
        <v>3.7800000000000002</v>
      </c>
      <c r="O1066" s="22" t="s">
        <v>39</v>
      </c>
      <c r="P1066" s="24">
        <f t="shared" ca="1" si="181"/>
        <v>4.6988578210711129E-3</v>
      </c>
      <c r="Q1066" s="24">
        <f t="shared" ca="1" si="182"/>
        <v>2.3059275371758612</v>
      </c>
      <c r="R1066" s="24">
        <f t="shared" ca="1" si="177"/>
        <v>2.3106263949969321</v>
      </c>
      <c r="S1066" s="22" t="str">
        <f t="shared" ca="1" si="178"/>
        <v/>
      </c>
      <c r="T1066" s="24" t="str">
        <f t="shared" ca="1" si="179"/>
        <v/>
      </c>
      <c r="U1066" s="24">
        <f t="shared" ca="1" si="183"/>
        <v>0</v>
      </c>
      <c r="V1066" s="22">
        <f t="shared" ca="1" si="180"/>
        <v>1.1529637685879306</v>
      </c>
    </row>
    <row r="1067" spans="7:22" x14ac:dyDescent="0.25">
      <c r="G1067" s="22">
        <v>1058</v>
      </c>
      <c r="H1067" s="22">
        <f>HLOOKUP($O1067,$B$8:$E$27,H$5,FALSE)</f>
        <v>5</v>
      </c>
      <c r="I1067" s="22">
        <f>HLOOKUP($O1067,$B$8:$E$27,I$5,FALSE)</f>
        <v>0.18</v>
      </c>
      <c r="J1067" s="22">
        <f>HLOOKUP($O1067,$B$8:$E$27,J$5,FALSE)</f>
        <v>1.37</v>
      </c>
      <c r="K1067" s="22">
        <f>HLOOKUP($O1067,$B$8:$E$27,K$5,FALSE)</f>
        <v>0</v>
      </c>
      <c r="L1067" s="22">
        <f>HLOOKUP($O1067,$B$8:$E$27,L$5,FALSE)</f>
        <v>0</v>
      </c>
      <c r="M1067" s="22">
        <f t="shared" si="184"/>
        <v>0.89999999999999991</v>
      </c>
      <c r="N1067" s="22">
        <f t="shared" si="185"/>
        <v>6.8500000000000005</v>
      </c>
      <c r="O1067" s="22" t="s">
        <v>40</v>
      </c>
      <c r="P1067" s="24">
        <f t="shared" ca="1" si="181"/>
        <v>0.63436617295812614</v>
      </c>
      <c r="Q1067" s="24">
        <f t="shared" ca="1" si="182"/>
        <v>3.931110017089873</v>
      </c>
      <c r="R1067" s="24">
        <f t="shared" ca="1" si="177"/>
        <v>4.565476190047999</v>
      </c>
      <c r="S1067" s="22" t="str">
        <f t="shared" ca="1" si="178"/>
        <v/>
      </c>
      <c r="T1067" s="24" t="str">
        <f t="shared" ca="1" si="179"/>
        <v/>
      </c>
      <c r="U1067" s="24">
        <f t="shared" ca="1" si="183"/>
        <v>0</v>
      </c>
      <c r="V1067" s="22">
        <f t="shared" ca="1" si="180"/>
        <v>1.9655550085449365</v>
      </c>
    </row>
    <row r="1068" spans="7:22" x14ac:dyDescent="0.25">
      <c r="G1068" s="22">
        <v>1059</v>
      </c>
      <c r="H1068" s="22">
        <f>HLOOKUP($O1068,$B$8:$E$27,H$5,FALSE)</f>
        <v>1</v>
      </c>
      <c r="I1068" s="22">
        <f>HLOOKUP($O1068,$B$8:$E$27,I$5,FALSE)</f>
        <v>0.3</v>
      </c>
      <c r="J1068" s="22">
        <f>HLOOKUP($O1068,$B$8:$E$27,J$5,FALSE)</f>
        <v>0.95</v>
      </c>
      <c r="K1068" s="22">
        <f>HLOOKUP($O1068,$B$8:$E$27,K$5,FALSE)</f>
        <v>0</v>
      </c>
      <c r="L1068" s="22">
        <f>HLOOKUP($O1068,$B$8:$E$27,L$5,FALSE)</f>
        <v>0</v>
      </c>
      <c r="M1068" s="22">
        <f t="shared" si="184"/>
        <v>0.3</v>
      </c>
      <c r="N1068" s="22">
        <f t="shared" si="185"/>
        <v>0.95</v>
      </c>
      <c r="O1068" s="22" t="s">
        <v>38</v>
      </c>
      <c r="P1068" s="24">
        <f t="shared" ca="1" si="181"/>
        <v>0.24793125723561088</v>
      </c>
      <c r="Q1068" s="24">
        <f t="shared" ca="1" si="182"/>
        <v>0.63190099516295772</v>
      </c>
      <c r="R1068" s="24">
        <f t="shared" ca="1" si="177"/>
        <v>0.87983225239856866</v>
      </c>
      <c r="S1068" s="22" t="str">
        <f t="shared" ca="1" si="178"/>
        <v/>
      </c>
      <c r="T1068" s="24" t="str">
        <f t="shared" ca="1" si="179"/>
        <v/>
      </c>
      <c r="U1068" s="24">
        <f t="shared" ca="1" si="183"/>
        <v>0</v>
      </c>
      <c r="V1068" s="22">
        <f t="shared" ca="1" si="180"/>
        <v>0.31595049758147886</v>
      </c>
    </row>
    <row r="1069" spans="7:22" x14ac:dyDescent="0.25">
      <c r="G1069" s="22">
        <v>1060</v>
      </c>
      <c r="H1069" s="22">
        <f>HLOOKUP($O1069,$B$8:$E$27,H$5,FALSE)</f>
        <v>1</v>
      </c>
      <c r="I1069" s="22">
        <f>HLOOKUP($O1069,$B$8:$E$27,I$5,FALSE)</f>
        <v>0.3</v>
      </c>
      <c r="J1069" s="22">
        <f>HLOOKUP($O1069,$B$8:$E$27,J$5,FALSE)</f>
        <v>0.95</v>
      </c>
      <c r="K1069" s="22">
        <f>HLOOKUP($O1069,$B$8:$E$27,K$5,FALSE)</f>
        <v>0</v>
      </c>
      <c r="L1069" s="22">
        <f>HLOOKUP($O1069,$B$8:$E$27,L$5,FALSE)</f>
        <v>0</v>
      </c>
      <c r="M1069" s="22">
        <f t="shared" si="184"/>
        <v>0.3</v>
      </c>
      <c r="N1069" s="22">
        <f t="shared" si="185"/>
        <v>0.95</v>
      </c>
      <c r="O1069" s="22" t="s">
        <v>38</v>
      </c>
      <c r="P1069" s="24">
        <f t="shared" ca="1" si="181"/>
        <v>2.9510236432847112E-3</v>
      </c>
      <c r="Q1069" s="24">
        <f t="shared" ca="1" si="182"/>
        <v>0.63805690279662508</v>
      </c>
      <c r="R1069" s="24">
        <f t="shared" ca="1" si="177"/>
        <v>0.64100792643990978</v>
      </c>
      <c r="S1069" s="22" t="str">
        <f t="shared" ca="1" si="178"/>
        <v/>
      </c>
      <c r="T1069" s="24" t="str">
        <f t="shared" ca="1" si="179"/>
        <v/>
      </c>
      <c r="U1069" s="24">
        <f t="shared" ca="1" si="183"/>
        <v>0</v>
      </c>
      <c r="V1069" s="22">
        <f t="shared" ca="1" si="180"/>
        <v>0.28470215283221167</v>
      </c>
    </row>
    <row r="1070" spans="7:22" x14ac:dyDescent="0.25">
      <c r="G1070" s="22">
        <v>1061</v>
      </c>
      <c r="H1070" s="22">
        <f>HLOOKUP($O1070,$B$8:$E$27,H$5,FALSE)</f>
        <v>1</v>
      </c>
      <c r="I1070" s="22">
        <f>HLOOKUP($O1070,$B$8:$E$27,I$5,FALSE)</f>
        <v>0.3</v>
      </c>
      <c r="J1070" s="22">
        <f>HLOOKUP($O1070,$B$8:$E$27,J$5,FALSE)</f>
        <v>0.95</v>
      </c>
      <c r="K1070" s="22">
        <f>HLOOKUP($O1070,$B$8:$E$27,K$5,FALSE)</f>
        <v>0</v>
      </c>
      <c r="L1070" s="22">
        <f>HLOOKUP($O1070,$B$8:$E$27,L$5,FALSE)</f>
        <v>0</v>
      </c>
      <c r="M1070" s="22">
        <f t="shared" si="184"/>
        <v>0.3</v>
      </c>
      <c r="N1070" s="22">
        <f t="shared" si="185"/>
        <v>0.95</v>
      </c>
      <c r="O1070" s="22" t="s">
        <v>38</v>
      </c>
      <c r="P1070" s="24">
        <f t="shared" ca="1" si="181"/>
        <v>9.9601493130878821E-2</v>
      </c>
      <c r="Q1070" s="24">
        <f t="shared" ca="1" si="182"/>
        <v>0.68082444326349123</v>
      </c>
      <c r="R1070" s="24">
        <f t="shared" ref="R1070:R1133" ca="1" si="186">SUM(P1070:Q1070)</f>
        <v>0.78042593639437008</v>
      </c>
      <c r="S1070" s="22" t="str">
        <f t="shared" ref="S1070:S1133" ca="1" si="187">IF(H1070&lt;R1070,O1070,"")</f>
        <v/>
      </c>
      <c r="T1070" s="24" t="str">
        <f t="shared" ref="T1070:T1133" ca="1" si="188">IF(S1070=O1070,R1070-H1070,"")</f>
        <v/>
      </c>
      <c r="U1070" s="24">
        <f t="shared" ca="1" si="183"/>
        <v>0</v>
      </c>
      <c r="V1070" s="22">
        <f t="shared" ca="1" si="180"/>
        <v>9.1574866451241244E-2</v>
      </c>
    </row>
    <row r="1071" spans="7:22" x14ac:dyDescent="0.25">
      <c r="G1071" s="22">
        <v>1062</v>
      </c>
      <c r="H1071" s="22">
        <f>HLOOKUP($O1071,$B$8:$E$27,H$5,FALSE)</f>
        <v>3</v>
      </c>
      <c r="I1071" s="22">
        <f>HLOOKUP($O1071,$B$8:$E$27,I$5,FALSE)</f>
        <v>0.2</v>
      </c>
      <c r="J1071" s="22">
        <f>HLOOKUP($O1071,$B$8:$E$27,J$5,FALSE)</f>
        <v>1.26</v>
      </c>
      <c r="K1071" s="22">
        <f>HLOOKUP($O1071,$B$8:$E$27,K$5,FALSE)</f>
        <v>0</v>
      </c>
      <c r="L1071" s="22">
        <f>HLOOKUP($O1071,$B$8:$E$27,L$5,FALSE)</f>
        <v>0</v>
      </c>
      <c r="M1071" s="22">
        <f t="shared" si="184"/>
        <v>0.60000000000000009</v>
      </c>
      <c r="N1071" s="22">
        <f t="shared" si="185"/>
        <v>3.7800000000000002</v>
      </c>
      <c r="O1071" s="22" t="s">
        <v>39</v>
      </c>
      <c r="P1071" s="24">
        <f t="shared" ca="1" si="181"/>
        <v>0.1259201549783571</v>
      </c>
      <c r="Q1071" s="24">
        <f t="shared" ca="1" si="182"/>
        <v>2.4052720614085383</v>
      </c>
      <c r="R1071" s="24">
        <f t="shared" ca="1" si="186"/>
        <v>2.5311922163868954</v>
      </c>
      <c r="S1071" s="22" t="str">
        <f t="shared" ca="1" si="187"/>
        <v/>
      </c>
      <c r="T1071" s="24" t="str">
        <f t="shared" ca="1" si="188"/>
        <v/>
      </c>
      <c r="U1071" s="24">
        <f t="shared" ca="1" si="183"/>
        <v>0</v>
      </c>
      <c r="V1071" s="22">
        <f t="shared" ca="1" si="180"/>
        <v>1.1373868344549882</v>
      </c>
    </row>
    <row r="1072" spans="7:22" x14ac:dyDescent="0.25">
      <c r="G1072" s="22">
        <v>1063</v>
      </c>
      <c r="H1072" s="22">
        <f>HLOOKUP($O1072,$B$8:$E$27,H$5,FALSE)</f>
        <v>5</v>
      </c>
      <c r="I1072" s="22">
        <f>HLOOKUP($O1072,$B$8:$E$27,I$5,FALSE)</f>
        <v>0.18</v>
      </c>
      <c r="J1072" s="22">
        <f>HLOOKUP($O1072,$B$8:$E$27,J$5,FALSE)</f>
        <v>1.37</v>
      </c>
      <c r="K1072" s="22">
        <f>HLOOKUP($O1072,$B$8:$E$27,K$5,FALSE)</f>
        <v>0</v>
      </c>
      <c r="L1072" s="22">
        <f>HLOOKUP($O1072,$B$8:$E$27,L$5,FALSE)</f>
        <v>0</v>
      </c>
      <c r="M1072" s="22">
        <f t="shared" si="184"/>
        <v>0.89999999999999991</v>
      </c>
      <c r="N1072" s="22">
        <f t="shared" si="185"/>
        <v>6.8500000000000005</v>
      </c>
      <c r="O1072" s="22" t="s">
        <v>40</v>
      </c>
      <c r="P1072" s="24">
        <f t="shared" ca="1" si="181"/>
        <v>0.86691516976744487</v>
      </c>
      <c r="Q1072" s="24">
        <f t="shared" ca="1" si="182"/>
        <v>3.8298240950035884</v>
      </c>
      <c r="R1072" s="24">
        <f t="shared" ca="1" si="186"/>
        <v>4.6967392647710335</v>
      </c>
      <c r="S1072" s="22" t="str">
        <f t="shared" ca="1" si="187"/>
        <v/>
      </c>
      <c r="T1072" s="24" t="str">
        <f t="shared" ca="1" si="188"/>
        <v/>
      </c>
      <c r="U1072" s="24">
        <f t="shared" ca="1" si="183"/>
        <v>0</v>
      </c>
      <c r="V1072" s="22">
        <f t="shared" ca="1" si="180"/>
        <v>1.9149120475017942</v>
      </c>
    </row>
    <row r="1073" spans="7:22" x14ac:dyDescent="0.25">
      <c r="G1073" s="22">
        <v>1064</v>
      </c>
      <c r="H1073" s="22">
        <f>HLOOKUP($O1073,$B$8:$E$27,H$5,FALSE)</f>
        <v>10</v>
      </c>
      <c r="I1073" s="22">
        <f>HLOOKUP($O1073,$B$8:$E$27,I$5,FALSE)</f>
        <v>0.2</v>
      </c>
      <c r="J1073" s="22">
        <f>HLOOKUP($O1073,$B$8:$E$27,J$5,FALSE)</f>
        <v>1.4</v>
      </c>
      <c r="K1073" s="22">
        <f>HLOOKUP($O1073,$B$8:$E$27,K$5,FALSE)</f>
        <v>0</v>
      </c>
      <c r="L1073" s="22">
        <f>HLOOKUP($O1073,$B$8:$E$27,L$5,FALSE)</f>
        <v>0</v>
      </c>
      <c r="M1073" s="22">
        <f t="shared" si="184"/>
        <v>2</v>
      </c>
      <c r="N1073" s="22">
        <f t="shared" si="185"/>
        <v>14</v>
      </c>
      <c r="O1073" s="22" t="s">
        <v>41</v>
      </c>
      <c r="P1073" s="24">
        <f t="shared" ca="1" si="181"/>
        <v>0.13258365033885755</v>
      </c>
      <c r="Q1073" s="24">
        <f t="shared" ca="1" si="182"/>
        <v>8.2722660600648084</v>
      </c>
      <c r="R1073" s="24">
        <f t="shared" ca="1" si="186"/>
        <v>8.4048497104036652</v>
      </c>
      <c r="S1073" s="22" t="str">
        <f t="shared" ca="1" si="187"/>
        <v/>
      </c>
      <c r="T1073" s="24" t="str">
        <f t="shared" ca="1" si="188"/>
        <v/>
      </c>
      <c r="U1073" s="24">
        <f t="shared" ca="1" si="183"/>
        <v>0</v>
      </c>
      <c r="V1073" s="22">
        <f t="shared" ca="1" si="180"/>
        <v>4.1361330300324042</v>
      </c>
    </row>
    <row r="1074" spans="7:22" x14ac:dyDescent="0.25">
      <c r="G1074" s="22">
        <v>1065</v>
      </c>
      <c r="H1074" s="22">
        <f>HLOOKUP($O1074,$B$8:$E$27,H$5,FALSE)</f>
        <v>1</v>
      </c>
      <c r="I1074" s="22">
        <f>HLOOKUP($O1074,$B$8:$E$27,I$5,FALSE)</f>
        <v>0.3</v>
      </c>
      <c r="J1074" s="22">
        <f>HLOOKUP($O1074,$B$8:$E$27,J$5,FALSE)</f>
        <v>0.95</v>
      </c>
      <c r="K1074" s="22">
        <f>HLOOKUP($O1074,$B$8:$E$27,K$5,FALSE)</f>
        <v>0</v>
      </c>
      <c r="L1074" s="22">
        <f>HLOOKUP($O1074,$B$8:$E$27,L$5,FALSE)</f>
        <v>0</v>
      </c>
      <c r="M1074" s="22">
        <f t="shared" si="184"/>
        <v>0.3</v>
      </c>
      <c r="N1074" s="22">
        <f t="shared" si="185"/>
        <v>0.95</v>
      </c>
      <c r="O1074" s="22" t="s">
        <v>38</v>
      </c>
      <c r="P1074" s="24">
        <f t="shared" ca="1" si="181"/>
        <v>1.8462914267793316E-2</v>
      </c>
      <c r="Q1074" s="24">
        <f t="shared" ca="1" si="182"/>
        <v>0.60657348152400314</v>
      </c>
      <c r="R1074" s="24">
        <f t="shared" ca="1" si="186"/>
        <v>0.62503639579179648</v>
      </c>
      <c r="S1074" s="22" t="str">
        <f t="shared" ca="1" si="187"/>
        <v/>
      </c>
      <c r="T1074" s="24" t="str">
        <f t="shared" ca="1" si="188"/>
        <v/>
      </c>
      <c r="U1074" s="24">
        <f t="shared" ca="1" si="183"/>
        <v>0</v>
      </c>
      <c r="V1074" s="22">
        <f t="shared" ca="1" si="180"/>
        <v>0.30328674076200157</v>
      </c>
    </row>
    <row r="1075" spans="7:22" x14ac:dyDescent="0.25">
      <c r="G1075" s="22">
        <v>1066</v>
      </c>
      <c r="H1075" s="22">
        <f>HLOOKUP($O1075,$B$8:$E$27,H$5,FALSE)</f>
        <v>1</v>
      </c>
      <c r="I1075" s="22">
        <f>HLOOKUP($O1075,$B$8:$E$27,I$5,FALSE)</f>
        <v>0.3</v>
      </c>
      <c r="J1075" s="22">
        <f>HLOOKUP($O1075,$B$8:$E$27,J$5,FALSE)</f>
        <v>0.95</v>
      </c>
      <c r="K1075" s="22">
        <f>HLOOKUP($O1075,$B$8:$E$27,K$5,FALSE)</f>
        <v>0</v>
      </c>
      <c r="L1075" s="22">
        <f>HLOOKUP($O1075,$B$8:$E$27,L$5,FALSE)</f>
        <v>0</v>
      </c>
      <c r="M1075" s="22">
        <f t="shared" si="184"/>
        <v>0.3</v>
      </c>
      <c r="N1075" s="22">
        <f t="shared" si="185"/>
        <v>0.95</v>
      </c>
      <c r="O1075" s="22" t="s">
        <v>38</v>
      </c>
      <c r="P1075" s="24">
        <f t="shared" ca="1" si="181"/>
        <v>0.15374032382141414</v>
      </c>
      <c r="Q1075" s="24">
        <f t="shared" ca="1" si="182"/>
        <v>0.65036603364058254</v>
      </c>
      <c r="R1075" s="24">
        <f t="shared" ca="1" si="186"/>
        <v>0.80410635746199666</v>
      </c>
      <c r="S1075" s="22" t="str">
        <f t="shared" ca="1" si="187"/>
        <v/>
      </c>
      <c r="T1075" s="24" t="str">
        <f t="shared" ca="1" si="188"/>
        <v/>
      </c>
      <c r="U1075" s="24">
        <f t="shared" ca="1" si="183"/>
        <v>0</v>
      </c>
      <c r="V1075" s="22">
        <f t="shared" ca="1" si="180"/>
        <v>0.28113334862819217</v>
      </c>
    </row>
    <row r="1076" spans="7:22" x14ac:dyDescent="0.25">
      <c r="G1076" s="22">
        <v>1067</v>
      </c>
      <c r="H1076" s="22">
        <f>HLOOKUP($O1076,$B$8:$E$27,H$5,FALSE)</f>
        <v>3</v>
      </c>
      <c r="I1076" s="22">
        <f>HLOOKUP($O1076,$B$8:$E$27,I$5,FALSE)</f>
        <v>0.2</v>
      </c>
      <c r="J1076" s="22">
        <f>HLOOKUP($O1076,$B$8:$E$27,J$5,FALSE)</f>
        <v>1.26</v>
      </c>
      <c r="K1076" s="22">
        <f>HLOOKUP($O1076,$B$8:$E$27,K$5,FALSE)</f>
        <v>0</v>
      </c>
      <c r="L1076" s="22">
        <f>HLOOKUP($O1076,$B$8:$E$27,L$5,FALSE)</f>
        <v>0</v>
      </c>
      <c r="M1076" s="22">
        <f t="shared" si="184"/>
        <v>0.60000000000000009</v>
      </c>
      <c r="N1076" s="22">
        <f t="shared" si="185"/>
        <v>3.7800000000000002</v>
      </c>
      <c r="O1076" s="22" t="s">
        <v>39</v>
      </c>
      <c r="P1076" s="24">
        <f t="shared" ca="1" si="181"/>
        <v>0.23452330059150595</v>
      </c>
      <c r="Q1076" s="24">
        <f t="shared" ca="1" si="182"/>
        <v>2.3630084588932068</v>
      </c>
      <c r="R1076" s="24">
        <f t="shared" ca="1" si="186"/>
        <v>2.5975317594847125</v>
      </c>
      <c r="S1076" s="22" t="str">
        <f t="shared" ca="1" si="187"/>
        <v/>
      </c>
      <c r="T1076" s="24" t="str">
        <f t="shared" ca="1" si="188"/>
        <v/>
      </c>
      <c r="U1076" s="24">
        <f t="shared" ca="1" si="183"/>
        <v>0</v>
      </c>
      <c r="V1076" s="22">
        <f t="shared" ca="1" si="180"/>
        <v>1.1815042294466034</v>
      </c>
    </row>
    <row r="1077" spans="7:22" x14ac:dyDescent="0.25">
      <c r="G1077" s="22">
        <v>1068</v>
      </c>
      <c r="H1077" s="22">
        <f>HLOOKUP($O1077,$B$8:$E$27,H$5,FALSE)</f>
        <v>3</v>
      </c>
      <c r="I1077" s="22">
        <f>HLOOKUP($O1077,$B$8:$E$27,I$5,FALSE)</f>
        <v>0.2</v>
      </c>
      <c r="J1077" s="22">
        <f>HLOOKUP($O1077,$B$8:$E$27,J$5,FALSE)</f>
        <v>1.26</v>
      </c>
      <c r="K1077" s="22">
        <f>HLOOKUP($O1077,$B$8:$E$27,K$5,FALSE)</f>
        <v>0</v>
      </c>
      <c r="L1077" s="22">
        <f>HLOOKUP($O1077,$B$8:$E$27,L$5,FALSE)</f>
        <v>0</v>
      </c>
      <c r="M1077" s="22">
        <f t="shared" si="184"/>
        <v>0.60000000000000009</v>
      </c>
      <c r="N1077" s="22">
        <f t="shared" si="185"/>
        <v>3.7800000000000002</v>
      </c>
      <c r="O1077" s="22" t="s">
        <v>39</v>
      </c>
      <c r="P1077" s="24">
        <f t="shared" ca="1" si="181"/>
        <v>0.43092325217242439</v>
      </c>
      <c r="Q1077" s="24">
        <f t="shared" ca="1" si="182"/>
        <v>2.3218023360654469</v>
      </c>
      <c r="R1077" s="24">
        <f t="shared" ca="1" si="186"/>
        <v>2.7527255882378712</v>
      </c>
      <c r="S1077" s="22" t="str">
        <f t="shared" ca="1" si="187"/>
        <v/>
      </c>
      <c r="T1077" s="24" t="str">
        <f t="shared" ca="1" si="188"/>
        <v/>
      </c>
      <c r="U1077" s="24">
        <f t="shared" ca="1" si="183"/>
        <v>0</v>
      </c>
      <c r="V1077" s="22">
        <f t="shared" ca="1" si="180"/>
        <v>0.74742145840675867</v>
      </c>
    </row>
    <row r="1078" spans="7:22" x14ac:dyDescent="0.25">
      <c r="G1078" s="22">
        <v>1069</v>
      </c>
      <c r="H1078" s="22">
        <f>HLOOKUP($O1078,$B$8:$E$27,H$5,FALSE)</f>
        <v>5</v>
      </c>
      <c r="I1078" s="22">
        <f>HLOOKUP($O1078,$B$8:$E$27,I$5,FALSE)</f>
        <v>0.18</v>
      </c>
      <c r="J1078" s="22">
        <f>HLOOKUP($O1078,$B$8:$E$27,J$5,FALSE)</f>
        <v>1.37</v>
      </c>
      <c r="K1078" s="22">
        <f>HLOOKUP($O1078,$B$8:$E$27,K$5,FALSE)</f>
        <v>0</v>
      </c>
      <c r="L1078" s="22">
        <f>HLOOKUP($O1078,$B$8:$E$27,L$5,FALSE)</f>
        <v>0</v>
      </c>
      <c r="M1078" s="22">
        <f t="shared" si="184"/>
        <v>0.89999999999999991</v>
      </c>
      <c r="N1078" s="22">
        <f t="shared" si="185"/>
        <v>6.8500000000000005</v>
      </c>
      <c r="O1078" s="22" t="s">
        <v>40</v>
      </c>
      <c r="P1078" s="24">
        <f t="shared" ca="1" si="181"/>
        <v>0.44100972064556504</v>
      </c>
      <c r="Q1078" s="24">
        <f t="shared" ca="1" si="182"/>
        <v>4.0368010281409772</v>
      </c>
      <c r="R1078" s="24">
        <f t="shared" ca="1" si="186"/>
        <v>4.477810748786542</v>
      </c>
      <c r="S1078" s="22" t="str">
        <f t="shared" ca="1" si="187"/>
        <v/>
      </c>
      <c r="T1078" s="24" t="str">
        <f t="shared" ca="1" si="188"/>
        <v/>
      </c>
      <c r="U1078" s="24">
        <f t="shared" ca="1" si="183"/>
        <v>0</v>
      </c>
      <c r="V1078" s="22">
        <f t="shared" ca="1" si="180"/>
        <v>2.0184005140704886</v>
      </c>
    </row>
    <row r="1079" spans="7:22" x14ac:dyDescent="0.25">
      <c r="G1079" s="22">
        <v>1070</v>
      </c>
      <c r="H1079" s="22">
        <f>HLOOKUP($O1079,$B$8:$E$27,H$5,FALSE)</f>
        <v>5</v>
      </c>
      <c r="I1079" s="22">
        <f>HLOOKUP($O1079,$B$8:$E$27,I$5,FALSE)</f>
        <v>0.18</v>
      </c>
      <c r="J1079" s="22">
        <f>HLOOKUP($O1079,$B$8:$E$27,J$5,FALSE)</f>
        <v>1.37</v>
      </c>
      <c r="K1079" s="22">
        <f>HLOOKUP($O1079,$B$8:$E$27,K$5,FALSE)</f>
        <v>0</v>
      </c>
      <c r="L1079" s="22">
        <f>HLOOKUP($O1079,$B$8:$E$27,L$5,FALSE)</f>
        <v>0</v>
      </c>
      <c r="M1079" s="22">
        <f t="shared" si="184"/>
        <v>0.89999999999999991</v>
      </c>
      <c r="N1079" s="22">
        <f t="shared" si="185"/>
        <v>6.8500000000000005</v>
      </c>
      <c r="O1079" s="22" t="s">
        <v>40</v>
      </c>
      <c r="P1079" s="24">
        <f t="shared" ca="1" si="181"/>
        <v>0.89900491881925837</v>
      </c>
      <c r="Q1079" s="24">
        <f t="shared" ca="1" si="182"/>
        <v>3.201223537322627</v>
      </c>
      <c r="R1079" s="24">
        <f t="shared" ca="1" si="186"/>
        <v>4.1002284561418856</v>
      </c>
      <c r="S1079" s="22" t="str">
        <f t="shared" ca="1" si="187"/>
        <v/>
      </c>
      <c r="T1079" s="24" t="str">
        <f t="shared" ca="1" si="188"/>
        <v/>
      </c>
      <c r="U1079" s="24">
        <f t="shared" ca="1" si="183"/>
        <v>0</v>
      </c>
      <c r="V1079" s="22">
        <f t="shared" ca="1" si="180"/>
        <v>1.6006117686613135</v>
      </c>
    </row>
    <row r="1080" spans="7:22" x14ac:dyDescent="0.25">
      <c r="G1080" s="22">
        <v>1071</v>
      </c>
      <c r="H1080" s="22">
        <f>HLOOKUP($O1080,$B$8:$E$27,H$5,FALSE)</f>
        <v>5</v>
      </c>
      <c r="I1080" s="22">
        <f>HLOOKUP($O1080,$B$8:$E$27,I$5,FALSE)</f>
        <v>0.18</v>
      </c>
      <c r="J1080" s="22">
        <f>HLOOKUP($O1080,$B$8:$E$27,J$5,FALSE)</f>
        <v>1.37</v>
      </c>
      <c r="K1080" s="22">
        <f>HLOOKUP($O1080,$B$8:$E$27,K$5,FALSE)</f>
        <v>0</v>
      </c>
      <c r="L1080" s="22">
        <f>HLOOKUP($O1080,$B$8:$E$27,L$5,FALSE)</f>
        <v>0</v>
      </c>
      <c r="M1080" s="22">
        <f t="shared" si="184"/>
        <v>0.89999999999999991</v>
      </c>
      <c r="N1080" s="22">
        <f t="shared" si="185"/>
        <v>6.8500000000000005</v>
      </c>
      <c r="O1080" s="22" t="s">
        <v>40</v>
      </c>
      <c r="P1080" s="24">
        <f t="shared" ca="1" si="181"/>
        <v>0.45560225645062891</v>
      </c>
      <c r="Q1080" s="24">
        <f t="shared" ca="1" si="182"/>
        <v>3.7339357713186327</v>
      </c>
      <c r="R1080" s="24">
        <f t="shared" ca="1" si="186"/>
        <v>4.1895380277692613</v>
      </c>
      <c r="S1080" s="22" t="str">
        <f t="shared" ca="1" si="187"/>
        <v/>
      </c>
      <c r="T1080" s="24" t="str">
        <f t="shared" ca="1" si="188"/>
        <v/>
      </c>
      <c r="U1080" s="24">
        <f t="shared" ca="1" si="183"/>
        <v>0</v>
      </c>
      <c r="V1080" s="22">
        <f t="shared" ca="1" si="180"/>
        <v>0.2763483165059093</v>
      </c>
    </row>
    <row r="1081" spans="7:22" x14ac:dyDescent="0.25">
      <c r="G1081" s="22">
        <v>1072</v>
      </c>
      <c r="H1081" s="22">
        <f>HLOOKUP($O1081,$B$8:$E$27,H$5,FALSE)</f>
        <v>3</v>
      </c>
      <c r="I1081" s="22">
        <f>HLOOKUP($O1081,$B$8:$E$27,I$5,FALSE)</f>
        <v>0.2</v>
      </c>
      <c r="J1081" s="22">
        <f>HLOOKUP($O1081,$B$8:$E$27,J$5,FALSE)</f>
        <v>1.26</v>
      </c>
      <c r="K1081" s="22">
        <f>HLOOKUP($O1081,$B$8:$E$27,K$5,FALSE)</f>
        <v>0</v>
      </c>
      <c r="L1081" s="22">
        <f>HLOOKUP($O1081,$B$8:$E$27,L$5,FALSE)</f>
        <v>0</v>
      </c>
      <c r="M1081" s="22">
        <f t="shared" si="184"/>
        <v>0.60000000000000009</v>
      </c>
      <c r="N1081" s="22">
        <f t="shared" si="185"/>
        <v>3.7800000000000002</v>
      </c>
      <c r="O1081" s="22" t="s">
        <v>39</v>
      </c>
      <c r="P1081" s="24">
        <f t="shared" ca="1" si="181"/>
        <v>0.57430770091800143</v>
      </c>
      <c r="Q1081" s="24">
        <f t="shared" ca="1" si="182"/>
        <v>2.0700004414008344</v>
      </c>
      <c r="R1081" s="24">
        <f t="shared" ca="1" si="186"/>
        <v>2.6443081423188359</v>
      </c>
      <c r="S1081" s="22" t="str">
        <f t="shared" ca="1" si="187"/>
        <v/>
      </c>
      <c r="T1081" s="24" t="str">
        <f t="shared" ca="1" si="188"/>
        <v/>
      </c>
      <c r="U1081" s="24">
        <f t="shared" ca="1" si="183"/>
        <v>0</v>
      </c>
      <c r="V1081" s="22">
        <f t="shared" ca="1" si="180"/>
        <v>1.0350002207004172</v>
      </c>
    </row>
    <row r="1082" spans="7:22" x14ac:dyDescent="0.25">
      <c r="G1082" s="22">
        <v>1073</v>
      </c>
      <c r="H1082" s="22">
        <f>HLOOKUP($O1082,$B$8:$E$27,H$5,FALSE)</f>
        <v>3</v>
      </c>
      <c r="I1082" s="22">
        <f>HLOOKUP($O1082,$B$8:$E$27,I$5,FALSE)</f>
        <v>0.2</v>
      </c>
      <c r="J1082" s="22">
        <f>HLOOKUP($O1082,$B$8:$E$27,J$5,FALSE)</f>
        <v>1.26</v>
      </c>
      <c r="K1082" s="22">
        <f>HLOOKUP($O1082,$B$8:$E$27,K$5,FALSE)</f>
        <v>0</v>
      </c>
      <c r="L1082" s="22">
        <f>HLOOKUP($O1082,$B$8:$E$27,L$5,FALSE)</f>
        <v>0</v>
      </c>
      <c r="M1082" s="22">
        <f t="shared" si="184"/>
        <v>0.60000000000000009</v>
      </c>
      <c r="N1082" s="22">
        <f t="shared" si="185"/>
        <v>3.7800000000000002</v>
      </c>
      <c r="O1082" s="22" t="s">
        <v>39</v>
      </c>
      <c r="P1082" s="24">
        <f t="shared" ca="1" si="181"/>
        <v>0.38710213386316811</v>
      </c>
      <c r="Q1082" s="24">
        <f t="shared" ca="1" si="182"/>
        <v>2.0255743551473162</v>
      </c>
      <c r="R1082" s="24">
        <f t="shared" ca="1" si="186"/>
        <v>2.4126764890104844</v>
      </c>
      <c r="S1082" s="22" t="str">
        <f t="shared" ca="1" si="187"/>
        <v/>
      </c>
      <c r="T1082" s="24" t="str">
        <f t="shared" ca="1" si="188"/>
        <v/>
      </c>
      <c r="U1082" s="24">
        <f t="shared" ca="1" si="183"/>
        <v>0</v>
      </c>
      <c r="V1082" s="22">
        <f t="shared" ca="1" si="180"/>
        <v>1.0127871775736581</v>
      </c>
    </row>
    <row r="1083" spans="7:22" x14ac:dyDescent="0.25">
      <c r="G1083" s="22">
        <v>1074</v>
      </c>
      <c r="H1083" s="22">
        <f>HLOOKUP($O1083,$B$8:$E$27,H$5,FALSE)</f>
        <v>10</v>
      </c>
      <c r="I1083" s="22">
        <f>HLOOKUP($O1083,$B$8:$E$27,I$5,FALSE)</f>
        <v>0.2</v>
      </c>
      <c r="J1083" s="22">
        <f>HLOOKUP($O1083,$B$8:$E$27,J$5,FALSE)</f>
        <v>1.4</v>
      </c>
      <c r="K1083" s="22">
        <f>HLOOKUP($O1083,$B$8:$E$27,K$5,FALSE)</f>
        <v>0</v>
      </c>
      <c r="L1083" s="22">
        <f>HLOOKUP($O1083,$B$8:$E$27,L$5,FALSE)</f>
        <v>0</v>
      </c>
      <c r="M1083" s="22">
        <f t="shared" si="184"/>
        <v>2</v>
      </c>
      <c r="N1083" s="22">
        <f t="shared" si="185"/>
        <v>14</v>
      </c>
      <c r="O1083" s="22" t="s">
        <v>41</v>
      </c>
      <c r="P1083" s="24">
        <f t="shared" ca="1" si="181"/>
        <v>0.85694807748628388</v>
      </c>
      <c r="Q1083" s="24">
        <f t="shared" ca="1" si="182"/>
        <v>7.9156071047197125</v>
      </c>
      <c r="R1083" s="24">
        <f t="shared" ca="1" si="186"/>
        <v>8.7725551822059966</v>
      </c>
      <c r="S1083" s="22" t="str">
        <f t="shared" ca="1" si="187"/>
        <v/>
      </c>
      <c r="T1083" s="24" t="str">
        <f t="shared" ca="1" si="188"/>
        <v/>
      </c>
      <c r="U1083" s="24">
        <f t="shared" ca="1" si="183"/>
        <v>0</v>
      </c>
      <c r="V1083" s="22">
        <f t="shared" ca="1" si="180"/>
        <v>1.0343996189808657</v>
      </c>
    </row>
    <row r="1084" spans="7:22" x14ac:dyDescent="0.25">
      <c r="G1084" s="22">
        <v>1075</v>
      </c>
      <c r="H1084" s="22">
        <f>HLOOKUP($O1084,$B$8:$E$27,H$5,FALSE)</f>
        <v>1</v>
      </c>
      <c r="I1084" s="22">
        <f>HLOOKUP($O1084,$B$8:$E$27,I$5,FALSE)</f>
        <v>0.3</v>
      </c>
      <c r="J1084" s="22">
        <f>HLOOKUP($O1084,$B$8:$E$27,J$5,FALSE)</f>
        <v>0.95</v>
      </c>
      <c r="K1084" s="22">
        <f>HLOOKUP($O1084,$B$8:$E$27,K$5,FALSE)</f>
        <v>0</v>
      </c>
      <c r="L1084" s="22">
        <f>HLOOKUP($O1084,$B$8:$E$27,L$5,FALSE)</f>
        <v>0</v>
      </c>
      <c r="M1084" s="22">
        <f t="shared" si="184"/>
        <v>0.3</v>
      </c>
      <c r="N1084" s="22">
        <f t="shared" si="185"/>
        <v>0.95</v>
      </c>
      <c r="O1084" s="22" t="s">
        <v>38</v>
      </c>
      <c r="P1084" s="24">
        <f t="shared" ca="1" si="181"/>
        <v>9.9187356366202788E-3</v>
      </c>
      <c r="Q1084" s="24">
        <f t="shared" ca="1" si="182"/>
        <v>0.6605225579960734</v>
      </c>
      <c r="R1084" s="24">
        <f t="shared" ca="1" si="186"/>
        <v>0.67044129363269367</v>
      </c>
      <c r="S1084" s="22" t="str">
        <f t="shared" ca="1" si="187"/>
        <v/>
      </c>
      <c r="T1084" s="24" t="str">
        <f t="shared" ca="1" si="188"/>
        <v/>
      </c>
      <c r="U1084" s="24">
        <f t="shared" ca="1" si="183"/>
        <v>0</v>
      </c>
      <c r="V1084" s="22">
        <f t="shared" ca="1" si="180"/>
        <v>9.2019484086424519E-2</v>
      </c>
    </row>
    <row r="1085" spans="7:22" x14ac:dyDescent="0.25">
      <c r="G1085" s="22">
        <v>1076</v>
      </c>
      <c r="H1085" s="22">
        <f>HLOOKUP($O1085,$B$8:$E$27,H$5,FALSE)</f>
        <v>5</v>
      </c>
      <c r="I1085" s="22">
        <f>HLOOKUP($O1085,$B$8:$E$27,I$5,FALSE)</f>
        <v>0.18</v>
      </c>
      <c r="J1085" s="22">
        <f>HLOOKUP($O1085,$B$8:$E$27,J$5,FALSE)</f>
        <v>1.37</v>
      </c>
      <c r="K1085" s="22">
        <f>HLOOKUP($O1085,$B$8:$E$27,K$5,FALSE)</f>
        <v>0</v>
      </c>
      <c r="L1085" s="22">
        <f>HLOOKUP($O1085,$B$8:$E$27,L$5,FALSE)</f>
        <v>0</v>
      </c>
      <c r="M1085" s="22">
        <f t="shared" si="184"/>
        <v>0.89999999999999991</v>
      </c>
      <c r="N1085" s="22">
        <f t="shared" si="185"/>
        <v>6.8500000000000005</v>
      </c>
      <c r="O1085" s="22" t="s">
        <v>40</v>
      </c>
      <c r="P1085" s="24">
        <f t="shared" ca="1" si="181"/>
        <v>9.3558552326765729E-2</v>
      </c>
      <c r="Q1085" s="24">
        <f t="shared" ca="1" si="182"/>
        <v>3.9119708208974542</v>
      </c>
      <c r="R1085" s="24">
        <f t="shared" ca="1" si="186"/>
        <v>4.0055293732242196</v>
      </c>
      <c r="S1085" s="22" t="str">
        <f t="shared" ca="1" si="187"/>
        <v/>
      </c>
      <c r="T1085" s="24" t="str">
        <f t="shared" ca="1" si="188"/>
        <v/>
      </c>
      <c r="U1085" s="24">
        <f t="shared" ca="1" si="183"/>
        <v>0</v>
      </c>
      <c r="V1085" s="22">
        <f t="shared" ca="1" si="180"/>
        <v>1.51795737895336</v>
      </c>
    </row>
    <row r="1086" spans="7:22" x14ac:dyDescent="0.25">
      <c r="G1086" s="22">
        <v>1077</v>
      </c>
      <c r="H1086" s="22">
        <f>HLOOKUP($O1086,$B$8:$E$27,H$5,FALSE)</f>
        <v>5</v>
      </c>
      <c r="I1086" s="22">
        <f>HLOOKUP($O1086,$B$8:$E$27,I$5,FALSE)</f>
        <v>0.18</v>
      </c>
      <c r="J1086" s="22">
        <f>HLOOKUP($O1086,$B$8:$E$27,J$5,FALSE)</f>
        <v>1.37</v>
      </c>
      <c r="K1086" s="22">
        <f>HLOOKUP($O1086,$B$8:$E$27,K$5,FALSE)</f>
        <v>0</v>
      </c>
      <c r="L1086" s="22">
        <f>HLOOKUP($O1086,$B$8:$E$27,L$5,FALSE)</f>
        <v>0</v>
      </c>
      <c r="M1086" s="22">
        <f t="shared" si="184"/>
        <v>0.89999999999999991</v>
      </c>
      <c r="N1086" s="22">
        <f t="shared" si="185"/>
        <v>6.8500000000000005</v>
      </c>
      <c r="O1086" s="22" t="s">
        <v>40</v>
      </c>
      <c r="P1086" s="24">
        <f t="shared" ca="1" si="181"/>
        <v>0.83363521655878225</v>
      </c>
      <c r="Q1086" s="24">
        <f t="shared" ca="1" si="182"/>
        <v>3.2036900154036885</v>
      </c>
      <c r="R1086" s="24">
        <f t="shared" ca="1" si="186"/>
        <v>4.0373252319624706</v>
      </c>
      <c r="S1086" s="22" t="str">
        <f t="shared" ca="1" si="187"/>
        <v/>
      </c>
      <c r="T1086" s="24" t="str">
        <f t="shared" ca="1" si="188"/>
        <v/>
      </c>
      <c r="U1086" s="24">
        <f t="shared" ca="1" si="183"/>
        <v>0</v>
      </c>
      <c r="V1086" s="22">
        <f t="shared" ca="1" si="180"/>
        <v>1.6018450077018442</v>
      </c>
    </row>
    <row r="1087" spans="7:22" x14ac:dyDescent="0.25">
      <c r="G1087" s="22">
        <v>1078</v>
      </c>
      <c r="H1087" s="22">
        <f>HLOOKUP($O1087,$B$8:$E$27,H$5,FALSE)</f>
        <v>5</v>
      </c>
      <c r="I1087" s="22">
        <f>HLOOKUP($O1087,$B$8:$E$27,I$5,FALSE)</f>
        <v>0.18</v>
      </c>
      <c r="J1087" s="22">
        <f>HLOOKUP($O1087,$B$8:$E$27,J$5,FALSE)</f>
        <v>1.37</v>
      </c>
      <c r="K1087" s="22">
        <f>HLOOKUP($O1087,$B$8:$E$27,K$5,FALSE)</f>
        <v>0</v>
      </c>
      <c r="L1087" s="22">
        <f>HLOOKUP($O1087,$B$8:$E$27,L$5,FALSE)</f>
        <v>0</v>
      </c>
      <c r="M1087" s="22">
        <f t="shared" si="184"/>
        <v>0.89999999999999991</v>
      </c>
      <c r="N1087" s="22">
        <f t="shared" si="185"/>
        <v>6.8500000000000005</v>
      </c>
      <c r="O1087" s="22" t="s">
        <v>40</v>
      </c>
      <c r="P1087" s="24">
        <f t="shared" ca="1" si="181"/>
        <v>0.22151354934601858</v>
      </c>
      <c r="Q1087" s="24">
        <f t="shared" ca="1" si="182"/>
        <v>3.5218755909078947</v>
      </c>
      <c r="R1087" s="24">
        <f t="shared" ca="1" si="186"/>
        <v>3.7433891402539134</v>
      </c>
      <c r="S1087" s="22" t="str">
        <f t="shared" ca="1" si="187"/>
        <v/>
      </c>
      <c r="T1087" s="24" t="str">
        <f t="shared" ca="1" si="188"/>
        <v/>
      </c>
      <c r="U1087" s="24">
        <f t="shared" ca="1" si="183"/>
        <v>0</v>
      </c>
      <c r="V1087" s="22">
        <f t="shared" ca="1" si="180"/>
        <v>0.50770519735483488</v>
      </c>
    </row>
    <row r="1088" spans="7:22" x14ac:dyDescent="0.25">
      <c r="G1088" s="22">
        <v>1079</v>
      </c>
      <c r="H1088" s="22">
        <f>HLOOKUP($O1088,$B$8:$E$27,H$5,FALSE)</f>
        <v>1</v>
      </c>
      <c r="I1088" s="22">
        <f>HLOOKUP($O1088,$B$8:$E$27,I$5,FALSE)</f>
        <v>0.3</v>
      </c>
      <c r="J1088" s="22">
        <f>HLOOKUP($O1088,$B$8:$E$27,J$5,FALSE)</f>
        <v>0.95</v>
      </c>
      <c r="K1088" s="22">
        <f>HLOOKUP($O1088,$B$8:$E$27,K$5,FALSE)</f>
        <v>0</v>
      </c>
      <c r="L1088" s="22">
        <f>HLOOKUP($O1088,$B$8:$E$27,L$5,FALSE)</f>
        <v>0</v>
      </c>
      <c r="M1088" s="22">
        <f t="shared" si="184"/>
        <v>0.3</v>
      </c>
      <c r="N1088" s="22">
        <f t="shared" si="185"/>
        <v>0.95</v>
      </c>
      <c r="O1088" s="22" t="s">
        <v>38</v>
      </c>
      <c r="P1088" s="24">
        <f t="shared" ca="1" si="181"/>
        <v>0.29783079897879072</v>
      </c>
      <c r="Q1088" s="24">
        <f t="shared" ca="1" si="182"/>
        <v>0.58740579561564243</v>
      </c>
      <c r="R1088" s="24">
        <f t="shared" ca="1" si="186"/>
        <v>0.88523659459443316</v>
      </c>
      <c r="S1088" s="22" t="str">
        <f t="shared" ca="1" si="187"/>
        <v/>
      </c>
      <c r="T1088" s="24" t="str">
        <f t="shared" ca="1" si="188"/>
        <v/>
      </c>
      <c r="U1088" s="24">
        <f t="shared" ca="1" si="183"/>
        <v>0</v>
      </c>
      <c r="V1088" s="22">
        <f t="shared" ca="1" si="180"/>
        <v>0.29370289780782122</v>
      </c>
    </row>
    <row r="1089" spans="7:22" x14ac:dyDescent="0.25">
      <c r="G1089" s="22">
        <v>1080</v>
      </c>
      <c r="H1089" s="22">
        <f>HLOOKUP($O1089,$B$8:$E$27,H$5,FALSE)</f>
        <v>1</v>
      </c>
      <c r="I1089" s="22">
        <f>HLOOKUP($O1089,$B$8:$E$27,I$5,FALSE)</f>
        <v>0.3</v>
      </c>
      <c r="J1089" s="22">
        <f>HLOOKUP($O1089,$B$8:$E$27,J$5,FALSE)</f>
        <v>0.95</v>
      </c>
      <c r="K1089" s="22">
        <f>HLOOKUP($O1089,$B$8:$E$27,K$5,FALSE)</f>
        <v>0</v>
      </c>
      <c r="L1089" s="22">
        <f>HLOOKUP($O1089,$B$8:$E$27,L$5,FALSE)</f>
        <v>0</v>
      </c>
      <c r="M1089" s="22">
        <f t="shared" si="184"/>
        <v>0.3</v>
      </c>
      <c r="N1089" s="22">
        <f t="shared" si="185"/>
        <v>0.95</v>
      </c>
      <c r="O1089" s="22" t="s">
        <v>38</v>
      </c>
      <c r="P1089" s="24">
        <f t="shared" ca="1" si="181"/>
        <v>0.17342640189473932</v>
      </c>
      <c r="Q1089" s="24">
        <f t="shared" ca="1" si="182"/>
        <v>0.65344051626434629</v>
      </c>
      <c r="R1089" s="24">
        <f t="shared" ca="1" si="186"/>
        <v>0.82686691815908564</v>
      </c>
      <c r="S1089" s="22" t="str">
        <f t="shared" ca="1" si="187"/>
        <v/>
      </c>
      <c r="T1089" s="24" t="str">
        <f t="shared" ca="1" si="188"/>
        <v/>
      </c>
      <c r="U1089" s="24">
        <f t="shared" ca="1" si="183"/>
        <v>0</v>
      </c>
      <c r="V1089" s="22">
        <f t="shared" ca="1" si="180"/>
        <v>0.13807425359247366</v>
      </c>
    </row>
    <row r="1090" spans="7:22" x14ac:dyDescent="0.25">
      <c r="G1090" s="22">
        <v>1081</v>
      </c>
      <c r="H1090" s="22">
        <f>HLOOKUP($O1090,$B$8:$E$27,H$5,FALSE)</f>
        <v>1</v>
      </c>
      <c r="I1090" s="22">
        <f>HLOOKUP($O1090,$B$8:$E$27,I$5,FALSE)</f>
        <v>0.3</v>
      </c>
      <c r="J1090" s="22">
        <f>HLOOKUP($O1090,$B$8:$E$27,J$5,FALSE)</f>
        <v>0.95</v>
      </c>
      <c r="K1090" s="22">
        <f>HLOOKUP($O1090,$B$8:$E$27,K$5,FALSE)</f>
        <v>0</v>
      </c>
      <c r="L1090" s="22">
        <f>HLOOKUP($O1090,$B$8:$E$27,L$5,FALSE)</f>
        <v>0</v>
      </c>
      <c r="M1090" s="22">
        <f t="shared" si="184"/>
        <v>0.3</v>
      </c>
      <c r="N1090" s="22">
        <f t="shared" si="185"/>
        <v>0.95</v>
      </c>
      <c r="O1090" s="22" t="s">
        <v>38</v>
      </c>
      <c r="P1090" s="24">
        <f t="shared" ca="1" si="181"/>
        <v>0.14756262351606303</v>
      </c>
      <c r="Q1090" s="24">
        <f t="shared" ca="1" si="182"/>
        <v>0.59179315470909022</v>
      </c>
      <c r="R1090" s="24">
        <f t="shared" ca="1" si="186"/>
        <v>0.73935577822515319</v>
      </c>
      <c r="S1090" s="22" t="str">
        <f t="shared" ca="1" si="187"/>
        <v/>
      </c>
      <c r="T1090" s="24" t="str">
        <f t="shared" ca="1" si="188"/>
        <v/>
      </c>
      <c r="U1090" s="24">
        <f t="shared" ca="1" si="183"/>
        <v>0</v>
      </c>
      <c r="V1090" s="22">
        <f t="shared" ca="1" si="180"/>
        <v>0.29589657735454511</v>
      </c>
    </row>
    <row r="1091" spans="7:22" x14ac:dyDescent="0.25">
      <c r="G1091" s="22">
        <v>1082</v>
      </c>
      <c r="H1091" s="22">
        <f>HLOOKUP($O1091,$B$8:$E$27,H$5,FALSE)</f>
        <v>5</v>
      </c>
      <c r="I1091" s="22">
        <f>HLOOKUP($O1091,$B$8:$E$27,I$5,FALSE)</f>
        <v>0.18</v>
      </c>
      <c r="J1091" s="22">
        <f>HLOOKUP($O1091,$B$8:$E$27,J$5,FALSE)</f>
        <v>1.37</v>
      </c>
      <c r="K1091" s="22">
        <f>HLOOKUP($O1091,$B$8:$E$27,K$5,FALSE)</f>
        <v>0</v>
      </c>
      <c r="L1091" s="22">
        <f>HLOOKUP($O1091,$B$8:$E$27,L$5,FALSE)</f>
        <v>0</v>
      </c>
      <c r="M1091" s="22">
        <f t="shared" si="184"/>
        <v>0.89999999999999991</v>
      </c>
      <c r="N1091" s="22">
        <f t="shared" si="185"/>
        <v>6.8500000000000005</v>
      </c>
      <c r="O1091" s="22" t="s">
        <v>40</v>
      </c>
      <c r="P1091" s="24">
        <f t="shared" ca="1" si="181"/>
        <v>0.78536224700806523</v>
      </c>
      <c r="Q1091" s="24">
        <f t="shared" ca="1" si="182"/>
        <v>4.2528884302154903</v>
      </c>
      <c r="R1091" s="24">
        <f t="shared" ca="1" si="186"/>
        <v>5.0382506772235551</v>
      </c>
      <c r="S1091" s="22" t="str">
        <f t="shared" ca="1" si="187"/>
        <v>C</v>
      </c>
      <c r="T1091" s="24">
        <f t="shared" ca="1" si="188"/>
        <v>3.825067722355513E-2</v>
      </c>
      <c r="U1091" s="24">
        <f t="shared" ca="1" si="183"/>
        <v>0</v>
      </c>
      <c r="V1091" s="22">
        <f t="shared" ca="1" si="180"/>
        <v>0.839362067352034</v>
      </c>
    </row>
    <row r="1092" spans="7:22" x14ac:dyDescent="0.25">
      <c r="G1092" s="22">
        <v>1083</v>
      </c>
      <c r="H1092" s="22">
        <f>HLOOKUP($O1092,$B$8:$E$27,H$5,FALSE)</f>
        <v>3</v>
      </c>
      <c r="I1092" s="22">
        <f>HLOOKUP($O1092,$B$8:$E$27,I$5,FALSE)</f>
        <v>0.2</v>
      </c>
      <c r="J1092" s="22">
        <f>HLOOKUP($O1092,$B$8:$E$27,J$5,FALSE)</f>
        <v>1.26</v>
      </c>
      <c r="K1092" s="22">
        <f>HLOOKUP($O1092,$B$8:$E$27,K$5,FALSE)</f>
        <v>0</v>
      </c>
      <c r="L1092" s="22">
        <f>HLOOKUP($O1092,$B$8:$E$27,L$5,FALSE)</f>
        <v>0</v>
      </c>
      <c r="M1092" s="22">
        <f t="shared" si="184"/>
        <v>0.60000000000000009</v>
      </c>
      <c r="N1092" s="22">
        <f t="shared" si="185"/>
        <v>3.7800000000000002</v>
      </c>
      <c r="O1092" s="22" t="s">
        <v>39</v>
      </c>
      <c r="P1092" s="24">
        <f t="shared" ca="1" si="181"/>
        <v>6.3588586706538669E-3</v>
      </c>
      <c r="Q1092" s="24">
        <f t="shared" ca="1" si="182"/>
        <v>2.0698216745034839</v>
      </c>
      <c r="R1092" s="24">
        <f t="shared" ca="1" si="186"/>
        <v>2.0761805331741376</v>
      </c>
      <c r="S1092" s="22" t="str">
        <f t="shared" ca="1" si="187"/>
        <v/>
      </c>
      <c r="T1092" s="24" t="str">
        <f t="shared" ca="1" si="188"/>
        <v/>
      </c>
      <c r="U1092" s="24">
        <f t="shared" ca="1" si="183"/>
        <v>0</v>
      </c>
      <c r="V1092" s="22">
        <f t="shared" ca="1" si="180"/>
        <v>1.0349108372517419</v>
      </c>
    </row>
    <row r="1093" spans="7:22" x14ac:dyDescent="0.25">
      <c r="G1093" s="22">
        <v>1084</v>
      </c>
      <c r="H1093" s="22">
        <f>HLOOKUP($O1093,$B$8:$E$27,H$5,FALSE)</f>
        <v>3</v>
      </c>
      <c r="I1093" s="22">
        <f>HLOOKUP($O1093,$B$8:$E$27,I$5,FALSE)</f>
        <v>0.2</v>
      </c>
      <c r="J1093" s="22">
        <f>HLOOKUP($O1093,$B$8:$E$27,J$5,FALSE)</f>
        <v>1.26</v>
      </c>
      <c r="K1093" s="22">
        <f>HLOOKUP($O1093,$B$8:$E$27,K$5,FALSE)</f>
        <v>0</v>
      </c>
      <c r="L1093" s="22">
        <f>HLOOKUP($O1093,$B$8:$E$27,L$5,FALSE)</f>
        <v>0</v>
      </c>
      <c r="M1093" s="22">
        <f t="shared" si="184"/>
        <v>0.60000000000000009</v>
      </c>
      <c r="N1093" s="22">
        <f t="shared" si="185"/>
        <v>3.7800000000000002</v>
      </c>
      <c r="O1093" s="22" t="s">
        <v>39</v>
      </c>
      <c r="P1093" s="24">
        <f t="shared" ca="1" si="181"/>
        <v>0.48698336325133951</v>
      </c>
      <c r="Q1093" s="24">
        <f t="shared" ca="1" si="182"/>
        <v>2.1435559466572842</v>
      </c>
      <c r="R1093" s="24">
        <f t="shared" ca="1" si="186"/>
        <v>2.6305393099086238</v>
      </c>
      <c r="S1093" s="22" t="str">
        <f t="shared" ca="1" si="187"/>
        <v/>
      </c>
      <c r="T1093" s="24" t="str">
        <f t="shared" ca="1" si="188"/>
        <v/>
      </c>
      <c r="U1093" s="24">
        <f t="shared" ca="1" si="183"/>
        <v>0</v>
      </c>
      <c r="V1093" s="22">
        <f t="shared" ca="1" si="180"/>
        <v>0.57745417066549642</v>
      </c>
    </row>
    <row r="1094" spans="7:22" x14ac:dyDescent="0.25">
      <c r="G1094" s="22">
        <v>1085</v>
      </c>
      <c r="H1094" s="22">
        <f>HLOOKUP($O1094,$B$8:$E$27,H$5,FALSE)</f>
        <v>1</v>
      </c>
      <c r="I1094" s="22">
        <f>HLOOKUP($O1094,$B$8:$E$27,I$5,FALSE)</f>
        <v>0.3</v>
      </c>
      <c r="J1094" s="22">
        <f>HLOOKUP($O1094,$B$8:$E$27,J$5,FALSE)</f>
        <v>0.95</v>
      </c>
      <c r="K1094" s="22">
        <f>HLOOKUP($O1094,$B$8:$E$27,K$5,FALSE)</f>
        <v>0</v>
      </c>
      <c r="L1094" s="22">
        <f>HLOOKUP($O1094,$B$8:$E$27,L$5,FALSE)</f>
        <v>0</v>
      </c>
      <c r="M1094" s="22">
        <f t="shared" si="184"/>
        <v>0.3</v>
      </c>
      <c r="N1094" s="22">
        <f t="shared" si="185"/>
        <v>0.95</v>
      </c>
      <c r="O1094" s="22" t="s">
        <v>38</v>
      </c>
      <c r="P1094" s="24">
        <f t="shared" ca="1" si="181"/>
        <v>0.15232672349687443</v>
      </c>
      <c r="Q1094" s="24">
        <f t="shared" ca="1" si="182"/>
        <v>0.72595760694047395</v>
      </c>
      <c r="R1094" s="24">
        <f t="shared" ca="1" si="186"/>
        <v>0.87828433043734844</v>
      </c>
      <c r="S1094" s="22" t="str">
        <f t="shared" ca="1" si="187"/>
        <v/>
      </c>
      <c r="T1094" s="24" t="str">
        <f t="shared" ca="1" si="188"/>
        <v/>
      </c>
      <c r="U1094" s="24">
        <f t="shared" ca="1" si="183"/>
        <v>0</v>
      </c>
      <c r="V1094" s="22">
        <f t="shared" ca="1" si="180"/>
        <v>0.35437550152126818</v>
      </c>
    </row>
    <row r="1095" spans="7:22" x14ac:dyDescent="0.25">
      <c r="G1095" s="22">
        <v>1086</v>
      </c>
      <c r="H1095" s="22">
        <f>HLOOKUP($O1095,$B$8:$E$27,H$5,FALSE)</f>
        <v>10</v>
      </c>
      <c r="I1095" s="22">
        <f>HLOOKUP($O1095,$B$8:$E$27,I$5,FALSE)</f>
        <v>0.2</v>
      </c>
      <c r="J1095" s="22">
        <f>HLOOKUP($O1095,$B$8:$E$27,J$5,FALSE)</f>
        <v>1.4</v>
      </c>
      <c r="K1095" s="22">
        <f>HLOOKUP($O1095,$B$8:$E$27,K$5,FALSE)</f>
        <v>0</v>
      </c>
      <c r="L1095" s="22">
        <f>HLOOKUP($O1095,$B$8:$E$27,L$5,FALSE)</f>
        <v>0</v>
      </c>
      <c r="M1095" s="22">
        <f t="shared" si="184"/>
        <v>2</v>
      </c>
      <c r="N1095" s="22">
        <f t="shared" si="185"/>
        <v>14</v>
      </c>
      <c r="O1095" s="22" t="s">
        <v>41</v>
      </c>
      <c r="P1095" s="24">
        <f t="shared" ca="1" si="181"/>
        <v>0.77901189420984984</v>
      </c>
      <c r="Q1095" s="24">
        <f t="shared" ca="1" si="182"/>
        <v>8.4830855913802967</v>
      </c>
      <c r="R1095" s="24">
        <f t="shared" ca="1" si="186"/>
        <v>9.2620974855901466</v>
      </c>
      <c r="S1095" s="22" t="str">
        <f t="shared" ca="1" si="187"/>
        <v/>
      </c>
      <c r="T1095" s="24" t="str">
        <f t="shared" ca="1" si="188"/>
        <v/>
      </c>
      <c r="U1095" s="24">
        <f t="shared" ca="1" si="183"/>
        <v>0</v>
      </c>
      <c r="V1095" s="22">
        <f t="shared" ca="1" si="180"/>
        <v>3.1743747701810063</v>
      </c>
    </row>
    <row r="1096" spans="7:22" x14ac:dyDescent="0.25">
      <c r="G1096" s="22">
        <v>1087</v>
      </c>
      <c r="H1096" s="22">
        <f>HLOOKUP($O1096,$B$8:$E$27,H$5,FALSE)</f>
        <v>3</v>
      </c>
      <c r="I1096" s="22">
        <f>HLOOKUP($O1096,$B$8:$E$27,I$5,FALSE)</f>
        <v>0.2</v>
      </c>
      <c r="J1096" s="22">
        <f>HLOOKUP($O1096,$B$8:$E$27,J$5,FALSE)</f>
        <v>1.26</v>
      </c>
      <c r="K1096" s="22">
        <f>HLOOKUP($O1096,$B$8:$E$27,K$5,FALSE)</f>
        <v>0</v>
      </c>
      <c r="L1096" s="22">
        <f>HLOOKUP($O1096,$B$8:$E$27,L$5,FALSE)</f>
        <v>0</v>
      </c>
      <c r="M1096" s="22">
        <f t="shared" si="184"/>
        <v>0.60000000000000009</v>
      </c>
      <c r="N1096" s="22">
        <f t="shared" si="185"/>
        <v>3.7800000000000002</v>
      </c>
      <c r="O1096" s="22" t="s">
        <v>39</v>
      </c>
      <c r="P1096" s="24">
        <f t="shared" ca="1" si="181"/>
        <v>0.32053671568267789</v>
      </c>
      <c r="Q1096" s="24">
        <f t="shared" ca="1" si="182"/>
        <v>2.2497235136853955</v>
      </c>
      <c r="R1096" s="24">
        <f t="shared" ca="1" si="186"/>
        <v>2.5702602293680732</v>
      </c>
      <c r="S1096" s="22" t="str">
        <f t="shared" ca="1" si="187"/>
        <v/>
      </c>
      <c r="T1096" s="24" t="str">
        <f t="shared" ca="1" si="188"/>
        <v/>
      </c>
      <c r="U1096" s="24">
        <f t="shared" ca="1" si="183"/>
        <v>0</v>
      </c>
      <c r="V1096" s="22">
        <f t="shared" ref="V1096:V1159" ca="1" si="189">Q1096*MIN(0.5,MAX(0.05,RAND()))</f>
        <v>1.1248617568426977</v>
      </c>
    </row>
    <row r="1097" spans="7:22" x14ac:dyDescent="0.25">
      <c r="G1097" s="22">
        <v>1088</v>
      </c>
      <c r="H1097" s="22">
        <f>HLOOKUP($O1097,$B$8:$E$27,H$5,FALSE)</f>
        <v>5</v>
      </c>
      <c r="I1097" s="22">
        <f>HLOOKUP($O1097,$B$8:$E$27,I$5,FALSE)</f>
        <v>0.18</v>
      </c>
      <c r="J1097" s="22">
        <f>HLOOKUP($O1097,$B$8:$E$27,J$5,FALSE)</f>
        <v>1.37</v>
      </c>
      <c r="K1097" s="22">
        <f>HLOOKUP($O1097,$B$8:$E$27,K$5,FALSE)</f>
        <v>0</v>
      </c>
      <c r="L1097" s="22">
        <f>HLOOKUP($O1097,$B$8:$E$27,L$5,FALSE)</f>
        <v>0</v>
      </c>
      <c r="M1097" s="22">
        <f t="shared" si="184"/>
        <v>0.89999999999999991</v>
      </c>
      <c r="N1097" s="22">
        <f t="shared" si="185"/>
        <v>6.8500000000000005</v>
      </c>
      <c r="O1097" s="22" t="s">
        <v>40</v>
      </c>
      <c r="P1097" s="24">
        <f t="shared" ca="1" si="181"/>
        <v>0.30474460655094049</v>
      </c>
      <c r="Q1097" s="24">
        <f t="shared" ca="1" si="182"/>
        <v>4.361671165055732</v>
      </c>
      <c r="R1097" s="24">
        <f t="shared" ca="1" si="186"/>
        <v>4.6664157716066725</v>
      </c>
      <c r="S1097" s="22" t="str">
        <f t="shared" ca="1" si="187"/>
        <v/>
      </c>
      <c r="T1097" s="24" t="str">
        <f t="shared" ca="1" si="188"/>
        <v/>
      </c>
      <c r="U1097" s="24">
        <f t="shared" ca="1" si="183"/>
        <v>0</v>
      </c>
      <c r="V1097" s="22">
        <f t="shared" ca="1" si="189"/>
        <v>2.180835582527866</v>
      </c>
    </row>
    <row r="1098" spans="7:22" x14ac:dyDescent="0.25">
      <c r="G1098" s="22">
        <v>1089</v>
      </c>
      <c r="H1098" s="22">
        <f>HLOOKUP($O1098,$B$8:$E$27,H$5,FALSE)</f>
        <v>1</v>
      </c>
      <c r="I1098" s="22">
        <f>HLOOKUP($O1098,$B$8:$E$27,I$5,FALSE)</f>
        <v>0.3</v>
      </c>
      <c r="J1098" s="22">
        <f>HLOOKUP($O1098,$B$8:$E$27,J$5,FALSE)</f>
        <v>0.95</v>
      </c>
      <c r="K1098" s="22">
        <f>HLOOKUP($O1098,$B$8:$E$27,K$5,FALSE)</f>
        <v>0</v>
      </c>
      <c r="L1098" s="22">
        <f>HLOOKUP($O1098,$B$8:$E$27,L$5,FALSE)</f>
        <v>0</v>
      </c>
      <c r="M1098" s="22">
        <f t="shared" si="184"/>
        <v>0.3</v>
      </c>
      <c r="N1098" s="22">
        <f t="shared" si="185"/>
        <v>0.95</v>
      </c>
      <c r="O1098" s="22" t="s">
        <v>38</v>
      </c>
      <c r="P1098" s="24">
        <f t="shared" ca="1" si="181"/>
        <v>0.1207576172676308</v>
      </c>
      <c r="Q1098" s="24">
        <f t="shared" ca="1" si="182"/>
        <v>0.62935982074727381</v>
      </c>
      <c r="R1098" s="24">
        <f t="shared" ca="1" si="186"/>
        <v>0.7501174380149046</v>
      </c>
      <c r="S1098" s="22" t="str">
        <f t="shared" ca="1" si="187"/>
        <v/>
      </c>
      <c r="T1098" s="24" t="str">
        <f t="shared" ca="1" si="188"/>
        <v/>
      </c>
      <c r="U1098" s="24">
        <f t="shared" ca="1" si="183"/>
        <v>0</v>
      </c>
      <c r="V1098" s="22">
        <f t="shared" ca="1" si="189"/>
        <v>0.31467991037363691</v>
      </c>
    </row>
    <row r="1099" spans="7:22" x14ac:dyDescent="0.25">
      <c r="G1099" s="22">
        <v>1090</v>
      </c>
      <c r="H1099" s="22">
        <f>HLOOKUP($O1099,$B$8:$E$27,H$5,FALSE)</f>
        <v>1</v>
      </c>
      <c r="I1099" s="22">
        <f>HLOOKUP($O1099,$B$8:$E$27,I$5,FALSE)</f>
        <v>0.3</v>
      </c>
      <c r="J1099" s="22">
        <f>HLOOKUP($O1099,$B$8:$E$27,J$5,FALSE)</f>
        <v>0.95</v>
      </c>
      <c r="K1099" s="22">
        <f>HLOOKUP($O1099,$B$8:$E$27,K$5,FALSE)</f>
        <v>0</v>
      </c>
      <c r="L1099" s="22">
        <f>HLOOKUP($O1099,$B$8:$E$27,L$5,FALSE)</f>
        <v>0</v>
      </c>
      <c r="M1099" s="22">
        <f t="shared" si="184"/>
        <v>0.3</v>
      </c>
      <c r="N1099" s="22">
        <f t="shared" si="185"/>
        <v>0.95</v>
      </c>
      <c r="O1099" s="22" t="s">
        <v>38</v>
      </c>
      <c r="P1099" s="24">
        <f t="shared" ref="P1099:P1162" ca="1" si="190">RAND()*$M1099</f>
        <v>3.1639702690147174E-2</v>
      </c>
      <c r="Q1099" s="24">
        <f t="shared" ref="Q1099:Q1162" ca="1" si="191">MIN(N1099*20,MAX(M1099,NORMINV(RAND(),N1099-(N1099-M1099)/2,(N1099-M1099)/16)))</f>
        <v>0.62446865321633449</v>
      </c>
      <c r="R1099" s="24">
        <f t="shared" ca="1" si="186"/>
        <v>0.65610835590648164</v>
      </c>
      <c r="S1099" s="22" t="str">
        <f t="shared" ca="1" si="187"/>
        <v/>
      </c>
      <c r="T1099" s="24" t="str">
        <f t="shared" ca="1" si="188"/>
        <v/>
      </c>
      <c r="U1099" s="24">
        <f t="shared" ref="U1099:U1162" ca="1" si="192">Q1099*K1099*L1099</f>
        <v>0</v>
      </c>
      <c r="V1099" s="22">
        <f t="shared" ca="1" si="189"/>
        <v>0.11592974897705703</v>
      </c>
    </row>
    <row r="1100" spans="7:22" x14ac:dyDescent="0.25">
      <c r="G1100" s="22">
        <v>1091</v>
      </c>
      <c r="H1100" s="22">
        <f>HLOOKUP($O1100,$B$8:$E$27,H$5,FALSE)</f>
        <v>1</v>
      </c>
      <c r="I1100" s="22">
        <f>HLOOKUP($O1100,$B$8:$E$27,I$5,FALSE)</f>
        <v>0.3</v>
      </c>
      <c r="J1100" s="22">
        <f>HLOOKUP($O1100,$B$8:$E$27,J$5,FALSE)</f>
        <v>0.95</v>
      </c>
      <c r="K1100" s="22">
        <f>HLOOKUP($O1100,$B$8:$E$27,K$5,FALSE)</f>
        <v>0</v>
      </c>
      <c r="L1100" s="22">
        <f>HLOOKUP($O1100,$B$8:$E$27,L$5,FALSE)</f>
        <v>0</v>
      </c>
      <c r="M1100" s="22">
        <f t="shared" si="184"/>
        <v>0.3</v>
      </c>
      <c r="N1100" s="22">
        <f t="shared" si="185"/>
        <v>0.95</v>
      </c>
      <c r="O1100" s="22" t="s">
        <v>38</v>
      </c>
      <c r="P1100" s="24">
        <f t="shared" ca="1" si="190"/>
        <v>0.179191054783152</v>
      </c>
      <c r="Q1100" s="24">
        <f t="shared" ca="1" si="191"/>
        <v>0.60579128894135703</v>
      </c>
      <c r="R1100" s="24">
        <f t="shared" ca="1" si="186"/>
        <v>0.78498234372450904</v>
      </c>
      <c r="S1100" s="22" t="str">
        <f t="shared" ca="1" si="187"/>
        <v/>
      </c>
      <c r="T1100" s="24" t="str">
        <f t="shared" ca="1" si="188"/>
        <v/>
      </c>
      <c r="U1100" s="24">
        <f t="shared" ca="1" si="192"/>
        <v>0</v>
      </c>
      <c r="V1100" s="22">
        <f t="shared" ca="1" si="189"/>
        <v>0.11199024056677728</v>
      </c>
    </row>
    <row r="1101" spans="7:22" x14ac:dyDescent="0.25">
      <c r="G1101" s="22">
        <v>1092</v>
      </c>
      <c r="H1101" s="22">
        <f>HLOOKUP($O1101,$B$8:$E$27,H$5,FALSE)</f>
        <v>3</v>
      </c>
      <c r="I1101" s="22">
        <f>HLOOKUP($O1101,$B$8:$E$27,I$5,FALSE)</f>
        <v>0.2</v>
      </c>
      <c r="J1101" s="22">
        <f>HLOOKUP($O1101,$B$8:$E$27,J$5,FALSE)</f>
        <v>1.26</v>
      </c>
      <c r="K1101" s="22">
        <f>HLOOKUP($O1101,$B$8:$E$27,K$5,FALSE)</f>
        <v>0</v>
      </c>
      <c r="L1101" s="22">
        <f>HLOOKUP($O1101,$B$8:$E$27,L$5,FALSE)</f>
        <v>0</v>
      </c>
      <c r="M1101" s="22">
        <f t="shared" si="184"/>
        <v>0.60000000000000009</v>
      </c>
      <c r="N1101" s="22">
        <f t="shared" si="185"/>
        <v>3.7800000000000002</v>
      </c>
      <c r="O1101" s="22" t="s">
        <v>39</v>
      </c>
      <c r="P1101" s="24">
        <f t="shared" ca="1" si="190"/>
        <v>0.37299357646002496</v>
      </c>
      <c r="Q1101" s="24">
        <f t="shared" ca="1" si="191"/>
        <v>2.1314116716322475</v>
      </c>
      <c r="R1101" s="24">
        <f t="shared" ca="1" si="186"/>
        <v>2.5044052480922723</v>
      </c>
      <c r="S1101" s="22" t="str">
        <f t="shared" ca="1" si="187"/>
        <v/>
      </c>
      <c r="T1101" s="24" t="str">
        <f t="shared" ca="1" si="188"/>
        <v/>
      </c>
      <c r="U1101" s="24">
        <f t="shared" ca="1" si="192"/>
        <v>0</v>
      </c>
      <c r="V1101" s="22">
        <f t="shared" ca="1" si="189"/>
        <v>0.40468546809124667</v>
      </c>
    </row>
    <row r="1102" spans="7:22" x14ac:dyDescent="0.25">
      <c r="G1102" s="22">
        <v>1093</v>
      </c>
      <c r="H1102" s="22">
        <f>HLOOKUP($O1102,$B$8:$E$27,H$5,FALSE)</f>
        <v>5</v>
      </c>
      <c r="I1102" s="22">
        <f>HLOOKUP($O1102,$B$8:$E$27,I$5,FALSE)</f>
        <v>0.18</v>
      </c>
      <c r="J1102" s="22">
        <f>HLOOKUP($O1102,$B$8:$E$27,J$5,FALSE)</f>
        <v>1.37</v>
      </c>
      <c r="K1102" s="22">
        <f>HLOOKUP($O1102,$B$8:$E$27,K$5,FALSE)</f>
        <v>0</v>
      </c>
      <c r="L1102" s="22">
        <f>HLOOKUP($O1102,$B$8:$E$27,L$5,FALSE)</f>
        <v>0</v>
      </c>
      <c r="M1102" s="22">
        <f t="shared" si="184"/>
        <v>0.89999999999999991</v>
      </c>
      <c r="N1102" s="22">
        <f t="shared" si="185"/>
        <v>6.8500000000000005</v>
      </c>
      <c r="O1102" s="22" t="s">
        <v>40</v>
      </c>
      <c r="P1102" s="24">
        <f t="shared" ca="1" si="190"/>
        <v>0.3792932641735961</v>
      </c>
      <c r="Q1102" s="24">
        <f t="shared" ca="1" si="191"/>
        <v>3.7225031195068068</v>
      </c>
      <c r="R1102" s="24">
        <f t="shared" ca="1" si="186"/>
        <v>4.1017963836804032</v>
      </c>
      <c r="S1102" s="22" t="str">
        <f t="shared" ca="1" si="187"/>
        <v/>
      </c>
      <c r="T1102" s="24" t="str">
        <f t="shared" ca="1" si="188"/>
        <v/>
      </c>
      <c r="U1102" s="24">
        <f t="shared" ca="1" si="192"/>
        <v>0</v>
      </c>
      <c r="V1102" s="22">
        <f t="shared" ca="1" si="189"/>
        <v>1.591280848228146</v>
      </c>
    </row>
    <row r="1103" spans="7:22" x14ac:dyDescent="0.25">
      <c r="G1103" s="22">
        <v>1094</v>
      </c>
      <c r="H1103" s="22">
        <f>HLOOKUP($O1103,$B$8:$E$27,H$5,FALSE)</f>
        <v>10</v>
      </c>
      <c r="I1103" s="22">
        <f>HLOOKUP($O1103,$B$8:$E$27,I$5,FALSE)</f>
        <v>0.2</v>
      </c>
      <c r="J1103" s="22">
        <f>HLOOKUP($O1103,$B$8:$E$27,J$5,FALSE)</f>
        <v>1.4</v>
      </c>
      <c r="K1103" s="22">
        <f>HLOOKUP($O1103,$B$8:$E$27,K$5,FALSE)</f>
        <v>0</v>
      </c>
      <c r="L1103" s="22">
        <f>HLOOKUP($O1103,$B$8:$E$27,L$5,FALSE)</f>
        <v>0</v>
      </c>
      <c r="M1103" s="22">
        <f t="shared" si="184"/>
        <v>2</v>
      </c>
      <c r="N1103" s="22">
        <f t="shared" si="185"/>
        <v>14</v>
      </c>
      <c r="O1103" s="22" t="s">
        <v>41</v>
      </c>
      <c r="P1103" s="24">
        <f t="shared" ca="1" si="190"/>
        <v>0.24391407091538508</v>
      </c>
      <c r="Q1103" s="24">
        <f t="shared" ca="1" si="191"/>
        <v>9.6926005336946321</v>
      </c>
      <c r="R1103" s="24">
        <f t="shared" ca="1" si="186"/>
        <v>9.9365146046100179</v>
      </c>
      <c r="S1103" s="22" t="str">
        <f t="shared" ca="1" si="187"/>
        <v/>
      </c>
      <c r="T1103" s="24" t="str">
        <f t="shared" ca="1" si="188"/>
        <v/>
      </c>
      <c r="U1103" s="24">
        <f t="shared" ca="1" si="192"/>
        <v>0</v>
      </c>
      <c r="V1103" s="22">
        <f t="shared" ca="1" si="189"/>
        <v>4.8463002668473161</v>
      </c>
    </row>
    <row r="1104" spans="7:22" x14ac:dyDescent="0.25">
      <c r="G1104" s="22">
        <v>1095</v>
      </c>
      <c r="H1104" s="22">
        <f>HLOOKUP($O1104,$B$8:$E$27,H$5,FALSE)</f>
        <v>1</v>
      </c>
      <c r="I1104" s="22">
        <f>HLOOKUP($O1104,$B$8:$E$27,I$5,FALSE)</f>
        <v>0.3</v>
      </c>
      <c r="J1104" s="22">
        <f>HLOOKUP($O1104,$B$8:$E$27,J$5,FALSE)</f>
        <v>0.95</v>
      </c>
      <c r="K1104" s="22">
        <f>HLOOKUP($O1104,$B$8:$E$27,K$5,FALSE)</f>
        <v>0</v>
      </c>
      <c r="L1104" s="22">
        <f>HLOOKUP($O1104,$B$8:$E$27,L$5,FALSE)</f>
        <v>0</v>
      </c>
      <c r="M1104" s="22">
        <f t="shared" si="184"/>
        <v>0.3</v>
      </c>
      <c r="N1104" s="22">
        <f t="shared" si="185"/>
        <v>0.95</v>
      </c>
      <c r="O1104" s="22" t="s">
        <v>38</v>
      </c>
      <c r="P1104" s="24">
        <f t="shared" ca="1" si="190"/>
        <v>5.7436503236060463E-2</v>
      </c>
      <c r="Q1104" s="24">
        <f t="shared" ca="1" si="191"/>
        <v>0.65921740882053559</v>
      </c>
      <c r="R1104" s="24">
        <f t="shared" ca="1" si="186"/>
        <v>0.71665391205659601</v>
      </c>
      <c r="S1104" s="22" t="str">
        <f t="shared" ca="1" si="187"/>
        <v/>
      </c>
      <c r="T1104" s="24" t="str">
        <f t="shared" ca="1" si="188"/>
        <v/>
      </c>
      <c r="U1104" s="24">
        <f t="shared" ca="1" si="192"/>
        <v>0</v>
      </c>
      <c r="V1104" s="22">
        <f t="shared" ca="1" si="189"/>
        <v>0.32960870441026779</v>
      </c>
    </row>
    <row r="1105" spans="7:22" x14ac:dyDescent="0.25">
      <c r="G1105" s="22">
        <v>1096</v>
      </c>
      <c r="H1105" s="22">
        <f>HLOOKUP($O1105,$B$8:$E$27,H$5,FALSE)</f>
        <v>1</v>
      </c>
      <c r="I1105" s="22">
        <f>HLOOKUP($O1105,$B$8:$E$27,I$5,FALSE)</f>
        <v>0.3</v>
      </c>
      <c r="J1105" s="22">
        <f>HLOOKUP($O1105,$B$8:$E$27,J$5,FALSE)</f>
        <v>0.95</v>
      </c>
      <c r="K1105" s="22">
        <f>HLOOKUP($O1105,$B$8:$E$27,K$5,FALSE)</f>
        <v>0</v>
      </c>
      <c r="L1105" s="22">
        <f>HLOOKUP($O1105,$B$8:$E$27,L$5,FALSE)</f>
        <v>0</v>
      </c>
      <c r="M1105" s="22">
        <f t="shared" ref="M1105:M1168" si="193">I1105*$H1105</f>
        <v>0.3</v>
      </c>
      <c r="N1105" s="22">
        <f t="shared" ref="N1105:N1168" si="194">J1105*$H1105</f>
        <v>0.95</v>
      </c>
      <c r="O1105" s="22" t="s">
        <v>38</v>
      </c>
      <c r="P1105" s="24">
        <f t="shared" ca="1" si="190"/>
        <v>7.125671204425614E-2</v>
      </c>
      <c r="Q1105" s="24">
        <f t="shared" ca="1" si="191"/>
        <v>0.54684248651204037</v>
      </c>
      <c r="R1105" s="24">
        <f t="shared" ca="1" si="186"/>
        <v>0.61809919855629647</v>
      </c>
      <c r="S1105" s="22" t="str">
        <f t="shared" ca="1" si="187"/>
        <v/>
      </c>
      <c r="T1105" s="24" t="str">
        <f t="shared" ca="1" si="188"/>
        <v/>
      </c>
      <c r="U1105" s="24">
        <f t="shared" ca="1" si="192"/>
        <v>0</v>
      </c>
      <c r="V1105" s="22">
        <f t="shared" ca="1" si="189"/>
        <v>0.27097235781103818</v>
      </c>
    </row>
    <row r="1106" spans="7:22" x14ac:dyDescent="0.25">
      <c r="G1106" s="22">
        <v>1097</v>
      </c>
      <c r="H1106" s="22">
        <f>HLOOKUP($O1106,$B$8:$E$27,H$5,FALSE)</f>
        <v>10</v>
      </c>
      <c r="I1106" s="22">
        <f>HLOOKUP($O1106,$B$8:$E$27,I$5,FALSE)</f>
        <v>0.2</v>
      </c>
      <c r="J1106" s="22">
        <f>HLOOKUP($O1106,$B$8:$E$27,J$5,FALSE)</f>
        <v>1.4</v>
      </c>
      <c r="K1106" s="22">
        <f>HLOOKUP($O1106,$B$8:$E$27,K$5,FALSE)</f>
        <v>0</v>
      </c>
      <c r="L1106" s="22">
        <f>HLOOKUP($O1106,$B$8:$E$27,L$5,FALSE)</f>
        <v>0</v>
      </c>
      <c r="M1106" s="22">
        <f t="shared" si="193"/>
        <v>2</v>
      </c>
      <c r="N1106" s="22">
        <f t="shared" si="194"/>
        <v>14</v>
      </c>
      <c r="O1106" s="22" t="s">
        <v>41</v>
      </c>
      <c r="P1106" s="24">
        <f t="shared" ca="1" si="190"/>
        <v>0.63506688957336443</v>
      </c>
      <c r="Q1106" s="24">
        <f t="shared" ca="1" si="191"/>
        <v>8.798712717765893</v>
      </c>
      <c r="R1106" s="24">
        <f t="shared" ca="1" si="186"/>
        <v>9.4337796073392575</v>
      </c>
      <c r="S1106" s="22" t="str">
        <f t="shared" ca="1" si="187"/>
        <v/>
      </c>
      <c r="T1106" s="24" t="str">
        <f t="shared" ca="1" si="188"/>
        <v/>
      </c>
      <c r="U1106" s="24">
        <f t="shared" ca="1" si="192"/>
        <v>0</v>
      </c>
      <c r="V1106" s="22">
        <f t="shared" ca="1" si="189"/>
        <v>3.5578800530826444</v>
      </c>
    </row>
    <row r="1107" spans="7:22" x14ac:dyDescent="0.25">
      <c r="G1107" s="22">
        <v>1098</v>
      </c>
      <c r="H1107" s="22">
        <f>HLOOKUP($O1107,$B$8:$E$27,H$5,FALSE)</f>
        <v>3</v>
      </c>
      <c r="I1107" s="22">
        <f>HLOOKUP($O1107,$B$8:$E$27,I$5,FALSE)</f>
        <v>0.2</v>
      </c>
      <c r="J1107" s="22">
        <f>HLOOKUP($O1107,$B$8:$E$27,J$5,FALSE)</f>
        <v>1.26</v>
      </c>
      <c r="K1107" s="22">
        <f>HLOOKUP($O1107,$B$8:$E$27,K$5,FALSE)</f>
        <v>0</v>
      </c>
      <c r="L1107" s="22">
        <f>HLOOKUP($O1107,$B$8:$E$27,L$5,FALSE)</f>
        <v>0</v>
      </c>
      <c r="M1107" s="22">
        <f t="shared" si="193"/>
        <v>0.60000000000000009</v>
      </c>
      <c r="N1107" s="22">
        <f t="shared" si="194"/>
        <v>3.7800000000000002</v>
      </c>
      <c r="O1107" s="22" t="s">
        <v>39</v>
      </c>
      <c r="P1107" s="24">
        <f t="shared" ca="1" si="190"/>
        <v>0.55228305078482398</v>
      </c>
      <c r="Q1107" s="24">
        <f t="shared" ca="1" si="191"/>
        <v>2.1126231819189596</v>
      </c>
      <c r="R1107" s="24">
        <f t="shared" ca="1" si="186"/>
        <v>2.6649062327037836</v>
      </c>
      <c r="S1107" s="22" t="str">
        <f t="shared" ca="1" si="187"/>
        <v/>
      </c>
      <c r="T1107" s="24" t="str">
        <f t="shared" ca="1" si="188"/>
        <v/>
      </c>
      <c r="U1107" s="24">
        <f t="shared" ca="1" si="192"/>
        <v>0</v>
      </c>
      <c r="V1107" s="22">
        <f t="shared" ca="1" si="189"/>
        <v>1.0563115909594798</v>
      </c>
    </row>
    <row r="1108" spans="7:22" x14ac:dyDescent="0.25">
      <c r="G1108" s="22">
        <v>1099</v>
      </c>
      <c r="H1108" s="22">
        <f>HLOOKUP($O1108,$B$8:$E$27,H$5,FALSE)</f>
        <v>5</v>
      </c>
      <c r="I1108" s="22">
        <f>HLOOKUP($O1108,$B$8:$E$27,I$5,FALSE)</f>
        <v>0.18</v>
      </c>
      <c r="J1108" s="22">
        <f>HLOOKUP($O1108,$B$8:$E$27,J$5,FALSE)</f>
        <v>1.37</v>
      </c>
      <c r="K1108" s="22">
        <f>HLOOKUP($O1108,$B$8:$E$27,K$5,FALSE)</f>
        <v>0</v>
      </c>
      <c r="L1108" s="22">
        <f>HLOOKUP($O1108,$B$8:$E$27,L$5,FALSE)</f>
        <v>0</v>
      </c>
      <c r="M1108" s="22">
        <f t="shared" si="193"/>
        <v>0.89999999999999991</v>
      </c>
      <c r="N1108" s="22">
        <f t="shared" si="194"/>
        <v>6.8500000000000005</v>
      </c>
      <c r="O1108" s="22" t="s">
        <v>40</v>
      </c>
      <c r="P1108" s="24">
        <f t="shared" ca="1" si="190"/>
        <v>0.32144564400809955</v>
      </c>
      <c r="Q1108" s="24">
        <f t="shared" ca="1" si="191"/>
        <v>3.1547693172368003</v>
      </c>
      <c r="R1108" s="24">
        <f t="shared" ca="1" si="186"/>
        <v>3.4762149612448998</v>
      </c>
      <c r="S1108" s="22" t="str">
        <f t="shared" ca="1" si="187"/>
        <v/>
      </c>
      <c r="T1108" s="24" t="str">
        <f t="shared" ca="1" si="188"/>
        <v/>
      </c>
      <c r="U1108" s="24">
        <f t="shared" ca="1" si="192"/>
        <v>0</v>
      </c>
      <c r="V1108" s="22">
        <f t="shared" ca="1" si="189"/>
        <v>0.15773846586184004</v>
      </c>
    </row>
    <row r="1109" spans="7:22" x14ac:dyDescent="0.25">
      <c r="G1109" s="22">
        <v>1100</v>
      </c>
      <c r="H1109" s="22">
        <f>HLOOKUP($O1109,$B$8:$E$27,H$5,FALSE)</f>
        <v>5</v>
      </c>
      <c r="I1109" s="22">
        <f>HLOOKUP($O1109,$B$8:$E$27,I$5,FALSE)</f>
        <v>0.18</v>
      </c>
      <c r="J1109" s="22">
        <f>HLOOKUP($O1109,$B$8:$E$27,J$5,FALSE)</f>
        <v>1.37</v>
      </c>
      <c r="K1109" s="22">
        <f>HLOOKUP($O1109,$B$8:$E$27,K$5,FALSE)</f>
        <v>0</v>
      </c>
      <c r="L1109" s="22">
        <f>HLOOKUP($O1109,$B$8:$E$27,L$5,FALSE)</f>
        <v>0</v>
      </c>
      <c r="M1109" s="22">
        <f t="shared" si="193"/>
        <v>0.89999999999999991</v>
      </c>
      <c r="N1109" s="22">
        <f t="shared" si="194"/>
        <v>6.8500000000000005</v>
      </c>
      <c r="O1109" s="22" t="s">
        <v>40</v>
      </c>
      <c r="P1109" s="24">
        <f t="shared" ca="1" si="190"/>
        <v>0.86432413304617961</v>
      </c>
      <c r="Q1109" s="24">
        <f t="shared" ca="1" si="191"/>
        <v>4.063033945342962</v>
      </c>
      <c r="R1109" s="24">
        <f t="shared" ca="1" si="186"/>
        <v>4.9273580783891413</v>
      </c>
      <c r="S1109" s="22" t="str">
        <f t="shared" ca="1" si="187"/>
        <v/>
      </c>
      <c r="T1109" s="24" t="str">
        <f t="shared" ca="1" si="188"/>
        <v/>
      </c>
      <c r="U1109" s="24">
        <f t="shared" ca="1" si="192"/>
        <v>0</v>
      </c>
      <c r="V1109" s="22">
        <f t="shared" ca="1" si="189"/>
        <v>2.031516972671481</v>
      </c>
    </row>
    <row r="1110" spans="7:22" x14ac:dyDescent="0.25">
      <c r="G1110" s="22">
        <v>1101</v>
      </c>
      <c r="H1110" s="22">
        <f>HLOOKUP($O1110,$B$8:$E$27,H$5,FALSE)</f>
        <v>1</v>
      </c>
      <c r="I1110" s="22">
        <f>HLOOKUP($O1110,$B$8:$E$27,I$5,FALSE)</f>
        <v>0.3</v>
      </c>
      <c r="J1110" s="22">
        <f>HLOOKUP($O1110,$B$8:$E$27,J$5,FALSE)</f>
        <v>0.95</v>
      </c>
      <c r="K1110" s="22">
        <f>HLOOKUP($O1110,$B$8:$E$27,K$5,FALSE)</f>
        <v>0</v>
      </c>
      <c r="L1110" s="22">
        <f>HLOOKUP($O1110,$B$8:$E$27,L$5,FALSE)</f>
        <v>0</v>
      </c>
      <c r="M1110" s="22">
        <f t="shared" si="193"/>
        <v>0.3</v>
      </c>
      <c r="N1110" s="22">
        <f t="shared" si="194"/>
        <v>0.95</v>
      </c>
      <c r="O1110" s="22" t="s">
        <v>38</v>
      </c>
      <c r="P1110" s="24">
        <f t="shared" ca="1" si="190"/>
        <v>0.15956949480182558</v>
      </c>
      <c r="Q1110" s="24">
        <f t="shared" ca="1" si="191"/>
        <v>0.71126435282977096</v>
      </c>
      <c r="R1110" s="24">
        <f t="shared" ca="1" si="186"/>
        <v>0.87083384763159655</v>
      </c>
      <c r="S1110" s="22" t="str">
        <f t="shared" ca="1" si="187"/>
        <v/>
      </c>
      <c r="T1110" s="24" t="str">
        <f t="shared" ca="1" si="188"/>
        <v/>
      </c>
      <c r="U1110" s="24">
        <f t="shared" ca="1" si="192"/>
        <v>0</v>
      </c>
      <c r="V1110" s="22">
        <f t="shared" ca="1" si="189"/>
        <v>0.35563217641488548</v>
      </c>
    </row>
    <row r="1111" spans="7:22" x14ac:dyDescent="0.25">
      <c r="G1111" s="22">
        <v>1102</v>
      </c>
      <c r="H1111" s="22">
        <f>HLOOKUP($O1111,$B$8:$E$27,H$5,FALSE)</f>
        <v>3</v>
      </c>
      <c r="I1111" s="22">
        <f>HLOOKUP($O1111,$B$8:$E$27,I$5,FALSE)</f>
        <v>0.2</v>
      </c>
      <c r="J1111" s="22">
        <f>HLOOKUP($O1111,$B$8:$E$27,J$5,FALSE)</f>
        <v>1.26</v>
      </c>
      <c r="K1111" s="22">
        <f>HLOOKUP($O1111,$B$8:$E$27,K$5,FALSE)</f>
        <v>0</v>
      </c>
      <c r="L1111" s="22">
        <f>HLOOKUP($O1111,$B$8:$E$27,L$5,FALSE)</f>
        <v>0</v>
      </c>
      <c r="M1111" s="22">
        <f t="shared" si="193"/>
        <v>0.60000000000000009</v>
      </c>
      <c r="N1111" s="22">
        <f t="shared" si="194"/>
        <v>3.7800000000000002</v>
      </c>
      <c r="O1111" s="22" t="s">
        <v>39</v>
      </c>
      <c r="P1111" s="24">
        <f t="shared" ca="1" si="190"/>
        <v>0.39513386091136965</v>
      </c>
      <c r="Q1111" s="24">
        <f t="shared" ca="1" si="191"/>
        <v>2.4091001172260458</v>
      </c>
      <c r="R1111" s="24">
        <f t="shared" ca="1" si="186"/>
        <v>2.8042339781374155</v>
      </c>
      <c r="S1111" s="22" t="str">
        <f t="shared" ca="1" si="187"/>
        <v/>
      </c>
      <c r="T1111" s="24" t="str">
        <f t="shared" ca="1" si="188"/>
        <v/>
      </c>
      <c r="U1111" s="24">
        <f t="shared" ca="1" si="192"/>
        <v>0</v>
      </c>
      <c r="V1111" s="22">
        <f t="shared" ca="1" si="189"/>
        <v>0.59302745324464179</v>
      </c>
    </row>
    <row r="1112" spans="7:22" x14ac:dyDescent="0.25">
      <c r="G1112" s="22">
        <v>1103</v>
      </c>
      <c r="H1112" s="22">
        <f>HLOOKUP($O1112,$B$8:$E$27,H$5,FALSE)</f>
        <v>5</v>
      </c>
      <c r="I1112" s="22">
        <f>HLOOKUP($O1112,$B$8:$E$27,I$5,FALSE)</f>
        <v>0.18</v>
      </c>
      <c r="J1112" s="22">
        <f>HLOOKUP($O1112,$B$8:$E$27,J$5,FALSE)</f>
        <v>1.37</v>
      </c>
      <c r="K1112" s="22">
        <f>HLOOKUP($O1112,$B$8:$E$27,K$5,FALSE)</f>
        <v>0</v>
      </c>
      <c r="L1112" s="22">
        <f>HLOOKUP($O1112,$B$8:$E$27,L$5,FALSE)</f>
        <v>0</v>
      </c>
      <c r="M1112" s="22">
        <f t="shared" si="193"/>
        <v>0.89999999999999991</v>
      </c>
      <c r="N1112" s="22">
        <f t="shared" si="194"/>
        <v>6.8500000000000005</v>
      </c>
      <c r="O1112" s="22" t="s">
        <v>40</v>
      </c>
      <c r="P1112" s="24">
        <f t="shared" ca="1" si="190"/>
        <v>0.22302176202152718</v>
      </c>
      <c r="Q1112" s="24">
        <f t="shared" ca="1" si="191"/>
        <v>4.2527437438761853</v>
      </c>
      <c r="R1112" s="24">
        <f t="shared" ca="1" si="186"/>
        <v>4.4757655058977122</v>
      </c>
      <c r="S1112" s="22" t="str">
        <f t="shared" ca="1" si="187"/>
        <v/>
      </c>
      <c r="T1112" s="24" t="str">
        <f t="shared" ca="1" si="188"/>
        <v/>
      </c>
      <c r="U1112" s="24">
        <f t="shared" ca="1" si="192"/>
        <v>0</v>
      </c>
      <c r="V1112" s="22">
        <f t="shared" ca="1" si="189"/>
        <v>2.1263718719380926</v>
      </c>
    </row>
    <row r="1113" spans="7:22" x14ac:dyDescent="0.25">
      <c r="G1113" s="22">
        <v>1104</v>
      </c>
      <c r="H1113" s="22">
        <f>HLOOKUP($O1113,$B$8:$E$27,H$5,FALSE)</f>
        <v>10</v>
      </c>
      <c r="I1113" s="22">
        <f>HLOOKUP($O1113,$B$8:$E$27,I$5,FALSE)</f>
        <v>0.2</v>
      </c>
      <c r="J1113" s="22">
        <f>HLOOKUP($O1113,$B$8:$E$27,J$5,FALSE)</f>
        <v>1.4</v>
      </c>
      <c r="K1113" s="22">
        <f>HLOOKUP($O1113,$B$8:$E$27,K$5,FALSE)</f>
        <v>0</v>
      </c>
      <c r="L1113" s="22">
        <f>HLOOKUP($O1113,$B$8:$E$27,L$5,FALSE)</f>
        <v>0</v>
      </c>
      <c r="M1113" s="22">
        <f t="shared" si="193"/>
        <v>2</v>
      </c>
      <c r="N1113" s="22">
        <f t="shared" si="194"/>
        <v>14</v>
      </c>
      <c r="O1113" s="22" t="s">
        <v>41</v>
      </c>
      <c r="P1113" s="24">
        <f t="shared" ca="1" si="190"/>
        <v>0.51482401103919995</v>
      </c>
      <c r="Q1113" s="24">
        <f t="shared" ca="1" si="191"/>
        <v>9.0421228726431586</v>
      </c>
      <c r="R1113" s="24">
        <f t="shared" ca="1" si="186"/>
        <v>9.5569468836823592</v>
      </c>
      <c r="S1113" s="22" t="str">
        <f t="shared" ca="1" si="187"/>
        <v/>
      </c>
      <c r="T1113" s="24" t="str">
        <f t="shared" ca="1" si="188"/>
        <v/>
      </c>
      <c r="U1113" s="24">
        <f t="shared" ca="1" si="192"/>
        <v>0</v>
      </c>
      <c r="V1113" s="22">
        <f t="shared" ca="1" si="189"/>
        <v>0.45210614363215795</v>
      </c>
    </row>
    <row r="1114" spans="7:22" x14ac:dyDescent="0.25">
      <c r="G1114" s="22">
        <v>1105</v>
      </c>
      <c r="H1114" s="22">
        <f>HLOOKUP($O1114,$B$8:$E$27,H$5,FALSE)</f>
        <v>10</v>
      </c>
      <c r="I1114" s="22">
        <f>HLOOKUP($O1114,$B$8:$E$27,I$5,FALSE)</f>
        <v>0.2</v>
      </c>
      <c r="J1114" s="22">
        <f>HLOOKUP($O1114,$B$8:$E$27,J$5,FALSE)</f>
        <v>1.4</v>
      </c>
      <c r="K1114" s="22">
        <f>HLOOKUP($O1114,$B$8:$E$27,K$5,FALSE)</f>
        <v>0</v>
      </c>
      <c r="L1114" s="22">
        <f>HLOOKUP($O1114,$B$8:$E$27,L$5,FALSE)</f>
        <v>0</v>
      </c>
      <c r="M1114" s="22">
        <f t="shared" si="193"/>
        <v>2</v>
      </c>
      <c r="N1114" s="22">
        <f t="shared" si="194"/>
        <v>14</v>
      </c>
      <c r="O1114" s="22" t="s">
        <v>41</v>
      </c>
      <c r="P1114" s="24">
        <f t="shared" ca="1" si="190"/>
        <v>0.75576892445846866</v>
      </c>
      <c r="Q1114" s="24">
        <f t="shared" ca="1" si="191"/>
        <v>8.1925200021154421</v>
      </c>
      <c r="R1114" s="24">
        <f t="shared" ca="1" si="186"/>
        <v>8.9482889265739107</v>
      </c>
      <c r="S1114" s="22" t="str">
        <f t="shared" ca="1" si="187"/>
        <v/>
      </c>
      <c r="T1114" s="24" t="str">
        <f t="shared" ca="1" si="188"/>
        <v/>
      </c>
      <c r="U1114" s="24">
        <f t="shared" ca="1" si="192"/>
        <v>0</v>
      </c>
      <c r="V1114" s="22">
        <f t="shared" ca="1" si="189"/>
        <v>1.3275536928909211</v>
      </c>
    </row>
    <row r="1115" spans="7:22" x14ac:dyDescent="0.25">
      <c r="G1115" s="22">
        <v>1106</v>
      </c>
      <c r="H1115" s="22">
        <f>HLOOKUP($O1115,$B$8:$E$27,H$5,FALSE)</f>
        <v>1</v>
      </c>
      <c r="I1115" s="22">
        <f>HLOOKUP($O1115,$B$8:$E$27,I$5,FALSE)</f>
        <v>0.3</v>
      </c>
      <c r="J1115" s="22">
        <f>HLOOKUP($O1115,$B$8:$E$27,J$5,FALSE)</f>
        <v>0.95</v>
      </c>
      <c r="K1115" s="22">
        <f>HLOOKUP($O1115,$B$8:$E$27,K$5,FALSE)</f>
        <v>0</v>
      </c>
      <c r="L1115" s="22">
        <f>HLOOKUP($O1115,$B$8:$E$27,L$5,FALSE)</f>
        <v>0</v>
      </c>
      <c r="M1115" s="22">
        <f t="shared" si="193"/>
        <v>0.3</v>
      </c>
      <c r="N1115" s="22">
        <f t="shared" si="194"/>
        <v>0.95</v>
      </c>
      <c r="O1115" s="22" t="s">
        <v>38</v>
      </c>
      <c r="P1115" s="24">
        <f t="shared" ca="1" si="190"/>
        <v>8.0000516353736686E-2</v>
      </c>
      <c r="Q1115" s="24">
        <f t="shared" ca="1" si="191"/>
        <v>0.66899449392968635</v>
      </c>
      <c r="R1115" s="24">
        <f t="shared" ca="1" si="186"/>
        <v>0.74899501028342308</v>
      </c>
      <c r="S1115" s="22" t="str">
        <f t="shared" ca="1" si="187"/>
        <v/>
      </c>
      <c r="T1115" s="24" t="str">
        <f t="shared" ca="1" si="188"/>
        <v/>
      </c>
      <c r="U1115" s="24">
        <f t="shared" ca="1" si="192"/>
        <v>0</v>
      </c>
      <c r="V1115" s="22">
        <f t="shared" ca="1" si="189"/>
        <v>0.33449724696484318</v>
      </c>
    </row>
    <row r="1116" spans="7:22" x14ac:dyDescent="0.25">
      <c r="G1116" s="22">
        <v>1107</v>
      </c>
      <c r="H1116" s="22">
        <f>HLOOKUP($O1116,$B$8:$E$27,H$5,FALSE)</f>
        <v>3</v>
      </c>
      <c r="I1116" s="22">
        <f>HLOOKUP($O1116,$B$8:$E$27,I$5,FALSE)</f>
        <v>0.2</v>
      </c>
      <c r="J1116" s="22">
        <f>HLOOKUP($O1116,$B$8:$E$27,J$5,FALSE)</f>
        <v>1.26</v>
      </c>
      <c r="K1116" s="22">
        <f>HLOOKUP($O1116,$B$8:$E$27,K$5,FALSE)</f>
        <v>0</v>
      </c>
      <c r="L1116" s="22">
        <f>HLOOKUP($O1116,$B$8:$E$27,L$5,FALSE)</f>
        <v>0</v>
      </c>
      <c r="M1116" s="22">
        <f t="shared" si="193"/>
        <v>0.60000000000000009</v>
      </c>
      <c r="N1116" s="22">
        <f t="shared" si="194"/>
        <v>3.7800000000000002</v>
      </c>
      <c r="O1116" s="22" t="s">
        <v>39</v>
      </c>
      <c r="P1116" s="24">
        <f t="shared" ca="1" si="190"/>
        <v>0.50646760138806091</v>
      </c>
      <c r="Q1116" s="24">
        <f t="shared" ca="1" si="191"/>
        <v>2.2311736615457116</v>
      </c>
      <c r="R1116" s="24">
        <f t="shared" ca="1" si="186"/>
        <v>2.7376412629337725</v>
      </c>
      <c r="S1116" s="22" t="str">
        <f t="shared" ca="1" si="187"/>
        <v/>
      </c>
      <c r="T1116" s="24" t="str">
        <f t="shared" ca="1" si="188"/>
        <v/>
      </c>
      <c r="U1116" s="24">
        <f t="shared" ca="1" si="192"/>
        <v>0</v>
      </c>
      <c r="V1116" s="22">
        <f t="shared" ca="1" si="189"/>
        <v>1.0851879132915505</v>
      </c>
    </row>
    <row r="1117" spans="7:22" x14ac:dyDescent="0.25">
      <c r="G1117" s="22">
        <v>1108</v>
      </c>
      <c r="H1117" s="22">
        <f>HLOOKUP($O1117,$B$8:$E$27,H$5,FALSE)</f>
        <v>3</v>
      </c>
      <c r="I1117" s="22">
        <f>HLOOKUP($O1117,$B$8:$E$27,I$5,FALSE)</f>
        <v>0.2</v>
      </c>
      <c r="J1117" s="22">
        <f>HLOOKUP($O1117,$B$8:$E$27,J$5,FALSE)</f>
        <v>1.26</v>
      </c>
      <c r="K1117" s="22">
        <f>HLOOKUP($O1117,$B$8:$E$27,K$5,FALSE)</f>
        <v>0</v>
      </c>
      <c r="L1117" s="22">
        <f>HLOOKUP($O1117,$B$8:$E$27,L$5,FALSE)</f>
        <v>0</v>
      </c>
      <c r="M1117" s="22">
        <f t="shared" si="193"/>
        <v>0.60000000000000009</v>
      </c>
      <c r="N1117" s="22">
        <f t="shared" si="194"/>
        <v>3.7800000000000002</v>
      </c>
      <c r="O1117" s="22" t="s">
        <v>39</v>
      </c>
      <c r="P1117" s="24">
        <f t="shared" ca="1" si="190"/>
        <v>0.12910880959715557</v>
      </c>
      <c r="Q1117" s="24">
        <f t="shared" ca="1" si="191"/>
        <v>2.3344528214340938</v>
      </c>
      <c r="R1117" s="24">
        <f t="shared" ca="1" si="186"/>
        <v>2.4635616310312494</v>
      </c>
      <c r="S1117" s="22" t="str">
        <f t="shared" ca="1" si="187"/>
        <v/>
      </c>
      <c r="T1117" s="24" t="str">
        <f t="shared" ca="1" si="188"/>
        <v/>
      </c>
      <c r="U1117" s="24">
        <f t="shared" ca="1" si="192"/>
        <v>0</v>
      </c>
      <c r="V1117" s="22">
        <f t="shared" ca="1" si="189"/>
        <v>0.68931286381473666</v>
      </c>
    </row>
    <row r="1118" spans="7:22" x14ac:dyDescent="0.25">
      <c r="G1118" s="22">
        <v>1109</v>
      </c>
      <c r="H1118" s="22">
        <f>HLOOKUP($O1118,$B$8:$E$27,H$5,FALSE)</f>
        <v>5</v>
      </c>
      <c r="I1118" s="22">
        <f>HLOOKUP($O1118,$B$8:$E$27,I$5,FALSE)</f>
        <v>0.18</v>
      </c>
      <c r="J1118" s="22">
        <f>HLOOKUP($O1118,$B$8:$E$27,J$5,FALSE)</f>
        <v>1.37</v>
      </c>
      <c r="K1118" s="22">
        <f>HLOOKUP($O1118,$B$8:$E$27,K$5,FALSE)</f>
        <v>0</v>
      </c>
      <c r="L1118" s="22">
        <f>HLOOKUP($O1118,$B$8:$E$27,L$5,FALSE)</f>
        <v>0</v>
      </c>
      <c r="M1118" s="22">
        <f t="shared" si="193"/>
        <v>0.89999999999999991</v>
      </c>
      <c r="N1118" s="22">
        <f t="shared" si="194"/>
        <v>6.8500000000000005</v>
      </c>
      <c r="O1118" s="22" t="s">
        <v>40</v>
      </c>
      <c r="P1118" s="24">
        <f t="shared" ca="1" si="190"/>
        <v>0.18093398636515071</v>
      </c>
      <c r="Q1118" s="24">
        <f t="shared" ca="1" si="191"/>
        <v>3.1154071608548604</v>
      </c>
      <c r="R1118" s="24">
        <f t="shared" ca="1" si="186"/>
        <v>3.2963411472200113</v>
      </c>
      <c r="S1118" s="22" t="str">
        <f t="shared" ca="1" si="187"/>
        <v/>
      </c>
      <c r="T1118" s="24" t="str">
        <f t="shared" ca="1" si="188"/>
        <v/>
      </c>
      <c r="U1118" s="24">
        <f t="shared" ca="1" si="192"/>
        <v>0</v>
      </c>
      <c r="V1118" s="22">
        <f t="shared" ca="1" si="189"/>
        <v>1.445134229379536</v>
      </c>
    </row>
    <row r="1119" spans="7:22" x14ac:dyDescent="0.25">
      <c r="G1119" s="22">
        <v>1110</v>
      </c>
      <c r="H1119" s="22">
        <f>HLOOKUP($O1119,$B$8:$E$27,H$5,FALSE)</f>
        <v>5</v>
      </c>
      <c r="I1119" s="22">
        <f>HLOOKUP($O1119,$B$8:$E$27,I$5,FALSE)</f>
        <v>0.18</v>
      </c>
      <c r="J1119" s="22">
        <f>HLOOKUP($O1119,$B$8:$E$27,J$5,FALSE)</f>
        <v>1.37</v>
      </c>
      <c r="K1119" s="22">
        <f>HLOOKUP($O1119,$B$8:$E$27,K$5,FALSE)</f>
        <v>0</v>
      </c>
      <c r="L1119" s="22">
        <f>HLOOKUP($O1119,$B$8:$E$27,L$5,FALSE)</f>
        <v>0</v>
      </c>
      <c r="M1119" s="22">
        <f t="shared" si="193"/>
        <v>0.89999999999999991</v>
      </c>
      <c r="N1119" s="22">
        <f t="shared" si="194"/>
        <v>6.8500000000000005</v>
      </c>
      <c r="O1119" s="22" t="s">
        <v>40</v>
      </c>
      <c r="P1119" s="24">
        <f t="shared" ca="1" si="190"/>
        <v>6.3639971873082249E-2</v>
      </c>
      <c r="Q1119" s="24">
        <f t="shared" ca="1" si="191"/>
        <v>3.4265218539790325</v>
      </c>
      <c r="R1119" s="24">
        <f t="shared" ca="1" si="186"/>
        <v>3.4901618258521148</v>
      </c>
      <c r="S1119" s="22" t="str">
        <f t="shared" ca="1" si="187"/>
        <v/>
      </c>
      <c r="T1119" s="24" t="str">
        <f t="shared" ca="1" si="188"/>
        <v/>
      </c>
      <c r="U1119" s="24">
        <f t="shared" ca="1" si="192"/>
        <v>0</v>
      </c>
      <c r="V1119" s="22">
        <f t="shared" ca="1" si="189"/>
        <v>1.5912605763349279</v>
      </c>
    </row>
    <row r="1120" spans="7:22" x14ac:dyDescent="0.25">
      <c r="G1120" s="22">
        <v>1111</v>
      </c>
      <c r="H1120" s="22">
        <f>HLOOKUP($O1120,$B$8:$E$27,H$5,FALSE)</f>
        <v>5</v>
      </c>
      <c r="I1120" s="22">
        <f>HLOOKUP($O1120,$B$8:$E$27,I$5,FALSE)</f>
        <v>0.18</v>
      </c>
      <c r="J1120" s="22">
        <f>HLOOKUP($O1120,$B$8:$E$27,J$5,FALSE)</f>
        <v>1.37</v>
      </c>
      <c r="K1120" s="22">
        <f>HLOOKUP($O1120,$B$8:$E$27,K$5,FALSE)</f>
        <v>0</v>
      </c>
      <c r="L1120" s="22">
        <f>HLOOKUP($O1120,$B$8:$E$27,L$5,FALSE)</f>
        <v>0</v>
      </c>
      <c r="M1120" s="22">
        <f t="shared" si="193"/>
        <v>0.89999999999999991</v>
      </c>
      <c r="N1120" s="22">
        <f t="shared" si="194"/>
        <v>6.8500000000000005</v>
      </c>
      <c r="O1120" s="22" t="s">
        <v>40</v>
      </c>
      <c r="P1120" s="24">
        <f t="shared" ca="1" si="190"/>
        <v>0.44212483010637765</v>
      </c>
      <c r="Q1120" s="24">
        <f t="shared" ca="1" si="191"/>
        <v>3.3510840800002368</v>
      </c>
      <c r="R1120" s="24">
        <f t="shared" ca="1" si="186"/>
        <v>3.7932089101066144</v>
      </c>
      <c r="S1120" s="22" t="str">
        <f t="shared" ca="1" si="187"/>
        <v/>
      </c>
      <c r="T1120" s="24" t="str">
        <f t="shared" ca="1" si="188"/>
        <v/>
      </c>
      <c r="U1120" s="24">
        <f t="shared" ca="1" si="192"/>
        <v>0</v>
      </c>
      <c r="V1120" s="22">
        <f t="shared" ca="1" si="189"/>
        <v>1.1584947709985649</v>
      </c>
    </row>
    <row r="1121" spans="7:22" x14ac:dyDescent="0.25">
      <c r="G1121" s="22">
        <v>1112</v>
      </c>
      <c r="H1121" s="22">
        <f>HLOOKUP($O1121,$B$8:$E$27,H$5,FALSE)</f>
        <v>3</v>
      </c>
      <c r="I1121" s="22">
        <f>HLOOKUP($O1121,$B$8:$E$27,I$5,FALSE)</f>
        <v>0.2</v>
      </c>
      <c r="J1121" s="22">
        <f>HLOOKUP($O1121,$B$8:$E$27,J$5,FALSE)</f>
        <v>1.26</v>
      </c>
      <c r="K1121" s="22">
        <f>HLOOKUP($O1121,$B$8:$E$27,K$5,FALSE)</f>
        <v>0</v>
      </c>
      <c r="L1121" s="22">
        <f>HLOOKUP($O1121,$B$8:$E$27,L$5,FALSE)</f>
        <v>0</v>
      </c>
      <c r="M1121" s="22">
        <f t="shared" si="193"/>
        <v>0.60000000000000009</v>
      </c>
      <c r="N1121" s="22">
        <f t="shared" si="194"/>
        <v>3.7800000000000002</v>
      </c>
      <c r="O1121" s="22" t="s">
        <v>39</v>
      </c>
      <c r="P1121" s="24">
        <f t="shared" ca="1" si="190"/>
        <v>0.25378573010743183</v>
      </c>
      <c r="Q1121" s="24">
        <f t="shared" ca="1" si="191"/>
        <v>1.8479852088771855</v>
      </c>
      <c r="R1121" s="24">
        <f t="shared" ca="1" si="186"/>
        <v>2.1017709389846173</v>
      </c>
      <c r="S1121" s="22" t="str">
        <f t="shared" ca="1" si="187"/>
        <v/>
      </c>
      <c r="T1121" s="24" t="str">
        <f t="shared" ca="1" si="188"/>
        <v/>
      </c>
      <c r="U1121" s="24">
        <f t="shared" ca="1" si="192"/>
        <v>0</v>
      </c>
      <c r="V1121" s="22">
        <f t="shared" ca="1" si="189"/>
        <v>0.51271462154005487</v>
      </c>
    </row>
    <row r="1122" spans="7:22" x14ac:dyDescent="0.25">
      <c r="G1122" s="22">
        <v>1113</v>
      </c>
      <c r="H1122" s="22">
        <f>HLOOKUP($O1122,$B$8:$E$27,H$5,FALSE)</f>
        <v>3</v>
      </c>
      <c r="I1122" s="22">
        <f>HLOOKUP($O1122,$B$8:$E$27,I$5,FALSE)</f>
        <v>0.2</v>
      </c>
      <c r="J1122" s="22">
        <f>HLOOKUP($O1122,$B$8:$E$27,J$5,FALSE)</f>
        <v>1.26</v>
      </c>
      <c r="K1122" s="22">
        <f>HLOOKUP($O1122,$B$8:$E$27,K$5,FALSE)</f>
        <v>0</v>
      </c>
      <c r="L1122" s="22">
        <f>HLOOKUP($O1122,$B$8:$E$27,L$5,FALSE)</f>
        <v>0</v>
      </c>
      <c r="M1122" s="22">
        <f t="shared" si="193"/>
        <v>0.60000000000000009</v>
      </c>
      <c r="N1122" s="22">
        <f t="shared" si="194"/>
        <v>3.7800000000000002</v>
      </c>
      <c r="O1122" s="22" t="s">
        <v>39</v>
      </c>
      <c r="P1122" s="24">
        <f t="shared" ca="1" si="190"/>
        <v>0.5206815852823885</v>
      </c>
      <c r="Q1122" s="24">
        <f t="shared" ca="1" si="191"/>
        <v>2.3653103970655796</v>
      </c>
      <c r="R1122" s="24">
        <f t="shared" ca="1" si="186"/>
        <v>2.8859919823479681</v>
      </c>
      <c r="S1122" s="22" t="str">
        <f t="shared" ca="1" si="187"/>
        <v/>
      </c>
      <c r="T1122" s="24" t="str">
        <f t="shared" ca="1" si="188"/>
        <v/>
      </c>
      <c r="U1122" s="24">
        <f t="shared" ca="1" si="192"/>
        <v>0</v>
      </c>
      <c r="V1122" s="22">
        <f t="shared" ca="1" si="189"/>
        <v>1.1826551985327898</v>
      </c>
    </row>
    <row r="1123" spans="7:22" x14ac:dyDescent="0.25">
      <c r="G1123" s="22">
        <v>1114</v>
      </c>
      <c r="H1123" s="22">
        <f>HLOOKUP($O1123,$B$8:$E$27,H$5,FALSE)</f>
        <v>1</v>
      </c>
      <c r="I1123" s="22">
        <f>HLOOKUP($O1123,$B$8:$E$27,I$5,FALSE)</f>
        <v>0.3</v>
      </c>
      <c r="J1123" s="22">
        <f>HLOOKUP($O1123,$B$8:$E$27,J$5,FALSE)</f>
        <v>0.95</v>
      </c>
      <c r="K1123" s="22">
        <f>HLOOKUP($O1123,$B$8:$E$27,K$5,FALSE)</f>
        <v>0</v>
      </c>
      <c r="L1123" s="22">
        <f>HLOOKUP($O1123,$B$8:$E$27,L$5,FALSE)</f>
        <v>0</v>
      </c>
      <c r="M1123" s="22">
        <f t="shared" si="193"/>
        <v>0.3</v>
      </c>
      <c r="N1123" s="22">
        <f t="shared" si="194"/>
        <v>0.95</v>
      </c>
      <c r="O1123" s="22" t="s">
        <v>38</v>
      </c>
      <c r="P1123" s="24">
        <f t="shared" ca="1" si="190"/>
        <v>0.24051805007067867</v>
      </c>
      <c r="Q1123" s="24">
        <f t="shared" ca="1" si="191"/>
        <v>0.57955574335186588</v>
      </c>
      <c r="R1123" s="24">
        <f t="shared" ca="1" si="186"/>
        <v>0.82007379342254461</v>
      </c>
      <c r="S1123" s="22" t="str">
        <f t="shared" ca="1" si="187"/>
        <v/>
      </c>
      <c r="T1123" s="24" t="str">
        <f t="shared" ca="1" si="188"/>
        <v/>
      </c>
      <c r="U1123" s="24">
        <f t="shared" ca="1" si="192"/>
        <v>0</v>
      </c>
      <c r="V1123" s="22">
        <f t="shared" ca="1" si="189"/>
        <v>0.28977787167593294</v>
      </c>
    </row>
    <row r="1124" spans="7:22" x14ac:dyDescent="0.25">
      <c r="G1124" s="22">
        <v>1115</v>
      </c>
      <c r="H1124" s="22">
        <f>HLOOKUP($O1124,$B$8:$E$27,H$5,FALSE)</f>
        <v>1</v>
      </c>
      <c r="I1124" s="22">
        <f>HLOOKUP($O1124,$B$8:$E$27,I$5,FALSE)</f>
        <v>0.3</v>
      </c>
      <c r="J1124" s="22">
        <f>HLOOKUP($O1124,$B$8:$E$27,J$5,FALSE)</f>
        <v>0.95</v>
      </c>
      <c r="K1124" s="22">
        <f>HLOOKUP($O1124,$B$8:$E$27,K$5,FALSE)</f>
        <v>0</v>
      </c>
      <c r="L1124" s="22">
        <f>HLOOKUP($O1124,$B$8:$E$27,L$5,FALSE)</f>
        <v>0</v>
      </c>
      <c r="M1124" s="22">
        <f t="shared" si="193"/>
        <v>0.3</v>
      </c>
      <c r="N1124" s="22">
        <f t="shared" si="194"/>
        <v>0.95</v>
      </c>
      <c r="O1124" s="22" t="s">
        <v>38</v>
      </c>
      <c r="P1124" s="24">
        <f t="shared" ca="1" si="190"/>
        <v>0.27717386445548481</v>
      </c>
      <c r="Q1124" s="24">
        <f t="shared" ca="1" si="191"/>
        <v>0.71432711757729572</v>
      </c>
      <c r="R1124" s="24">
        <f t="shared" ca="1" si="186"/>
        <v>0.99150098203278048</v>
      </c>
      <c r="S1124" s="22" t="str">
        <f t="shared" ca="1" si="187"/>
        <v/>
      </c>
      <c r="T1124" s="24" t="str">
        <f t="shared" ca="1" si="188"/>
        <v/>
      </c>
      <c r="U1124" s="24">
        <f t="shared" ca="1" si="192"/>
        <v>0</v>
      </c>
      <c r="V1124" s="22">
        <f t="shared" ca="1" si="189"/>
        <v>0.35716355878864786</v>
      </c>
    </row>
    <row r="1125" spans="7:22" x14ac:dyDescent="0.25">
      <c r="G1125" s="22">
        <v>1116</v>
      </c>
      <c r="H1125" s="22">
        <f>HLOOKUP($O1125,$B$8:$E$27,H$5,FALSE)</f>
        <v>5</v>
      </c>
      <c r="I1125" s="22">
        <f>HLOOKUP($O1125,$B$8:$E$27,I$5,FALSE)</f>
        <v>0.18</v>
      </c>
      <c r="J1125" s="22">
        <f>HLOOKUP($O1125,$B$8:$E$27,J$5,FALSE)</f>
        <v>1.37</v>
      </c>
      <c r="K1125" s="22">
        <f>HLOOKUP($O1125,$B$8:$E$27,K$5,FALSE)</f>
        <v>0</v>
      </c>
      <c r="L1125" s="22">
        <f>HLOOKUP($O1125,$B$8:$E$27,L$5,FALSE)</f>
        <v>0</v>
      </c>
      <c r="M1125" s="22">
        <f t="shared" si="193"/>
        <v>0.89999999999999991</v>
      </c>
      <c r="N1125" s="22">
        <f t="shared" si="194"/>
        <v>6.8500000000000005</v>
      </c>
      <c r="O1125" s="22" t="s">
        <v>40</v>
      </c>
      <c r="P1125" s="24">
        <f t="shared" ca="1" si="190"/>
        <v>0.30994558267343569</v>
      </c>
      <c r="Q1125" s="24">
        <f t="shared" ca="1" si="191"/>
        <v>2.8019767523569499</v>
      </c>
      <c r="R1125" s="24">
        <f t="shared" ca="1" si="186"/>
        <v>3.1119223350303855</v>
      </c>
      <c r="S1125" s="22" t="str">
        <f t="shared" ca="1" si="187"/>
        <v/>
      </c>
      <c r="T1125" s="24" t="str">
        <f t="shared" ca="1" si="188"/>
        <v/>
      </c>
      <c r="U1125" s="24">
        <f t="shared" ca="1" si="192"/>
        <v>0</v>
      </c>
      <c r="V1125" s="22">
        <f t="shared" ca="1" si="189"/>
        <v>1.0849654128889252</v>
      </c>
    </row>
    <row r="1126" spans="7:22" x14ac:dyDescent="0.25">
      <c r="G1126" s="22">
        <v>1117</v>
      </c>
      <c r="H1126" s="22">
        <f>HLOOKUP($O1126,$B$8:$E$27,H$5,FALSE)</f>
        <v>5</v>
      </c>
      <c r="I1126" s="22">
        <f>HLOOKUP($O1126,$B$8:$E$27,I$5,FALSE)</f>
        <v>0.18</v>
      </c>
      <c r="J1126" s="22">
        <f>HLOOKUP($O1126,$B$8:$E$27,J$5,FALSE)</f>
        <v>1.37</v>
      </c>
      <c r="K1126" s="22">
        <f>HLOOKUP($O1126,$B$8:$E$27,K$5,FALSE)</f>
        <v>0</v>
      </c>
      <c r="L1126" s="22">
        <f>HLOOKUP($O1126,$B$8:$E$27,L$5,FALSE)</f>
        <v>0</v>
      </c>
      <c r="M1126" s="22">
        <f t="shared" si="193"/>
        <v>0.89999999999999991</v>
      </c>
      <c r="N1126" s="22">
        <f t="shared" si="194"/>
        <v>6.8500000000000005</v>
      </c>
      <c r="O1126" s="22" t="s">
        <v>40</v>
      </c>
      <c r="P1126" s="24">
        <f t="shared" ca="1" si="190"/>
        <v>0.11493836601545163</v>
      </c>
      <c r="Q1126" s="24">
        <f t="shared" ca="1" si="191"/>
        <v>3.8587850919845406</v>
      </c>
      <c r="R1126" s="24">
        <f t="shared" ca="1" si="186"/>
        <v>3.9737234579999923</v>
      </c>
      <c r="S1126" s="22" t="str">
        <f t="shared" ca="1" si="187"/>
        <v/>
      </c>
      <c r="T1126" s="24" t="str">
        <f t="shared" ca="1" si="188"/>
        <v/>
      </c>
      <c r="U1126" s="24">
        <f t="shared" ca="1" si="192"/>
        <v>0</v>
      </c>
      <c r="V1126" s="22">
        <f t="shared" ca="1" si="189"/>
        <v>1.9293925459922703</v>
      </c>
    </row>
    <row r="1127" spans="7:22" x14ac:dyDescent="0.25">
      <c r="G1127" s="22">
        <v>1118</v>
      </c>
      <c r="H1127" s="22">
        <f>HLOOKUP($O1127,$B$8:$E$27,H$5,FALSE)</f>
        <v>5</v>
      </c>
      <c r="I1127" s="22">
        <f>HLOOKUP($O1127,$B$8:$E$27,I$5,FALSE)</f>
        <v>0.18</v>
      </c>
      <c r="J1127" s="22">
        <f>HLOOKUP($O1127,$B$8:$E$27,J$5,FALSE)</f>
        <v>1.37</v>
      </c>
      <c r="K1127" s="22">
        <f>HLOOKUP($O1127,$B$8:$E$27,K$5,FALSE)</f>
        <v>0</v>
      </c>
      <c r="L1127" s="22">
        <f>HLOOKUP($O1127,$B$8:$E$27,L$5,FALSE)</f>
        <v>0</v>
      </c>
      <c r="M1127" s="22">
        <f t="shared" si="193"/>
        <v>0.89999999999999991</v>
      </c>
      <c r="N1127" s="22">
        <f t="shared" si="194"/>
        <v>6.8500000000000005</v>
      </c>
      <c r="O1127" s="22" t="s">
        <v>40</v>
      </c>
      <c r="P1127" s="24">
        <f t="shared" ca="1" si="190"/>
        <v>0.68842475109139245</v>
      </c>
      <c r="Q1127" s="24">
        <f t="shared" ca="1" si="191"/>
        <v>4.1305738144501847</v>
      </c>
      <c r="R1127" s="24">
        <f t="shared" ca="1" si="186"/>
        <v>4.8189985655415768</v>
      </c>
      <c r="S1127" s="22" t="str">
        <f t="shared" ca="1" si="187"/>
        <v/>
      </c>
      <c r="T1127" s="24" t="str">
        <f t="shared" ca="1" si="188"/>
        <v/>
      </c>
      <c r="U1127" s="24">
        <f t="shared" ca="1" si="192"/>
        <v>0</v>
      </c>
      <c r="V1127" s="22">
        <f t="shared" ca="1" si="189"/>
        <v>2.0652869072250923</v>
      </c>
    </row>
    <row r="1128" spans="7:22" x14ac:dyDescent="0.25">
      <c r="G1128" s="22">
        <v>1119</v>
      </c>
      <c r="H1128" s="22">
        <f>HLOOKUP($O1128,$B$8:$E$27,H$5,FALSE)</f>
        <v>1</v>
      </c>
      <c r="I1128" s="22">
        <f>HLOOKUP($O1128,$B$8:$E$27,I$5,FALSE)</f>
        <v>0.3</v>
      </c>
      <c r="J1128" s="22">
        <f>HLOOKUP($O1128,$B$8:$E$27,J$5,FALSE)</f>
        <v>0.95</v>
      </c>
      <c r="K1128" s="22">
        <f>HLOOKUP($O1128,$B$8:$E$27,K$5,FALSE)</f>
        <v>0</v>
      </c>
      <c r="L1128" s="22">
        <f>HLOOKUP($O1128,$B$8:$E$27,L$5,FALSE)</f>
        <v>0</v>
      </c>
      <c r="M1128" s="22">
        <f t="shared" si="193"/>
        <v>0.3</v>
      </c>
      <c r="N1128" s="22">
        <f t="shared" si="194"/>
        <v>0.95</v>
      </c>
      <c r="O1128" s="22" t="s">
        <v>38</v>
      </c>
      <c r="P1128" s="24">
        <f t="shared" ca="1" si="190"/>
        <v>0.15131329336651669</v>
      </c>
      <c r="Q1128" s="24">
        <f t="shared" ca="1" si="191"/>
        <v>0.71191364701194959</v>
      </c>
      <c r="R1128" s="24">
        <f t="shared" ca="1" si="186"/>
        <v>0.86322694037846626</v>
      </c>
      <c r="S1128" s="22" t="str">
        <f t="shared" ca="1" si="187"/>
        <v/>
      </c>
      <c r="T1128" s="24" t="str">
        <f t="shared" ca="1" si="188"/>
        <v/>
      </c>
      <c r="U1128" s="24">
        <f t="shared" ca="1" si="192"/>
        <v>0</v>
      </c>
      <c r="V1128" s="22">
        <f t="shared" ca="1" si="189"/>
        <v>0.18770627370739765</v>
      </c>
    </row>
    <row r="1129" spans="7:22" x14ac:dyDescent="0.25">
      <c r="G1129" s="22">
        <v>1120</v>
      </c>
      <c r="H1129" s="22">
        <f>HLOOKUP($O1129,$B$8:$E$27,H$5,FALSE)</f>
        <v>10</v>
      </c>
      <c r="I1129" s="22">
        <f>HLOOKUP($O1129,$B$8:$E$27,I$5,FALSE)</f>
        <v>0.2</v>
      </c>
      <c r="J1129" s="22">
        <f>HLOOKUP($O1129,$B$8:$E$27,J$5,FALSE)</f>
        <v>1.4</v>
      </c>
      <c r="K1129" s="22">
        <f>HLOOKUP($O1129,$B$8:$E$27,K$5,FALSE)</f>
        <v>0</v>
      </c>
      <c r="L1129" s="22">
        <f>HLOOKUP($O1129,$B$8:$E$27,L$5,FALSE)</f>
        <v>0</v>
      </c>
      <c r="M1129" s="22">
        <f t="shared" si="193"/>
        <v>2</v>
      </c>
      <c r="N1129" s="22">
        <f t="shared" si="194"/>
        <v>14</v>
      </c>
      <c r="O1129" s="22" t="s">
        <v>41</v>
      </c>
      <c r="P1129" s="24">
        <f t="shared" ca="1" si="190"/>
        <v>0.77664670168091599</v>
      </c>
      <c r="Q1129" s="24">
        <f t="shared" ca="1" si="191"/>
        <v>8.3973460321629982</v>
      </c>
      <c r="R1129" s="24">
        <f t="shared" ca="1" si="186"/>
        <v>9.1739927338439138</v>
      </c>
      <c r="S1129" s="22" t="str">
        <f t="shared" ca="1" si="187"/>
        <v/>
      </c>
      <c r="T1129" s="24" t="str">
        <f t="shared" ca="1" si="188"/>
        <v/>
      </c>
      <c r="U1129" s="24">
        <f t="shared" ca="1" si="192"/>
        <v>0</v>
      </c>
      <c r="V1129" s="22">
        <f t="shared" ca="1" si="189"/>
        <v>4.1986730160814991</v>
      </c>
    </row>
    <row r="1130" spans="7:22" x14ac:dyDescent="0.25">
      <c r="G1130" s="22">
        <v>1121</v>
      </c>
      <c r="H1130" s="22">
        <f>HLOOKUP($O1130,$B$8:$E$27,H$5,FALSE)</f>
        <v>1</v>
      </c>
      <c r="I1130" s="22">
        <f>HLOOKUP($O1130,$B$8:$E$27,I$5,FALSE)</f>
        <v>0.3</v>
      </c>
      <c r="J1130" s="22">
        <f>HLOOKUP($O1130,$B$8:$E$27,J$5,FALSE)</f>
        <v>0.95</v>
      </c>
      <c r="K1130" s="22">
        <f>HLOOKUP($O1130,$B$8:$E$27,K$5,FALSE)</f>
        <v>0</v>
      </c>
      <c r="L1130" s="22">
        <f>HLOOKUP($O1130,$B$8:$E$27,L$5,FALSE)</f>
        <v>0</v>
      </c>
      <c r="M1130" s="22">
        <f t="shared" si="193"/>
        <v>0.3</v>
      </c>
      <c r="N1130" s="22">
        <f t="shared" si="194"/>
        <v>0.95</v>
      </c>
      <c r="O1130" s="22" t="s">
        <v>38</v>
      </c>
      <c r="P1130" s="24">
        <f t="shared" ca="1" si="190"/>
        <v>0.14254319766095894</v>
      </c>
      <c r="Q1130" s="24">
        <f t="shared" ca="1" si="191"/>
        <v>0.62175692613169442</v>
      </c>
      <c r="R1130" s="24">
        <f t="shared" ca="1" si="186"/>
        <v>0.76430012379265333</v>
      </c>
      <c r="S1130" s="22" t="str">
        <f t="shared" ca="1" si="187"/>
        <v/>
      </c>
      <c r="T1130" s="24" t="str">
        <f t="shared" ca="1" si="188"/>
        <v/>
      </c>
      <c r="U1130" s="24">
        <f t="shared" ca="1" si="192"/>
        <v>0</v>
      </c>
      <c r="V1130" s="22">
        <f t="shared" ca="1" si="189"/>
        <v>0.31087846306584721</v>
      </c>
    </row>
    <row r="1131" spans="7:22" x14ac:dyDescent="0.25">
      <c r="G1131" s="22">
        <v>1122</v>
      </c>
      <c r="H1131" s="22">
        <f>HLOOKUP($O1131,$B$8:$E$27,H$5,FALSE)</f>
        <v>5</v>
      </c>
      <c r="I1131" s="22">
        <f>HLOOKUP($O1131,$B$8:$E$27,I$5,FALSE)</f>
        <v>0.18</v>
      </c>
      <c r="J1131" s="22">
        <f>HLOOKUP($O1131,$B$8:$E$27,J$5,FALSE)</f>
        <v>1.37</v>
      </c>
      <c r="K1131" s="22">
        <f>HLOOKUP($O1131,$B$8:$E$27,K$5,FALSE)</f>
        <v>0</v>
      </c>
      <c r="L1131" s="22">
        <f>HLOOKUP($O1131,$B$8:$E$27,L$5,FALSE)</f>
        <v>0</v>
      </c>
      <c r="M1131" s="22">
        <f t="shared" si="193"/>
        <v>0.89999999999999991</v>
      </c>
      <c r="N1131" s="22">
        <f t="shared" si="194"/>
        <v>6.8500000000000005</v>
      </c>
      <c r="O1131" s="22" t="s">
        <v>40</v>
      </c>
      <c r="P1131" s="24">
        <f t="shared" ca="1" si="190"/>
        <v>0.8146937001921305</v>
      </c>
      <c r="Q1131" s="24">
        <f t="shared" ca="1" si="191"/>
        <v>5.0320546819337926</v>
      </c>
      <c r="R1131" s="24">
        <f t="shared" ca="1" si="186"/>
        <v>5.8467483821259227</v>
      </c>
      <c r="S1131" s="22" t="str">
        <f t="shared" ca="1" si="187"/>
        <v>C</v>
      </c>
      <c r="T1131" s="24">
        <f t="shared" ca="1" si="188"/>
        <v>0.84674838212592274</v>
      </c>
      <c r="U1131" s="24">
        <f t="shared" ca="1" si="192"/>
        <v>0</v>
      </c>
      <c r="V1131" s="22">
        <f t="shared" ca="1" si="189"/>
        <v>2.5160273409668963</v>
      </c>
    </row>
    <row r="1132" spans="7:22" x14ac:dyDescent="0.25">
      <c r="G1132" s="22">
        <v>1123</v>
      </c>
      <c r="H1132" s="22">
        <f>HLOOKUP($O1132,$B$8:$E$27,H$5,FALSE)</f>
        <v>3</v>
      </c>
      <c r="I1132" s="22">
        <f>HLOOKUP($O1132,$B$8:$E$27,I$5,FALSE)</f>
        <v>0.2</v>
      </c>
      <c r="J1132" s="22">
        <f>HLOOKUP($O1132,$B$8:$E$27,J$5,FALSE)</f>
        <v>1.26</v>
      </c>
      <c r="K1132" s="22">
        <f>HLOOKUP($O1132,$B$8:$E$27,K$5,FALSE)</f>
        <v>0</v>
      </c>
      <c r="L1132" s="22">
        <f>HLOOKUP($O1132,$B$8:$E$27,L$5,FALSE)</f>
        <v>0</v>
      </c>
      <c r="M1132" s="22">
        <f t="shared" si="193"/>
        <v>0.60000000000000009</v>
      </c>
      <c r="N1132" s="22">
        <f t="shared" si="194"/>
        <v>3.7800000000000002</v>
      </c>
      <c r="O1132" s="22" t="s">
        <v>39</v>
      </c>
      <c r="P1132" s="24">
        <f t="shared" ca="1" si="190"/>
        <v>0.36460905536815552</v>
      </c>
      <c r="Q1132" s="24">
        <f t="shared" ca="1" si="191"/>
        <v>2.1442146177042627</v>
      </c>
      <c r="R1132" s="24">
        <f t="shared" ca="1" si="186"/>
        <v>2.5088236730724183</v>
      </c>
      <c r="S1132" s="22" t="str">
        <f t="shared" ca="1" si="187"/>
        <v/>
      </c>
      <c r="T1132" s="24" t="str">
        <f t="shared" ca="1" si="188"/>
        <v/>
      </c>
      <c r="U1132" s="24">
        <f t="shared" ca="1" si="192"/>
        <v>0</v>
      </c>
      <c r="V1132" s="22">
        <f t="shared" ca="1" si="189"/>
        <v>1.0721073088521313</v>
      </c>
    </row>
    <row r="1133" spans="7:22" x14ac:dyDescent="0.25">
      <c r="G1133" s="22">
        <v>1124</v>
      </c>
      <c r="H1133" s="22">
        <f>HLOOKUP($O1133,$B$8:$E$27,H$5,FALSE)</f>
        <v>3</v>
      </c>
      <c r="I1133" s="22">
        <f>HLOOKUP($O1133,$B$8:$E$27,I$5,FALSE)</f>
        <v>0.2</v>
      </c>
      <c r="J1133" s="22">
        <f>HLOOKUP($O1133,$B$8:$E$27,J$5,FALSE)</f>
        <v>1.26</v>
      </c>
      <c r="K1133" s="22">
        <f>HLOOKUP($O1133,$B$8:$E$27,K$5,FALSE)</f>
        <v>0</v>
      </c>
      <c r="L1133" s="22">
        <f>HLOOKUP($O1133,$B$8:$E$27,L$5,FALSE)</f>
        <v>0</v>
      </c>
      <c r="M1133" s="22">
        <f t="shared" si="193"/>
        <v>0.60000000000000009</v>
      </c>
      <c r="N1133" s="22">
        <f t="shared" si="194"/>
        <v>3.7800000000000002</v>
      </c>
      <c r="O1133" s="22" t="s">
        <v>39</v>
      </c>
      <c r="P1133" s="24">
        <f t="shared" ca="1" si="190"/>
        <v>0.2223724350574191</v>
      </c>
      <c r="Q1133" s="24">
        <f t="shared" ca="1" si="191"/>
        <v>2.23619235029589</v>
      </c>
      <c r="R1133" s="24">
        <f t="shared" ca="1" si="186"/>
        <v>2.458564785353309</v>
      </c>
      <c r="S1133" s="22" t="str">
        <f t="shared" ca="1" si="187"/>
        <v/>
      </c>
      <c r="T1133" s="24" t="str">
        <f t="shared" ca="1" si="188"/>
        <v/>
      </c>
      <c r="U1133" s="24">
        <f t="shared" ca="1" si="192"/>
        <v>0</v>
      </c>
      <c r="V1133" s="22">
        <f t="shared" ca="1" si="189"/>
        <v>0.12625632404278803</v>
      </c>
    </row>
    <row r="1134" spans="7:22" x14ac:dyDescent="0.25">
      <c r="G1134" s="22">
        <v>1125</v>
      </c>
      <c r="H1134" s="22">
        <f>HLOOKUP($O1134,$B$8:$E$27,H$5,FALSE)</f>
        <v>10</v>
      </c>
      <c r="I1134" s="22">
        <f>HLOOKUP($O1134,$B$8:$E$27,I$5,FALSE)</f>
        <v>0.2</v>
      </c>
      <c r="J1134" s="22">
        <f>HLOOKUP($O1134,$B$8:$E$27,J$5,FALSE)</f>
        <v>1.4</v>
      </c>
      <c r="K1134" s="22">
        <f>HLOOKUP($O1134,$B$8:$E$27,K$5,FALSE)</f>
        <v>0</v>
      </c>
      <c r="L1134" s="22">
        <f>HLOOKUP($O1134,$B$8:$E$27,L$5,FALSE)</f>
        <v>0</v>
      </c>
      <c r="M1134" s="22">
        <f t="shared" si="193"/>
        <v>2</v>
      </c>
      <c r="N1134" s="22">
        <f t="shared" si="194"/>
        <v>14</v>
      </c>
      <c r="O1134" s="22" t="s">
        <v>41</v>
      </c>
      <c r="P1134" s="24">
        <f t="shared" ca="1" si="190"/>
        <v>0.84090851082570173</v>
      </c>
      <c r="Q1134" s="24">
        <f t="shared" ca="1" si="191"/>
        <v>8.3608551170066274</v>
      </c>
      <c r="R1134" s="24">
        <f t="shared" ref="R1134:R1197" ca="1" si="195">SUM(P1134:Q1134)</f>
        <v>9.2017636278323298</v>
      </c>
      <c r="S1134" s="22" t="str">
        <f t="shared" ref="S1134:S1197" ca="1" si="196">IF(H1134&lt;R1134,O1134,"")</f>
        <v/>
      </c>
      <c r="T1134" s="24" t="str">
        <f t="shared" ref="T1134:T1197" ca="1" si="197">IF(S1134=O1134,R1134-H1134,"")</f>
        <v/>
      </c>
      <c r="U1134" s="24">
        <f t="shared" ca="1" si="192"/>
        <v>0</v>
      </c>
      <c r="V1134" s="22">
        <f t="shared" ca="1" si="189"/>
        <v>4.1804275585033137</v>
      </c>
    </row>
    <row r="1135" spans="7:22" x14ac:dyDescent="0.25">
      <c r="G1135" s="22">
        <v>1126</v>
      </c>
      <c r="H1135" s="22">
        <f>HLOOKUP($O1135,$B$8:$E$27,H$5,FALSE)</f>
        <v>3</v>
      </c>
      <c r="I1135" s="22">
        <f>HLOOKUP($O1135,$B$8:$E$27,I$5,FALSE)</f>
        <v>0.2</v>
      </c>
      <c r="J1135" s="22">
        <f>HLOOKUP($O1135,$B$8:$E$27,J$5,FALSE)</f>
        <v>1.26</v>
      </c>
      <c r="K1135" s="22">
        <f>HLOOKUP($O1135,$B$8:$E$27,K$5,FALSE)</f>
        <v>0</v>
      </c>
      <c r="L1135" s="22">
        <f>HLOOKUP($O1135,$B$8:$E$27,L$5,FALSE)</f>
        <v>0</v>
      </c>
      <c r="M1135" s="22">
        <f t="shared" si="193"/>
        <v>0.60000000000000009</v>
      </c>
      <c r="N1135" s="22">
        <f t="shared" si="194"/>
        <v>3.7800000000000002</v>
      </c>
      <c r="O1135" s="22" t="s">
        <v>39</v>
      </c>
      <c r="P1135" s="24">
        <f t="shared" ca="1" si="190"/>
        <v>2.8881130737793751E-2</v>
      </c>
      <c r="Q1135" s="24">
        <f t="shared" ca="1" si="191"/>
        <v>2.2984391683284748</v>
      </c>
      <c r="R1135" s="24">
        <f t="shared" ca="1" si="195"/>
        <v>2.3273202990662685</v>
      </c>
      <c r="S1135" s="22" t="str">
        <f t="shared" ca="1" si="196"/>
        <v/>
      </c>
      <c r="T1135" s="24" t="str">
        <f t="shared" ca="1" si="197"/>
        <v/>
      </c>
      <c r="U1135" s="24">
        <f t="shared" ca="1" si="192"/>
        <v>0</v>
      </c>
      <c r="V1135" s="22">
        <f t="shared" ca="1" si="189"/>
        <v>1.1492195841642374</v>
      </c>
    </row>
    <row r="1136" spans="7:22" x14ac:dyDescent="0.25">
      <c r="G1136" s="22">
        <v>1127</v>
      </c>
      <c r="H1136" s="22">
        <f>HLOOKUP($O1136,$B$8:$E$27,H$5,FALSE)</f>
        <v>3</v>
      </c>
      <c r="I1136" s="22">
        <f>HLOOKUP($O1136,$B$8:$E$27,I$5,FALSE)</f>
        <v>0.2</v>
      </c>
      <c r="J1136" s="22">
        <f>HLOOKUP($O1136,$B$8:$E$27,J$5,FALSE)</f>
        <v>1.26</v>
      </c>
      <c r="K1136" s="22">
        <f>HLOOKUP($O1136,$B$8:$E$27,K$5,FALSE)</f>
        <v>0</v>
      </c>
      <c r="L1136" s="22">
        <f>HLOOKUP($O1136,$B$8:$E$27,L$5,FALSE)</f>
        <v>0</v>
      </c>
      <c r="M1136" s="22">
        <f t="shared" si="193"/>
        <v>0.60000000000000009</v>
      </c>
      <c r="N1136" s="22">
        <f t="shared" si="194"/>
        <v>3.7800000000000002</v>
      </c>
      <c r="O1136" s="22" t="s">
        <v>39</v>
      </c>
      <c r="P1136" s="24">
        <f t="shared" ca="1" si="190"/>
        <v>0.16435446754572819</v>
      </c>
      <c r="Q1136" s="24">
        <f t="shared" ca="1" si="191"/>
        <v>2.1458087616049348</v>
      </c>
      <c r="R1136" s="24">
        <f t="shared" ca="1" si="195"/>
        <v>2.3101632291506631</v>
      </c>
      <c r="S1136" s="22" t="str">
        <f t="shared" ca="1" si="196"/>
        <v/>
      </c>
      <c r="T1136" s="24" t="str">
        <f t="shared" ca="1" si="197"/>
        <v/>
      </c>
      <c r="U1136" s="24">
        <f t="shared" ca="1" si="192"/>
        <v>0</v>
      </c>
      <c r="V1136" s="22">
        <f t="shared" ca="1" si="189"/>
        <v>0.79335744844473921</v>
      </c>
    </row>
    <row r="1137" spans="7:22" x14ac:dyDescent="0.25">
      <c r="G1137" s="22">
        <v>1128</v>
      </c>
      <c r="H1137" s="22">
        <f>HLOOKUP($O1137,$B$8:$E$27,H$5,FALSE)</f>
        <v>5</v>
      </c>
      <c r="I1137" s="22">
        <f>HLOOKUP($O1137,$B$8:$E$27,I$5,FALSE)</f>
        <v>0.18</v>
      </c>
      <c r="J1137" s="22">
        <f>HLOOKUP($O1137,$B$8:$E$27,J$5,FALSE)</f>
        <v>1.37</v>
      </c>
      <c r="K1137" s="22">
        <f>HLOOKUP($O1137,$B$8:$E$27,K$5,FALSE)</f>
        <v>0</v>
      </c>
      <c r="L1137" s="22">
        <f>HLOOKUP($O1137,$B$8:$E$27,L$5,FALSE)</f>
        <v>0</v>
      </c>
      <c r="M1137" s="22">
        <f t="shared" si="193"/>
        <v>0.89999999999999991</v>
      </c>
      <c r="N1137" s="22">
        <f t="shared" si="194"/>
        <v>6.8500000000000005</v>
      </c>
      <c r="O1137" s="22" t="s">
        <v>40</v>
      </c>
      <c r="P1137" s="24">
        <f t="shared" ca="1" si="190"/>
        <v>0.83143314052609607</v>
      </c>
      <c r="Q1137" s="24">
        <f t="shared" ca="1" si="191"/>
        <v>3.983976153702633</v>
      </c>
      <c r="R1137" s="24">
        <f t="shared" ca="1" si="195"/>
        <v>4.8154092942287292</v>
      </c>
      <c r="S1137" s="22" t="str">
        <f t="shared" ca="1" si="196"/>
        <v/>
      </c>
      <c r="T1137" s="24" t="str">
        <f t="shared" ca="1" si="197"/>
        <v/>
      </c>
      <c r="U1137" s="24">
        <f t="shared" ca="1" si="192"/>
        <v>0</v>
      </c>
      <c r="V1137" s="22">
        <f t="shared" ca="1" si="189"/>
        <v>1.9919880768513165</v>
      </c>
    </row>
    <row r="1138" spans="7:22" x14ac:dyDescent="0.25">
      <c r="G1138" s="22">
        <v>1129</v>
      </c>
      <c r="H1138" s="22">
        <f>HLOOKUP($O1138,$B$8:$E$27,H$5,FALSE)</f>
        <v>1</v>
      </c>
      <c r="I1138" s="22">
        <f>HLOOKUP($O1138,$B$8:$E$27,I$5,FALSE)</f>
        <v>0.3</v>
      </c>
      <c r="J1138" s="22">
        <f>HLOOKUP($O1138,$B$8:$E$27,J$5,FALSE)</f>
        <v>0.95</v>
      </c>
      <c r="K1138" s="22">
        <f>HLOOKUP($O1138,$B$8:$E$27,K$5,FALSE)</f>
        <v>0</v>
      </c>
      <c r="L1138" s="22">
        <f>HLOOKUP($O1138,$B$8:$E$27,L$5,FALSE)</f>
        <v>0</v>
      </c>
      <c r="M1138" s="22">
        <f t="shared" si="193"/>
        <v>0.3</v>
      </c>
      <c r="N1138" s="22">
        <f t="shared" si="194"/>
        <v>0.95</v>
      </c>
      <c r="O1138" s="22" t="s">
        <v>38</v>
      </c>
      <c r="P1138" s="24">
        <f t="shared" ca="1" si="190"/>
        <v>7.3833686776026697E-2</v>
      </c>
      <c r="Q1138" s="24">
        <f t="shared" ca="1" si="191"/>
        <v>0.62217562899848533</v>
      </c>
      <c r="R1138" s="24">
        <f t="shared" ca="1" si="195"/>
        <v>0.69600931577451197</v>
      </c>
      <c r="S1138" s="22" t="str">
        <f t="shared" ca="1" si="196"/>
        <v/>
      </c>
      <c r="T1138" s="24" t="str">
        <f t="shared" ca="1" si="197"/>
        <v/>
      </c>
      <c r="U1138" s="24">
        <f t="shared" ca="1" si="192"/>
        <v>0</v>
      </c>
      <c r="V1138" s="22">
        <f t="shared" ca="1" si="189"/>
        <v>0.25462450657440039</v>
      </c>
    </row>
    <row r="1139" spans="7:22" x14ac:dyDescent="0.25">
      <c r="G1139" s="22">
        <v>1130</v>
      </c>
      <c r="H1139" s="22">
        <f>HLOOKUP($O1139,$B$8:$E$27,H$5,FALSE)</f>
        <v>10</v>
      </c>
      <c r="I1139" s="22">
        <f>HLOOKUP($O1139,$B$8:$E$27,I$5,FALSE)</f>
        <v>0.2</v>
      </c>
      <c r="J1139" s="22">
        <f>HLOOKUP($O1139,$B$8:$E$27,J$5,FALSE)</f>
        <v>1.4</v>
      </c>
      <c r="K1139" s="22">
        <f>HLOOKUP($O1139,$B$8:$E$27,K$5,FALSE)</f>
        <v>0</v>
      </c>
      <c r="L1139" s="22">
        <f>HLOOKUP($O1139,$B$8:$E$27,L$5,FALSE)</f>
        <v>0</v>
      </c>
      <c r="M1139" s="22">
        <f t="shared" si="193"/>
        <v>2</v>
      </c>
      <c r="N1139" s="22">
        <f t="shared" si="194"/>
        <v>14</v>
      </c>
      <c r="O1139" s="22" t="s">
        <v>41</v>
      </c>
      <c r="P1139" s="24">
        <f t="shared" ca="1" si="190"/>
        <v>1.9223717418072752</v>
      </c>
      <c r="Q1139" s="24">
        <f t="shared" ca="1" si="191"/>
        <v>8.0618413604626564</v>
      </c>
      <c r="R1139" s="24">
        <f t="shared" ca="1" si="195"/>
        <v>9.9842131022699316</v>
      </c>
      <c r="S1139" s="22" t="str">
        <f t="shared" ca="1" si="196"/>
        <v/>
      </c>
      <c r="T1139" s="24" t="str">
        <f t="shared" ca="1" si="197"/>
        <v/>
      </c>
      <c r="U1139" s="24">
        <f t="shared" ca="1" si="192"/>
        <v>0</v>
      </c>
      <c r="V1139" s="22">
        <f t="shared" ca="1" si="189"/>
        <v>4.0309206802313282</v>
      </c>
    </row>
    <row r="1140" spans="7:22" x14ac:dyDescent="0.25">
      <c r="G1140" s="22">
        <v>1131</v>
      </c>
      <c r="H1140" s="22">
        <f>HLOOKUP($O1140,$B$8:$E$27,H$5,FALSE)</f>
        <v>10</v>
      </c>
      <c r="I1140" s="22">
        <f>HLOOKUP($O1140,$B$8:$E$27,I$5,FALSE)</f>
        <v>0.2</v>
      </c>
      <c r="J1140" s="22">
        <f>HLOOKUP($O1140,$B$8:$E$27,J$5,FALSE)</f>
        <v>1.4</v>
      </c>
      <c r="K1140" s="22">
        <f>HLOOKUP($O1140,$B$8:$E$27,K$5,FALSE)</f>
        <v>0</v>
      </c>
      <c r="L1140" s="22">
        <f>HLOOKUP($O1140,$B$8:$E$27,L$5,FALSE)</f>
        <v>0</v>
      </c>
      <c r="M1140" s="22">
        <f t="shared" si="193"/>
        <v>2</v>
      </c>
      <c r="N1140" s="22">
        <f t="shared" si="194"/>
        <v>14</v>
      </c>
      <c r="O1140" s="22" t="s">
        <v>41</v>
      </c>
      <c r="P1140" s="24">
        <f t="shared" ca="1" si="190"/>
        <v>0.40538897599952817</v>
      </c>
      <c r="Q1140" s="24">
        <f t="shared" ca="1" si="191"/>
        <v>9.4621617290489581</v>
      </c>
      <c r="R1140" s="24">
        <f t="shared" ca="1" si="195"/>
        <v>9.8675507050484867</v>
      </c>
      <c r="S1140" s="22" t="str">
        <f t="shared" ca="1" si="196"/>
        <v/>
      </c>
      <c r="T1140" s="24" t="str">
        <f t="shared" ca="1" si="197"/>
        <v/>
      </c>
      <c r="U1140" s="24">
        <f t="shared" ca="1" si="192"/>
        <v>0</v>
      </c>
      <c r="V1140" s="22">
        <f t="shared" ca="1" si="189"/>
        <v>0.55421095726159797</v>
      </c>
    </row>
    <row r="1141" spans="7:22" x14ac:dyDescent="0.25">
      <c r="G1141" s="22">
        <v>1132</v>
      </c>
      <c r="H1141" s="22">
        <f>HLOOKUP($O1141,$B$8:$E$27,H$5,FALSE)</f>
        <v>3</v>
      </c>
      <c r="I1141" s="22">
        <f>HLOOKUP($O1141,$B$8:$E$27,I$5,FALSE)</f>
        <v>0.2</v>
      </c>
      <c r="J1141" s="22">
        <f>HLOOKUP($O1141,$B$8:$E$27,J$5,FALSE)</f>
        <v>1.26</v>
      </c>
      <c r="K1141" s="22">
        <f>HLOOKUP($O1141,$B$8:$E$27,K$5,FALSE)</f>
        <v>0</v>
      </c>
      <c r="L1141" s="22">
        <f>HLOOKUP($O1141,$B$8:$E$27,L$5,FALSE)</f>
        <v>0</v>
      </c>
      <c r="M1141" s="22">
        <f t="shared" si="193"/>
        <v>0.60000000000000009</v>
      </c>
      <c r="N1141" s="22">
        <f t="shared" si="194"/>
        <v>3.7800000000000002</v>
      </c>
      <c r="O1141" s="22" t="s">
        <v>39</v>
      </c>
      <c r="P1141" s="24">
        <f t="shared" ca="1" si="190"/>
        <v>7.6506954273012892E-2</v>
      </c>
      <c r="Q1141" s="24">
        <f t="shared" ca="1" si="191"/>
        <v>1.7702914651792219</v>
      </c>
      <c r="R1141" s="24">
        <f t="shared" ca="1" si="195"/>
        <v>1.8467984194522347</v>
      </c>
      <c r="S1141" s="22" t="str">
        <f t="shared" ca="1" si="196"/>
        <v/>
      </c>
      <c r="T1141" s="24" t="str">
        <f t="shared" ca="1" si="197"/>
        <v/>
      </c>
      <c r="U1141" s="24">
        <f t="shared" ca="1" si="192"/>
        <v>0</v>
      </c>
      <c r="V1141" s="22">
        <f t="shared" ca="1" si="189"/>
        <v>0.88514573258961093</v>
      </c>
    </row>
    <row r="1142" spans="7:22" x14ac:dyDescent="0.25">
      <c r="G1142" s="22">
        <v>1133</v>
      </c>
      <c r="H1142" s="22">
        <f>HLOOKUP($O1142,$B$8:$E$27,H$5,FALSE)</f>
        <v>5</v>
      </c>
      <c r="I1142" s="22">
        <f>HLOOKUP($O1142,$B$8:$E$27,I$5,FALSE)</f>
        <v>0.18</v>
      </c>
      <c r="J1142" s="22">
        <f>HLOOKUP($O1142,$B$8:$E$27,J$5,FALSE)</f>
        <v>1.37</v>
      </c>
      <c r="K1142" s="22">
        <f>HLOOKUP($O1142,$B$8:$E$27,K$5,FALSE)</f>
        <v>0</v>
      </c>
      <c r="L1142" s="22">
        <f>HLOOKUP($O1142,$B$8:$E$27,L$5,FALSE)</f>
        <v>0</v>
      </c>
      <c r="M1142" s="22">
        <f t="shared" si="193"/>
        <v>0.89999999999999991</v>
      </c>
      <c r="N1142" s="22">
        <f t="shared" si="194"/>
        <v>6.8500000000000005</v>
      </c>
      <c r="O1142" s="22" t="s">
        <v>40</v>
      </c>
      <c r="P1142" s="24">
        <f t="shared" ca="1" si="190"/>
        <v>0.84959015853094111</v>
      </c>
      <c r="Q1142" s="24">
        <f t="shared" ca="1" si="191"/>
        <v>3.9421101946116122</v>
      </c>
      <c r="R1142" s="24">
        <f t="shared" ca="1" si="195"/>
        <v>4.791700353142553</v>
      </c>
      <c r="S1142" s="22" t="str">
        <f t="shared" ca="1" si="196"/>
        <v/>
      </c>
      <c r="T1142" s="24" t="str">
        <f t="shared" ca="1" si="197"/>
        <v/>
      </c>
      <c r="U1142" s="24">
        <f t="shared" ca="1" si="192"/>
        <v>0</v>
      </c>
      <c r="V1142" s="22">
        <f t="shared" ca="1" si="189"/>
        <v>1.9710550973058061</v>
      </c>
    </row>
    <row r="1143" spans="7:22" x14ac:dyDescent="0.25">
      <c r="G1143" s="22">
        <v>1134</v>
      </c>
      <c r="H1143" s="22">
        <f>HLOOKUP($O1143,$B$8:$E$27,H$5,FALSE)</f>
        <v>10</v>
      </c>
      <c r="I1143" s="22">
        <f>HLOOKUP($O1143,$B$8:$E$27,I$5,FALSE)</f>
        <v>0.2</v>
      </c>
      <c r="J1143" s="22">
        <f>HLOOKUP($O1143,$B$8:$E$27,J$5,FALSE)</f>
        <v>1.4</v>
      </c>
      <c r="K1143" s="22">
        <f>HLOOKUP($O1143,$B$8:$E$27,K$5,FALSE)</f>
        <v>0</v>
      </c>
      <c r="L1143" s="22">
        <f>HLOOKUP($O1143,$B$8:$E$27,L$5,FALSE)</f>
        <v>0</v>
      </c>
      <c r="M1143" s="22">
        <f t="shared" si="193"/>
        <v>2</v>
      </c>
      <c r="N1143" s="22">
        <f t="shared" si="194"/>
        <v>14</v>
      </c>
      <c r="O1143" s="22" t="s">
        <v>41</v>
      </c>
      <c r="P1143" s="24">
        <f t="shared" ca="1" si="190"/>
        <v>3.965130592285826E-2</v>
      </c>
      <c r="Q1143" s="24">
        <f t="shared" ca="1" si="191"/>
        <v>7.7626957123008795</v>
      </c>
      <c r="R1143" s="24">
        <f t="shared" ca="1" si="195"/>
        <v>7.8023470182237382</v>
      </c>
      <c r="S1143" s="22" t="str">
        <f t="shared" ca="1" si="196"/>
        <v/>
      </c>
      <c r="T1143" s="24" t="str">
        <f t="shared" ca="1" si="197"/>
        <v/>
      </c>
      <c r="U1143" s="24">
        <f t="shared" ca="1" si="192"/>
        <v>0</v>
      </c>
      <c r="V1143" s="22">
        <f t="shared" ca="1" si="189"/>
        <v>3.8813478561504398</v>
      </c>
    </row>
    <row r="1144" spans="7:22" x14ac:dyDescent="0.25">
      <c r="G1144" s="22">
        <v>1135</v>
      </c>
      <c r="H1144" s="22">
        <f>HLOOKUP($O1144,$B$8:$E$27,H$5,FALSE)</f>
        <v>1</v>
      </c>
      <c r="I1144" s="22">
        <f>HLOOKUP($O1144,$B$8:$E$27,I$5,FALSE)</f>
        <v>0.3</v>
      </c>
      <c r="J1144" s="22">
        <f>HLOOKUP($O1144,$B$8:$E$27,J$5,FALSE)</f>
        <v>0.95</v>
      </c>
      <c r="K1144" s="22">
        <f>HLOOKUP($O1144,$B$8:$E$27,K$5,FALSE)</f>
        <v>0</v>
      </c>
      <c r="L1144" s="22">
        <f>HLOOKUP($O1144,$B$8:$E$27,L$5,FALSE)</f>
        <v>0</v>
      </c>
      <c r="M1144" s="22">
        <f t="shared" si="193"/>
        <v>0.3</v>
      </c>
      <c r="N1144" s="22">
        <f t="shared" si="194"/>
        <v>0.95</v>
      </c>
      <c r="O1144" s="22" t="s">
        <v>38</v>
      </c>
      <c r="P1144" s="24">
        <f t="shared" ca="1" si="190"/>
        <v>6.5565229386642623E-2</v>
      </c>
      <c r="Q1144" s="24">
        <f t="shared" ca="1" si="191"/>
        <v>0.58172109091174951</v>
      </c>
      <c r="R1144" s="24">
        <f t="shared" ca="1" si="195"/>
        <v>0.64728632029839217</v>
      </c>
      <c r="S1144" s="22" t="str">
        <f t="shared" ca="1" si="196"/>
        <v/>
      </c>
      <c r="T1144" s="24" t="str">
        <f t="shared" ca="1" si="197"/>
        <v/>
      </c>
      <c r="U1144" s="24">
        <f t="shared" ca="1" si="192"/>
        <v>0</v>
      </c>
      <c r="V1144" s="22">
        <f t="shared" ca="1" si="189"/>
        <v>0.29086054545587475</v>
      </c>
    </row>
    <row r="1145" spans="7:22" x14ac:dyDescent="0.25">
      <c r="G1145" s="22">
        <v>1136</v>
      </c>
      <c r="H1145" s="22">
        <f>HLOOKUP($O1145,$B$8:$E$27,H$5,FALSE)</f>
        <v>10</v>
      </c>
      <c r="I1145" s="22">
        <f>HLOOKUP($O1145,$B$8:$E$27,I$5,FALSE)</f>
        <v>0.2</v>
      </c>
      <c r="J1145" s="22">
        <f>HLOOKUP($O1145,$B$8:$E$27,J$5,FALSE)</f>
        <v>1.4</v>
      </c>
      <c r="K1145" s="22">
        <f>HLOOKUP($O1145,$B$8:$E$27,K$5,FALSE)</f>
        <v>0</v>
      </c>
      <c r="L1145" s="22">
        <f>HLOOKUP($O1145,$B$8:$E$27,L$5,FALSE)</f>
        <v>0</v>
      </c>
      <c r="M1145" s="22">
        <f t="shared" si="193"/>
        <v>2</v>
      </c>
      <c r="N1145" s="22">
        <f t="shared" si="194"/>
        <v>14</v>
      </c>
      <c r="O1145" s="22" t="s">
        <v>41</v>
      </c>
      <c r="P1145" s="24">
        <f t="shared" ca="1" si="190"/>
        <v>1.363143688528254</v>
      </c>
      <c r="Q1145" s="24">
        <f t="shared" ca="1" si="191"/>
        <v>9.248446391196115</v>
      </c>
      <c r="R1145" s="24">
        <f t="shared" ca="1" si="195"/>
        <v>10.611590079724369</v>
      </c>
      <c r="S1145" s="22" t="str">
        <f t="shared" ca="1" si="196"/>
        <v>D</v>
      </c>
      <c r="T1145" s="24">
        <f t="shared" ca="1" si="197"/>
        <v>0.61159007972436896</v>
      </c>
      <c r="U1145" s="24">
        <f t="shared" ca="1" si="192"/>
        <v>0</v>
      </c>
      <c r="V1145" s="22">
        <f t="shared" ca="1" si="189"/>
        <v>4.6242231955980575</v>
      </c>
    </row>
    <row r="1146" spans="7:22" x14ac:dyDescent="0.25">
      <c r="G1146" s="22">
        <v>1137</v>
      </c>
      <c r="H1146" s="22">
        <f>HLOOKUP($O1146,$B$8:$E$27,H$5,FALSE)</f>
        <v>3</v>
      </c>
      <c r="I1146" s="22">
        <f>HLOOKUP($O1146,$B$8:$E$27,I$5,FALSE)</f>
        <v>0.2</v>
      </c>
      <c r="J1146" s="22">
        <f>HLOOKUP($O1146,$B$8:$E$27,J$5,FALSE)</f>
        <v>1.26</v>
      </c>
      <c r="K1146" s="22">
        <f>HLOOKUP($O1146,$B$8:$E$27,K$5,FALSE)</f>
        <v>0</v>
      </c>
      <c r="L1146" s="22">
        <f>HLOOKUP($O1146,$B$8:$E$27,L$5,FALSE)</f>
        <v>0</v>
      </c>
      <c r="M1146" s="22">
        <f t="shared" si="193"/>
        <v>0.60000000000000009</v>
      </c>
      <c r="N1146" s="22">
        <f t="shared" si="194"/>
        <v>3.7800000000000002</v>
      </c>
      <c r="O1146" s="22" t="s">
        <v>39</v>
      </c>
      <c r="P1146" s="24">
        <f t="shared" ca="1" si="190"/>
        <v>0.29911183969641675</v>
      </c>
      <c r="Q1146" s="24">
        <f t="shared" ca="1" si="191"/>
        <v>2.1543650475760119</v>
      </c>
      <c r="R1146" s="24">
        <f t="shared" ca="1" si="195"/>
        <v>2.4534768872724286</v>
      </c>
      <c r="S1146" s="22" t="str">
        <f t="shared" ca="1" si="196"/>
        <v/>
      </c>
      <c r="T1146" s="24" t="str">
        <f t="shared" ca="1" si="197"/>
        <v/>
      </c>
      <c r="U1146" s="24">
        <f t="shared" ca="1" si="192"/>
        <v>0</v>
      </c>
      <c r="V1146" s="22">
        <f t="shared" ca="1" si="189"/>
        <v>1.0771825237880059</v>
      </c>
    </row>
    <row r="1147" spans="7:22" x14ac:dyDescent="0.25">
      <c r="G1147" s="22">
        <v>1138</v>
      </c>
      <c r="H1147" s="22">
        <f>HLOOKUP($O1147,$B$8:$E$27,H$5,FALSE)</f>
        <v>3</v>
      </c>
      <c r="I1147" s="22">
        <f>HLOOKUP($O1147,$B$8:$E$27,I$5,FALSE)</f>
        <v>0.2</v>
      </c>
      <c r="J1147" s="22">
        <f>HLOOKUP($O1147,$B$8:$E$27,J$5,FALSE)</f>
        <v>1.26</v>
      </c>
      <c r="K1147" s="22">
        <f>HLOOKUP($O1147,$B$8:$E$27,K$5,FALSE)</f>
        <v>0</v>
      </c>
      <c r="L1147" s="22">
        <f>HLOOKUP($O1147,$B$8:$E$27,L$5,FALSE)</f>
        <v>0</v>
      </c>
      <c r="M1147" s="22">
        <f t="shared" si="193"/>
        <v>0.60000000000000009</v>
      </c>
      <c r="N1147" s="22">
        <f t="shared" si="194"/>
        <v>3.7800000000000002</v>
      </c>
      <c r="O1147" s="22" t="s">
        <v>39</v>
      </c>
      <c r="P1147" s="24">
        <f t="shared" ca="1" si="190"/>
        <v>0.24003220131048614</v>
      </c>
      <c r="Q1147" s="24">
        <f t="shared" ca="1" si="191"/>
        <v>2.5532364342948104</v>
      </c>
      <c r="R1147" s="24">
        <f t="shared" ca="1" si="195"/>
        <v>2.7932686356052967</v>
      </c>
      <c r="S1147" s="22" t="str">
        <f t="shared" ca="1" si="196"/>
        <v/>
      </c>
      <c r="T1147" s="24" t="str">
        <f t="shared" ca="1" si="197"/>
        <v/>
      </c>
      <c r="U1147" s="24">
        <f t="shared" ca="1" si="192"/>
        <v>0</v>
      </c>
      <c r="V1147" s="22">
        <f t="shared" ca="1" si="189"/>
        <v>1.2766182171474052</v>
      </c>
    </row>
    <row r="1148" spans="7:22" x14ac:dyDescent="0.25">
      <c r="G1148" s="22">
        <v>1139</v>
      </c>
      <c r="H1148" s="22">
        <f>HLOOKUP($O1148,$B$8:$E$27,H$5,FALSE)</f>
        <v>5</v>
      </c>
      <c r="I1148" s="22">
        <f>HLOOKUP($O1148,$B$8:$E$27,I$5,FALSE)</f>
        <v>0.18</v>
      </c>
      <c r="J1148" s="22">
        <f>HLOOKUP($O1148,$B$8:$E$27,J$5,FALSE)</f>
        <v>1.37</v>
      </c>
      <c r="K1148" s="22">
        <f>HLOOKUP($O1148,$B$8:$E$27,K$5,FALSE)</f>
        <v>0</v>
      </c>
      <c r="L1148" s="22">
        <f>HLOOKUP($O1148,$B$8:$E$27,L$5,FALSE)</f>
        <v>0</v>
      </c>
      <c r="M1148" s="22">
        <f t="shared" si="193"/>
        <v>0.89999999999999991</v>
      </c>
      <c r="N1148" s="22">
        <f t="shared" si="194"/>
        <v>6.8500000000000005</v>
      </c>
      <c r="O1148" s="22" t="s">
        <v>40</v>
      </c>
      <c r="P1148" s="24">
        <f t="shared" ca="1" si="190"/>
        <v>6.9470711679915476E-2</v>
      </c>
      <c r="Q1148" s="24">
        <f t="shared" ca="1" si="191"/>
        <v>4.0866096564966918</v>
      </c>
      <c r="R1148" s="24">
        <f t="shared" ca="1" si="195"/>
        <v>4.1560803681766076</v>
      </c>
      <c r="S1148" s="22" t="str">
        <f t="shared" ca="1" si="196"/>
        <v/>
      </c>
      <c r="T1148" s="24" t="str">
        <f t="shared" ca="1" si="197"/>
        <v/>
      </c>
      <c r="U1148" s="24">
        <f t="shared" ca="1" si="192"/>
        <v>0</v>
      </c>
      <c r="V1148" s="22">
        <f t="shared" ca="1" si="189"/>
        <v>1.3232975505597255</v>
      </c>
    </row>
    <row r="1149" spans="7:22" x14ac:dyDescent="0.25">
      <c r="G1149" s="22">
        <v>1140</v>
      </c>
      <c r="H1149" s="22">
        <f>HLOOKUP($O1149,$B$8:$E$27,H$5,FALSE)</f>
        <v>10</v>
      </c>
      <c r="I1149" s="22">
        <f>HLOOKUP($O1149,$B$8:$E$27,I$5,FALSE)</f>
        <v>0.2</v>
      </c>
      <c r="J1149" s="22">
        <f>HLOOKUP($O1149,$B$8:$E$27,J$5,FALSE)</f>
        <v>1.4</v>
      </c>
      <c r="K1149" s="22">
        <f>HLOOKUP($O1149,$B$8:$E$27,K$5,FALSE)</f>
        <v>0</v>
      </c>
      <c r="L1149" s="22">
        <f>HLOOKUP($O1149,$B$8:$E$27,L$5,FALSE)</f>
        <v>0</v>
      </c>
      <c r="M1149" s="22">
        <f t="shared" si="193"/>
        <v>2</v>
      </c>
      <c r="N1149" s="22">
        <f t="shared" si="194"/>
        <v>14</v>
      </c>
      <c r="O1149" s="22" t="s">
        <v>41</v>
      </c>
      <c r="P1149" s="24">
        <f t="shared" ca="1" si="190"/>
        <v>1.6050553149665308</v>
      </c>
      <c r="Q1149" s="24">
        <f t="shared" ca="1" si="191"/>
        <v>9.0581802293320273</v>
      </c>
      <c r="R1149" s="24">
        <f t="shared" ca="1" si="195"/>
        <v>10.663235544298558</v>
      </c>
      <c r="S1149" s="22" t="str">
        <f t="shared" ca="1" si="196"/>
        <v>D</v>
      </c>
      <c r="T1149" s="24">
        <f t="shared" ca="1" si="197"/>
        <v>0.66323554429855847</v>
      </c>
      <c r="U1149" s="24">
        <f t="shared" ca="1" si="192"/>
        <v>0</v>
      </c>
      <c r="V1149" s="22">
        <f t="shared" ca="1" si="189"/>
        <v>4.5290901146660136</v>
      </c>
    </row>
    <row r="1150" spans="7:22" x14ac:dyDescent="0.25">
      <c r="G1150" s="22">
        <v>1141</v>
      </c>
      <c r="H1150" s="22">
        <f>HLOOKUP($O1150,$B$8:$E$27,H$5,FALSE)</f>
        <v>5</v>
      </c>
      <c r="I1150" s="22">
        <f>HLOOKUP($O1150,$B$8:$E$27,I$5,FALSE)</f>
        <v>0.18</v>
      </c>
      <c r="J1150" s="22">
        <f>HLOOKUP($O1150,$B$8:$E$27,J$5,FALSE)</f>
        <v>1.37</v>
      </c>
      <c r="K1150" s="22">
        <f>HLOOKUP($O1150,$B$8:$E$27,K$5,FALSE)</f>
        <v>0</v>
      </c>
      <c r="L1150" s="22">
        <f>HLOOKUP($O1150,$B$8:$E$27,L$5,FALSE)</f>
        <v>0</v>
      </c>
      <c r="M1150" s="22">
        <f t="shared" si="193"/>
        <v>0.89999999999999991</v>
      </c>
      <c r="N1150" s="22">
        <f t="shared" si="194"/>
        <v>6.8500000000000005</v>
      </c>
      <c r="O1150" s="22" t="s">
        <v>40</v>
      </c>
      <c r="P1150" s="24">
        <f t="shared" ca="1" si="190"/>
        <v>9.418987416016969E-2</v>
      </c>
      <c r="Q1150" s="24">
        <f t="shared" ca="1" si="191"/>
        <v>4.3330022304323181</v>
      </c>
      <c r="R1150" s="24">
        <f t="shared" ca="1" si="195"/>
        <v>4.4271921045924882</v>
      </c>
      <c r="S1150" s="22" t="str">
        <f t="shared" ca="1" si="196"/>
        <v/>
      </c>
      <c r="T1150" s="24" t="str">
        <f t="shared" ca="1" si="197"/>
        <v/>
      </c>
      <c r="U1150" s="24">
        <f t="shared" ca="1" si="192"/>
        <v>0</v>
      </c>
      <c r="V1150" s="22">
        <f t="shared" ca="1" si="189"/>
        <v>2.1665011152161591</v>
      </c>
    </row>
    <row r="1151" spans="7:22" x14ac:dyDescent="0.25">
      <c r="G1151" s="22">
        <v>1142</v>
      </c>
      <c r="H1151" s="22">
        <f>HLOOKUP($O1151,$B$8:$E$27,H$5,FALSE)</f>
        <v>3</v>
      </c>
      <c r="I1151" s="22">
        <f>HLOOKUP($O1151,$B$8:$E$27,I$5,FALSE)</f>
        <v>0.2</v>
      </c>
      <c r="J1151" s="22">
        <f>HLOOKUP($O1151,$B$8:$E$27,J$5,FALSE)</f>
        <v>1.26</v>
      </c>
      <c r="K1151" s="22">
        <f>HLOOKUP($O1151,$B$8:$E$27,K$5,FALSE)</f>
        <v>0</v>
      </c>
      <c r="L1151" s="22">
        <f>HLOOKUP($O1151,$B$8:$E$27,L$5,FALSE)</f>
        <v>0</v>
      </c>
      <c r="M1151" s="22">
        <f t="shared" si="193"/>
        <v>0.60000000000000009</v>
      </c>
      <c r="N1151" s="22">
        <f t="shared" si="194"/>
        <v>3.7800000000000002</v>
      </c>
      <c r="O1151" s="22" t="s">
        <v>39</v>
      </c>
      <c r="P1151" s="24">
        <f t="shared" ca="1" si="190"/>
        <v>0.12577083549137444</v>
      </c>
      <c r="Q1151" s="24">
        <f t="shared" ca="1" si="191"/>
        <v>2.1961235523540252</v>
      </c>
      <c r="R1151" s="24">
        <f t="shared" ca="1" si="195"/>
        <v>2.3218943878453997</v>
      </c>
      <c r="S1151" s="22" t="str">
        <f t="shared" ca="1" si="196"/>
        <v/>
      </c>
      <c r="T1151" s="24" t="str">
        <f t="shared" ca="1" si="197"/>
        <v/>
      </c>
      <c r="U1151" s="24">
        <f t="shared" ca="1" si="192"/>
        <v>0</v>
      </c>
      <c r="V1151" s="22">
        <f t="shared" ca="1" si="189"/>
        <v>1.0980617761770126</v>
      </c>
    </row>
    <row r="1152" spans="7:22" x14ac:dyDescent="0.25">
      <c r="G1152" s="22">
        <v>1143</v>
      </c>
      <c r="H1152" s="22">
        <f>HLOOKUP($O1152,$B$8:$E$27,H$5,FALSE)</f>
        <v>3</v>
      </c>
      <c r="I1152" s="22">
        <f>HLOOKUP($O1152,$B$8:$E$27,I$5,FALSE)</f>
        <v>0.2</v>
      </c>
      <c r="J1152" s="22">
        <f>HLOOKUP($O1152,$B$8:$E$27,J$5,FALSE)</f>
        <v>1.26</v>
      </c>
      <c r="K1152" s="22">
        <f>HLOOKUP($O1152,$B$8:$E$27,K$5,FALSE)</f>
        <v>0</v>
      </c>
      <c r="L1152" s="22">
        <f>HLOOKUP($O1152,$B$8:$E$27,L$5,FALSE)</f>
        <v>0</v>
      </c>
      <c r="M1152" s="22">
        <f t="shared" si="193"/>
        <v>0.60000000000000009</v>
      </c>
      <c r="N1152" s="22">
        <f t="shared" si="194"/>
        <v>3.7800000000000002</v>
      </c>
      <c r="O1152" s="22" t="s">
        <v>39</v>
      </c>
      <c r="P1152" s="24">
        <f t="shared" ca="1" si="190"/>
        <v>0.12527359238602867</v>
      </c>
      <c r="Q1152" s="24">
        <f t="shared" ca="1" si="191"/>
        <v>2.3105077703284587</v>
      </c>
      <c r="R1152" s="24">
        <f t="shared" ca="1" si="195"/>
        <v>2.4357813627144873</v>
      </c>
      <c r="S1152" s="22" t="str">
        <f t="shared" ca="1" si="196"/>
        <v/>
      </c>
      <c r="T1152" s="24" t="str">
        <f t="shared" ca="1" si="197"/>
        <v/>
      </c>
      <c r="U1152" s="24">
        <f t="shared" ca="1" si="192"/>
        <v>0</v>
      </c>
      <c r="V1152" s="22">
        <f t="shared" ca="1" si="189"/>
        <v>1.1552538851642293</v>
      </c>
    </row>
    <row r="1153" spans="7:22" x14ac:dyDescent="0.25">
      <c r="G1153" s="22">
        <v>1144</v>
      </c>
      <c r="H1153" s="22">
        <f>HLOOKUP($O1153,$B$8:$E$27,H$5,FALSE)</f>
        <v>10</v>
      </c>
      <c r="I1153" s="22">
        <f>HLOOKUP($O1153,$B$8:$E$27,I$5,FALSE)</f>
        <v>0.2</v>
      </c>
      <c r="J1153" s="22">
        <f>HLOOKUP($O1153,$B$8:$E$27,J$5,FALSE)</f>
        <v>1.4</v>
      </c>
      <c r="K1153" s="22">
        <f>HLOOKUP($O1153,$B$8:$E$27,K$5,FALSE)</f>
        <v>0</v>
      </c>
      <c r="L1153" s="22">
        <f>HLOOKUP($O1153,$B$8:$E$27,L$5,FALSE)</f>
        <v>0</v>
      </c>
      <c r="M1153" s="22">
        <f t="shared" si="193"/>
        <v>2</v>
      </c>
      <c r="N1153" s="22">
        <f t="shared" si="194"/>
        <v>14</v>
      </c>
      <c r="O1153" s="22" t="s">
        <v>41</v>
      </c>
      <c r="P1153" s="24">
        <f t="shared" ca="1" si="190"/>
        <v>0.5596171651671209</v>
      </c>
      <c r="Q1153" s="24">
        <f t="shared" ca="1" si="191"/>
        <v>8.7205687735762414</v>
      </c>
      <c r="R1153" s="24">
        <f t="shared" ca="1" si="195"/>
        <v>9.2801859387433616</v>
      </c>
      <c r="S1153" s="22" t="str">
        <f t="shared" ca="1" si="196"/>
        <v/>
      </c>
      <c r="T1153" s="24" t="str">
        <f t="shared" ca="1" si="197"/>
        <v/>
      </c>
      <c r="U1153" s="24">
        <f t="shared" ca="1" si="192"/>
        <v>0</v>
      </c>
      <c r="V1153" s="22">
        <f t="shared" ca="1" si="189"/>
        <v>2.0878476505596422</v>
      </c>
    </row>
    <row r="1154" spans="7:22" x14ac:dyDescent="0.25">
      <c r="G1154" s="22">
        <v>1145</v>
      </c>
      <c r="H1154" s="22">
        <f>HLOOKUP($O1154,$B$8:$E$27,H$5,FALSE)</f>
        <v>1</v>
      </c>
      <c r="I1154" s="22">
        <f>HLOOKUP($O1154,$B$8:$E$27,I$5,FALSE)</f>
        <v>0.3</v>
      </c>
      <c r="J1154" s="22">
        <f>HLOOKUP($O1154,$B$8:$E$27,J$5,FALSE)</f>
        <v>0.95</v>
      </c>
      <c r="K1154" s="22">
        <f>HLOOKUP($O1154,$B$8:$E$27,K$5,FALSE)</f>
        <v>0</v>
      </c>
      <c r="L1154" s="22">
        <f>HLOOKUP($O1154,$B$8:$E$27,L$5,FALSE)</f>
        <v>0</v>
      </c>
      <c r="M1154" s="22">
        <f t="shared" si="193"/>
        <v>0.3</v>
      </c>
      <c r="N1154" s="22">
        <f t="shared" si="194"/>
        <v>0.95</v>
      </c>
      <c r="O1154" s="22" t="s">
        <v>38</v>
      </c>
      <c r="P1154" s="24">
        <f t="shared" ca="1" si="190"/>
        <v>0.16725383075754374</v>
      </c>
      <c r="Q1154" s="24">
        <f t="shared" ca="1" si="191"/>
        <v>0.6317659412730775</v>
      </c>
      <c r="R1154" s="24">
        <f t="shared" ca="1" si="195"/>
        <v>0.79901977203062124</v>
      </c>
      <c r="S1154" s="22" t="str">
        <f t="shared" ca="1" si="196"/>
        <v/>
      </c>
      <c r="T1154" s="24" t="str">
        <f t="shared" ca="1" si="197"/>
        <v/>
      </c>
      <c r="U1154" s="24">
        <f t="shared" ca="1" si="192"/>
        <v>0</v>
      </c>
      <c r="V1154" s="22">
        <f t="shared" ca="1" si="189"/>
        <v>0.24231137313963541</v>
      </c>
    </row>
    <row r="1155" spans="7:22" x14ac:dyDescent="0.25">
      <c r="G1155" s="22">
        <v>1146</v>
      </c>
      <c r="H1155" s="22">
        <f>HLOOKUP($O1155,$B$8:$E$27,H$5,FALSE)</f>
        <v>5</v>
      </c>
      <c r="I1155" s="22">
        <f>HLOOKUP($O1155,$B$8:$E$27,I$5,FALSE)</f>
        <v>0.18</v>
      </c>
      <c r="J1155" s="22">
        <f>HLOOKUP($O1155,$B$8:$E$27,J$5,FALSE)</f>
        <v>1.37</v>
      </c>
      <c r="K1155" s="22">
        <f>HLOOKUP($O1155,$B$8:$E$27,K$5,FALSE)</f>
        <v>0</v>
      </c>
      <c r="L1155" s="22">
        <f>HLOOKUP($O1155,$B$8:$E$27,L$5,FALSE)</f>
        <v>0</v>
      </c>
      <c r="M1155" s="22">
        <f t="shared" si="193"/>
        <v>0.89999999999999991</v>
      </c>
      <c r="N1155" s="22">
        <f t="shared" si="194"/>
        <v>6.8500000000000005</v>
      </c>
      <c r="O1155" s="22" t="s">
        <v>40</v>
      </c>
      <c r="P1155" s="24">
        <f t="shared" ca="1" si="190"/>
        <v>0.27956960371282208</v>
      </c>
      <c r="Q1155" s="24">
        <f t="shared" ca="1" si="191"/>
        <v>3.6985743959440951</v>
      </c>
      <c r="R1155" s="24">
        <f t="shared" ca="1" si="195"/>
        <v>3.978143999656917</v>
      </c>
      <c r="S1155" s="22" t="str">
        <f t="shared" ca="1" si="196"/>
        <v/>
      </c>
      <c r="T1155" s="24" t="str">
        <f t="shared" ca="1" si="197"/>
        <v/>
      </c>
      <c r="U1155" s="24">
        <f t="shared" ca="1" si="192"/>
        <v>0</v>
      </c>
      <c r="V1155" s="22">
        <f t="shared" ca="1" si="189"/>
        <v>1.8492871979720475</v>
      </c>
    </row>
    <row r="1156" spans="7:22" x14ac:dyDescent="0.25">
      <c r="G1156" s="22">
        <v>1147</v>
      </c>
      <c r="H1156" s="22">
        <f>HLOOKUP($O1156,$B$8:$E$27,H$5,FALSE)</f>
        <v>5</v>
      </c>
      <c r="I1156" s="22">
        <f>HLOOKUP($O1156,$B$8:$E$27,I$5,FALSE)</f>
        <v>0.18</v>
      </c>
      <c r="J1156" s="22">
        <f>HLOOKUP($O1156,$B$8:$E$27,J$5,FALSE)</f>
        <v>1.37</v>
      </c>
      <c r="K1156" s="22">
        <f>HLOOKUP($O1156,$B$8:$E$27,K$5,FALSE)</f>
        <v>0</v>
      </c>
      <c r="L1156" s="22">
        <f>HLOOKUP($O1156,$B$8:$E$27,L$5,FALSE)</f>
        <v>0</v>
      </c>
      <c r="M1156" s="22">
        <f t="shared" si="193"/>
        <v>0.89999999999999991</v>
      </c>
      <c r="N1156" s="22">
        <f t="shared" si="194"/>
        <v>6.8500000000000005</v>
      </c>
      <c r="O1156" s="22" t="s">
        <v>40</v>
      </c>
      <c r="P1156" s="24">
        <f t="shared" ca="1" si="190"/>
        <v>6.3775712393621224E-3</v>
      </c>
      <c r="Q1156" s="24">
        <f t="shared" ca="1" si="191"/>
        <v>3.5551696619025703</v>
      </c>
      <c r="R1156" s="24">
        <f t="shared" ca="1" si="195"/>
        <v>3.5615472331419324</v>
      </c>
      <c r="S1156" s="22" t="str">
        <f t="shared" ca="1" si="196"/>
        <v/>
      </c>
      <c r="T1156" s="24" t="str">
        <f t="shared" ca="1" si="197"/>
        <v/>
      </c>
      <c r="U1156" s="24">
        <f t="shared" ca="1" si="192"/>
        <v>0</v>
      </c>
      <c r="V1156" s="22">
        <f t="shared" ca="1" si="189"/>
        <v>0.22210868001473397</v>
      </c>
    </row>
    <row r="1157" spans="7:22" x14ac:dyDescent="0.25">
      <c r="G1157" s="22">
        <v>1148</v>
      </c>
      <c r="H1157" s="22">
        <f>HLOOKUP($O1157,$B$8:$E$27,H$5,FALSE)</f>
        <v>10</v>
      </c>
      <c r="I1157" s="22">
        <f>HLOOKUP($O1157,$B$8:$E$27,I$5,FALSE)</f>
        <v>0.2</v>
      </c>
      <c r="J1157" s="22">
        <f>HLOOKUP($O1157,$B$8:$E$27,J$5,FALSE)</f>
        <v>1.4</v>
      </c>
      <c r="K1157" s="22">
        <f>HLOOKUP($O1157,$B$8:$E$27,K$5,FALSE)</f>
        <v>0</v>
      </c>
      <c r="L1157" s="22">
        <f>HLOOKUP($O1157,$B$8:$E$27,L$5,FALSE)</f>
        <v>0</v>
      </c>
      <c r="M1157" s="22">
        <f t="shared" si="193"/>
        <v>2</v>
      </c>
      <c r="N1157" s="22">
        <f t="shared" si="194"/>
        <v>14</v>
      </c>
      <c r="O1157" s="22" t="s">
        <v>41</v>
      </c>
      <c r="P1157" s="24">
        <f t="shared" ca="1" si="190"/>
        <v>0.91961431447629338</v>
      </c>
      <c r="Q1157" s="24">
        <f t="shared" ca="1" si="191"/>
        <v>7.7918364924841761</v>
      </c>
      <c r="R1157" s="24">
        <f t="shared" ca="1" si="195"/>
        <v>8.7114508069604693</v>
      </c>
      <c r="S1157" s="22" t="str">
        <f t="shared" ca="1" si="196"/>
        <v/>
      </c>
      <c r="T1157" s="24" t="str">
        <f t="shared" ca="1" si="197"/>
        <v/>
      </c>
      <c r="U1157" s="24">
        <f t="shared" ca="1" si="192"/>
        <v>0</v>
      </c>
      <c r="V1157" s="22">
        <f t="shared" ca="1" si="189"/>
        <v>1.0812465314573927</v>
      </c>
    </row>
    <row r="1158" spans="7:22" x14ac:dyDescent="0.25">
      <c r="G1158" s="22">
        <v>1149</v>
      </c>
      <c r="H1158" s="22">
        <f>HLOOKUP($O1158,$B$8:$E$27,H$5,FALSE)</f>
        <v>1</v>
      </c>
      <c r="I1158" s="22">
        <f>HLOOKUP($O1158,$B$8:$E$27,I$5,FALSE)</f>
        <v>0.3</v>
      </c>
      <c r="J1158" s="22">
        <f>HLOOKUP($O1158,$B$8:$E$27,J$5,FALSE)</f>
        <v>0.95</v>
      </c>
      <c r="K1158" s="22">
        <f>HLOOKUP($O1158,$B$8:$E$27,K$5,FALSE)</f>
        <v>0</v>
      </c>
      <c r="L1158" s="22">
        <f>HLOOKUP($O1158,$B$8:$E$27,L$5,FALSE)</f>
        <v>0</v>
      </c>
      <c r="M1158" s="22">
        <f t="shared" si="193"/>
        <v>0.3</v>
      </c>
      <c r="N1158" s="22">
        <f t="shared" si="194"/>
        <v>0.95</v>
      </c>
      <c r="O1158" s="22" t="s">
        <v>38</v>
      </c>
      <c r="P1158" s="24">
        <f t="shared" ca="1" si="190"/>
        <v>0.23953400445087919</v>
      </c>
      <c r="Q1158" s="24">
        <f t="shared" ca="1" si="191"/>
        <v>0.61536901951707756</v>
      </c>
      <c r="R1158" s="24">
        <f t="shared" ca="1" si="195"/>
        <v>0.8549030239679567</v>
      </c>
      <c r="S1158" s="22" t="str">
        <f t="shared" ca="1" si="196"/>
        <v/>
      </c>
      <c r="T1158" s="24" t="str">
        <f t="shared" ca="1" si="197"/>
        <v/>
      </c>
      <c r="U1158" s="24">
        <f t="shared" ca="1" si="192"/>
        <v>0</v>
      </c>
      <c r="V1158" s="22">
        <f t="shared" ca="1" si="189"/>
        <v>0.19330056497424342</v>
      </c>
    </row>
    <row r="1159" spans="7:22" x14ac:dyDescent="0.25">
      <c r="G1159" s="22">
        <v>1150</v>
      </c>
      <c r="H1159" s="22">
        <f>HLOOKUP($O1159,$B$8:$E$27,H$5,FALSE)</f>
        <v>1</v>
      </c>
      <c r="I1159" s="22">
        <f>HLOOKUP($O1159,$B$8:$E$27,I$5,FALSE)</f>
        <v>0.3</v>
      </c>
      <c r="J1159" s="22">
        <f>HLOOKUP($O1159,$B$8:$E$27,J$5,FALSE)</f>
        <v>0.95</v>
      </c>
      <c r="K1159" s="22">
        <f>HLOOKUP($O1159,$B$8:$E$27,K$5,FALSE)</f>
        <v>0</v>
      </c>
      <c r="L1159" s="22">
        <f>HLOOKUP($O1159,$B$8:$E$27,L$5,FALSE)</f>
        <v>0</v>
      </c>
      <c r="M1159" s="22">
        <f t="shared" si="193"/>
        <v>0.3</v>
      </c>
      <c r="N1159" s="22">
        <f t="shared" si="194"/>
        <v>0.95</v>
      </c>
      <c r="O1159" s="22" t="s">
        <v>38</v>
      </c>
      <c r="P1159" s="24">
        <f t="shared" ca="1" si="190"/>
        <v>3.4730008664329057E-2</v>
      </c>
      <c r="Q1159" s="24">
        <f t="shared" ca="1" si="191"/>
        <v>0.58893545081774701</v>
      </c>
      <c r="R1159" s="24">
        <f t="shared" ca="1" si="195"/>
        <v>0.62366545948207608</v>
      </c>
      <c r="S1159" s="22" t="str">
        <f t="shared" ca="1" si="196"/>
        <v/>
      </c>
      <c r="T1159" s="24" t="str">
        <f t="shared" ca="1" si="197"/>
        <v/>
      </c>
      <c r="U1159" s="24">
        <f t="shared" ca="1" si="192"/>
        <v>0</v>
      </c>
      <c r="V1159" s="22">
        <f t="shared" ca="1" si="189"/>
        <v>0.19753258135318005</v>
      </c>
    </row>
    <row r="1160" spans="7:22" x14ac:dyDescent="0.25">
      <c r="G1160" s="22">
        <v>1151</v>
      </c>
      <c r="H1160" s="22">
        <f>HLOOKUP($O1160,$B$8:$E$27,H$5,FALSE)</f>
        <v>1</v>
      </c>
      <c r="I1160" s="22">
        <f>HLOOKUP($O1160,$B$8:$E$27,I$5,FALSE)</f>
        <v>0.3</v>
      </c>
      <c r="J1160" s="22">
        <f>HLOOKUP($O1160,$B$8:$E$27,J$5,FALSE)</f>
        <v>0.95</v>
      </c>
      <c r="K1160" s="22">
        <f>HLOOKUP($O1160,$B$8:$E$27,K$5,FALSE)</f>
        <v>0</v>
      </c>
      <c r="L1160" s="22">
        <f>HLOOKUP($O1160,$B$8:$E$27,L$5,FALSE)</f>
        <v>0</v>
      </c>
      <c r="M1160" s="22">
        <f t="shared" si="193"/>
        <v>0.3</v>
      </c>
      <c r="N1160" s="22">
        <f t="shared" si="194"/>
        <v>0.95</v>
      </c>
      <c r="O1160" s="22" t="s">
        <v>38</v>
      </c>
      <c r="P1160" s="24">
        <f t="shared" ca="1" si="190"/>
        <v>7.3060117992233498E-2</v>
      </c>
      <c r="Q1160" s="24">
        <f t="shared" ca="1" si="191"/>
        <v>0.6517940606642485</v>
      </c>
      <c r="R1160" s="24">
        <f t="shared" ca="1" si="195"/>
        <v>0.72485417865648194</v>
      </c>
      <c r="S1160" s="22" t="str">
        <f t="shared" ca="1" si="196"/>
        <v/>
      </c>
      <c r="T1160" s="24" t="str">
        <f t="shared" ca="1" si="197"/>
        <v/>
      </c>
      <c r="U1160" s="24">
        <f t="shared" ca="1" si="192"/>
        <v>0</v>
      </c>
      <c r="V1160" s="22">
        <f t="shared" ref="V1160:V1223" ca="1" si="198">Q1160*MIN(0.5,MAX(0.05,RAND()))</f>
        <v>0.16596418023205006</v>
      </c>
    </row>
    <row r="1161" spans="7:22" x14ac:dyDescent="0.25">
      <c r="G1161" s="22">
        <v>1152</v>
      </c>
      <c r="H1161" s="22">
        <f>HLOOKUP($O1161,$B$8:$E$27,H$5,FALSE)</f>
        <v>5</v>
      </c>
      <c r="I1161" s="22">
        <f>HLOOKUP($O1161,$B$8:$E$27,I$5,FALSE)</f>
        <v>0.18</v>
      </c>
      <c r="J1161" s="22">
        <f>HLOOKUP($O1161,$B$8:$E$27,J$5,FALSE)</f>
        <v>1.37</v>
      </c>
      <c r="K1161" s="22">
        <f>HLOOKUP($O1161,$B$8:$E$27,K$5,FALSE)</f>
        <v>0</v>
      </c>
      <c r="L1161" s="22">
        <f>HLOOKUP($O1161,$B$8:$E$27,L$5,FALSE)</f>
        <v>0</v>
      </c>
      <c r="M1161" s="22">
        <f t="shared" si="193"/>
        <v>0.89999999999999991</v>
      </c>
      <c r="N1161" s="22">
        <f t="shared" si="194"/>
        <v>6.8500000000000005</v>
      </c>
      <c r="O1161" s="22" t="s">
        <v>40</v>
      </c>
      <c r="P1161" s="24">
        <f t="shared" ca="1" si="190"/>
        <v>0.26319877752537379</v>
      </c>
      <c r="Q1161" s="24">
        <f t="shared" ca="1" si="191"/>
        <v>4.6261932688842657</v>
      </c>
      <c r="R1161" s="24">
        <f t="shared" ca="1" si="195"/>
        <v>4.8893920464096396</v>
      </c>
      <c r="S1161" s="22" t="str">
        <f t="shared" ca="1" si="196"/>
        <v/>
      </c>
      <c r="T1161" s="24" t="str">
        <f t="shared" ca="1" si="197"/>
        <v/>
      </c>
      <c r="U1161" s="24">
        <f t="shared" ca="1" si="192"/>
        <v>0</v>
      </c>
      <c r="V1161" s="22">
        <f t="shared" ca="1" si="198"/>
        <v>2.3130966344421329</v>
      </c>
    </row>
    <row r="1162" spans="7:22" x14ac:dyDescent="0.25">
      <c r="G1162" s="22">
        <v>1153</v>
      </c>
      <c r="H1162" s="22">
        <f>HLOOKUP($O1162,$B$8:$E$27,H$5,FALSE)</f>
        <v>3</v>
      </c>
      <c r="I1162" s="22">
        <f>HLOOKUP($O1162,$B$8:$E$27,I$5,FALSE)</f>
        <v>0.2</v>
      </c>
      <c r="J1162" s="22">
        <f>HLOOKUP($O1162,$B$8:$E$27,J$5,FALSE)</f>
        <v>1.26</v>
      </c>
      <c r="K1162" s="22">
        <f>HLOOKUP($O1162,$B$8:$E$27,K$5,FALSE)</f>
        <v>0</v>
      </c>
      <c r="L1162" s="22">
        <f>HLOOKUP($O1162,$B$8:$E$27,L$5,FALSE)</f>
        <v>0</v>
      </c>
      <c r="M1162" s="22">
        <f t="shared" si="193"/>
        <v>0.60000000000000009</v>
      </c>
      <c r="N1162" s="22">
        <f t="shared" si="194"/>
        <v>3.7800000000000002</v>
      </c>
      <c r="O1162" s="22" t="s">
        <v>39</v>
      </c>
      <c r="P1162" s="24">
        <f t="shared" ca="1" si="190"/>
        <v>0.47883919813184794</v>
      </c>
      <c r="Q1162" s="24">
        <f t="shared" ca="1" si="191"/>
        <v>2.1129578516150596</v>
      </c>
      <c r="R1162" s="24">
        <f t="shared" ca="1" si="195"/>
        <v>2.5917970497469076</v>
      </c>
      <c r="S1162" s="22" t="str">
        <f t="shared" ca="1" si="196"/>
        <v/>
      </c>
      <c r="T1162" s="24" t="str">
        <f t="shared" ca="1" si="197"/>
        <v/>
      </c>
      <c r="U1162" s="24">
        <f t="shared" ca="1" si="192"/>
        <v>0</v>
      </c>
      <c r="V1162" s="22">
        <f t="shared" ca="1" si="198"/>
        <v>0.70991459939249801</v>
      </c>
    </row>
    <row r="1163" spans="7:22" x14ac:dyDescent="0.25">
      <c r="G1163" s="22">
        <v>1154</v>
      </c>
      <c r="H1163" s="22">
        <f>HLOOKUP($O1163,$B$8:$E$27,H$5,FALSE)</f>
        <v>3</v>
      </c>
      <c r="I1163" s="22">
        <f>HLOOKUP($O1163,$B$8:$E$27,I$5,FALSE)</f>
        <v>0.2</v>
      </c>
      <c r="J1163" s="22">
        <f>HLOOKUP($O1163,$B$8:$E$27,J$5,FALSE)</f>
        <v>1.26</v>
      </c>
      <c r="K1163" s="22">
        <f>HLOOKUP($O1163,$B$8:$E$27,K$5,FALSE)</f>
        <v>0</v>
      </c>
      <c r="L1163" s="22">
        <f>HLOOKUP($O1163,$B$8:$E$27,L$5,FALSE)</f>
        <v>0</v>
      </c>
      <c r="M1163" s="22">
        <f t="shared" si="193"/>
        <v>0.60000000000000009</v>
      </c>
      <c r="N1163" s="22">
        <f t="shared" si="194"/>
        <v>3.7800000000000002</v>
      </c>
      <c r="O1163" s="22" t="s">
        <v>39</v>
      </c>
      <c r="P1163" s="24">
        <f t="shared" ref="P1163:P1226" ca="1" si="199">RAND()*$M1163</f>
        <v>0.10969510569510729</v>
      </c>
      <c r="Q1163" s="24">
        <f t="shared" ref="Q1163:Q1226" ca="1" si="200">MIN(N1163*20,MAX(M1163,NORMINV(RAND(),N1163-(N1163-M1163)/2,(N1163-M1163)/16)))</f>
        <v>2.0638561413986252</v>
      </c>
      <c r="R1163" s="24">
        <f t="shared" ca="1" si="195"/>
        <v>2.1735512470937324</v>
      </c>
      <c r="S1163" s="22" t="str">
        <f t="shared" ca="1" si="196"/>
        <v/>
      </c>
      <c r="T1163" s="24" t="str">
        <f t="shared" ca="1" si="197"/>
        <v/>
      </c>
      <c r="U1163" s="24">
        <f t="shared" ref="U1163:U1226" ca="1" si="201">Q1163*K1163*L1163</f>
        <v>0</v>
      </c>
      <c r="V1163" s="22">
        <f t="shared" ca="1" si="198"/>
        <v>0.93827677170910739</v>
      </c>
    </row>
    <row r="1164" spans="7:22" x14ac:dyDescent="0.25">
      <c r="G1164" s="22">
        <v>1155</v>
      </c>
      <c r="H1164" s="22">
        <f>HLOOKUP($O1164,$B$8:$E$27,H$5,FALSE)</f>
        <v>10</v>
      </c>
      <c r="I1164" s="22">
        <f>HLOOKUP($O1164,$B$8:$E$27,I$5,FALSE)</f>
        <v>0.2</v>
      </c>
      <c r="J1164" s="22">
        <f>HLOOKUP($O1164,$B$8:$E$27,J$5,FALSE)</f>
        <v>1.4</v>
      </c>
      <c r="K1164" s="22">
        <f>HLOOKUP($O1164,$B$8:$E$27,K$5,FALSE)</f>
        <v>0</v>
      </c>
      <c r="L1164" s="22">
        <f>HLOOKUP($O1164,$B$8:$E$27,L$5,FALSE)</f>
        <v>0</v>
      </c>
      <c r="M1164" s="22">
        <f t="shared" si="193"/>
        <v>2</v>
      </c>
      <c r="N1164" s="22">
        <f t="shared" si="194"/>
        <v>14</v>
      </c>
      <c r="O1164" s="22" t="s">
        <v>41</v>
      </c>
      <c r="P1164" s="24">
        <f t="shared" ca="1" si="199"/>
        <v>1.2987730281058898</v>
      </c>
      <c r="Q1164" s="24">
        <f t="shared" ca="1" si="200"/>
        <v>8.0608451310621394</v>
      </c>
      <c r="R1164" s="24">
        <f t="shared" ca="1" si="195"/>
        <v>9.3596181591680292</v>
      </c>
      <c r="S1164" s="22" t="str">
        <f t="shared" ca="1" si="196"/>
        <v/>
      </c>
      <c r="T1164" s="24" t="str">
        <f t="shared" ca="1" si="197"/>
        <v/>
      </c>
      <c r="U1164" s="24">
        <f t="shared" ca="1" si="201"/>
        <v>0</v>
      </c>
      <c r="V1164" s="22">
        <f t="shared" ca="1" si="198"/>
        <v>0.40304225655310699</v>
      </c>
    </row>
    <row r="1165" spans="7:22" x14ac:dyDescent="0.25">
      <c r="G1165" s="22">
        <v>1156</v>
      </c>
      <c r="H1165" s="22">
        <f>HLOOKUP($O1165,$B$8:$E$27,H$5,FALSE)</f>
        <v>3</v>
      </c>
      <c r="I1165" s="22">
        <f>HLOOKUP($O1165,$B$8:$E$27,I$5,FALSE)</f>
        <v>0.2</v>
      </c>
      <c r="J1165" s="22">
        <f>HLOOKUP($O1165,$B$8:$E$27,J$5,FALSE)</f>
        <v>1.26</v>
      </c>
      <c r="K1165" s="22">
        <f>HLOOKUP($O1165,$B$8:$E$27,K$5,FALSE)</f>
        <v>0</v>
      </c>
      <c r="L1165" s="22">
        <f>HLOOKUP($O1165,$B$8:$E$27,L$5,FALSE)</f>
        <v>0</v>
      </c>
      <c r="M1165" s="22">
        <f t="shared" si="193"/>
        <v>0.60000000000000009</v>
      </c>
      <c r="N1165" s="22">
        <f t="shared" si="194"/>
        <v>3.7800000000000002</v>
      </c>
      <c r="O1165" s="22" t="s">
        <v>39</v>
      </c>
      <c r="P1165" s="24">
        <f t="shared" ca="1" si="199"/>
        <v>0.22319577034189647</v>
      </c>
      <c r="Q1165" s="24">
        <f t="shared" ca="1" si="200"/>
        <v>2.0051707747163388</v>
      </c>
      <c r="R1165" s="24">
        <f t="shared" ca="1" si="195"/>
        <v>2.2283665450582353</v>
      </c>
      <c r="S1165" s="22" t="str">
        <f t="shared" ca="1" si="196"/>
        <v/>
      </c>
      <c r="T1165" s="24" t="str">
        <f t="shared" ca="1" si="197"/>
        <v/>
      </c>
      <c r="U1165" s="24">
        <f t="shared" ca="1" si="201"/>
        <v>0</v>
      </c>
      <c r="V1165" s="22">
        <f t="shared" ca="1" si="198"/>
        <v>0.22778849544968421</v>
      </c>
    </row>
    <row r="1166" spans="7:22" x14ac:dyDescent="0.25">
      <c r="G1166" s="22">
        <v>1157</v>
      </c>
      <c r="H1166" s="22">
        <f>HLOOKUP($O1166,$B$8:$E$27,H$5,FALSE)</f>
        <v>3</v>
      </c>
      <c r="I1166" s="22">
        <f>HLOOKUP($O1166,$B$8:$E$27,I$5,FALSE)</f>
        <v>0.2</v>
      </c>
      <c r="J1166" s="22">
        <f>HLOOKUP($O1166,$B$8:$E$27,J$5,FALSE)</f>
        <v>1.26</v>
      </c>
      <c r="K1166" s="22">
        <f>HLOOKUP($O1166,$B$8:$E$27,K$5,FALSE)</f>
        <v>0</v>
      </c>
      <c r="L1166" s="22">
        <f>HLOOKUP($O1166,$B$8:$E$27,L$5,FALSE)</f>
        <v>0</v>
      </c>
      <c r="M1166" s="22">
        <f t="shared" si="193"/>
        <v>0.60000000000000009</v>
      </c>
      <c r="N1166" s="22">
        <f t="shared" si="194"/>
        <v>3.7800000000000002</v>
      </c>
      <c r="O1166" s="22" t="s">
        <v>39</v>
      </c>
      <c r="P1166" s="24">
        <f t="shared" ca="1" si="199"/>
        <v>6.1704878941508078E-2</v>
      </c>
      <c r="Q1166" s="24">
        <f t="shared" ca="1" si="200"/>
        <v>2.2966292714433134</v>
      </c>
      <c r="R1166" s="24">
        <f t="shared" ca="1" si="195"/>
        <v>2.3583341503848216</v>
      </c>
      <c r="S1166" s="22" t="str">
        <f t="shared" ca="1" si="196"/>
        <v/>
      </c>
      <c r="T1166" s="24" t="str">
        <f t="shared" ca="1" si="197"/>
        <v/>
      </c>
      <c r="U1166" s="24">
        <f t="shared" ca="1" si="201"/>
        <v>0</v>
      </c>
      <c r="V1166" s="22">
        <f t="shared" ca="1" si="198"/>
        <v>1.1483146357216567</v>
      </c>
    </row>
    <row r="1167" spans="7:22" x14ac:dyDescent="0.25">
      <c r="G1167" s="22">
        <v>1158</v>
      </c>
      <c r="H1167" s="22">
        <f>HLOOKUP($O1167,$B$8:$E$27,H$5,FALSE)</f>
        <v>5</v>
      </c>
      <c r="I1167" s="22">
        <f>HLOOKUP($O1167,$B$8:$E$27,I$5,FALSE)</f>
        <v>0.18</v>
      </c>
      <c r="J1167" s="22">
        <f>HLOOKUP($O1167,$B$8:$E$27,J$5,FALSE)</f>
        <v>1.37</v>
      </c>
      <c r="K1167" s="22">
        <f>HLOOKUP($O1167,$B$8:$E$27,K$5,FALSE)</f>
        <v>0</v>
      </c>
      <c r="L1167" s="22">
        <f>HLOOKUP($O1167,$B$8:$E$27,L$5,FALSE)</f>
        <v>0</v>
      </c>
      <c r="M1167" s="22">
        <f t="shared" si="193"/>
        <v>0.89999999999999991</v>
      </c>
      <c r="N1167" s="22">
        <f t="shared" si="194"/>
        <v>6.8500000000000005</v>
      </c>
      <c r="O1167" s="22" t="s">
        <v>40</v>
      </c>
      <c r="P1167" s="24">
        <f t="shared" ca="1" si="199"/>
        <v>0.2661285700288013</v>
      </c>
      <c r="Q1167" s="24">
        <f t="shared" ca="1" si="200"/>
        <v>3.6717855412210807</v>
      </c>
      <c r="R1167" s="24">
        <f t="shared" ca="1" si="195"/>
        <v>3.9379141112498819</v>
      </c>
      <c r="S1167" s="22" t="str">
        <f t="shared" ca="1" si="196"/>
        <v/>
      </c>
      <c r="T1167" s="24" t="str">
        <f t="shared" ca="1" si="197"/>
        <v/>
      </c>
      <c r="U1167" s="24">
        <f t="shared" ca="1" si="201"/>
        <v>0</v>
      </c>
      <c r="V1167" s="22">
        <f t="shared" ca="1" si="198"/>
        <v>1.8358927706105403</v>
      </c>
    </row>
    <row r="1168" spans="7:22" x14ac:dyDescent="0.25">
      <c r="G1168" s="22">
        <v>1159</v>
      </c>
      <c r="H1168" s="22">
        <f>HLOOKUP($O1168,$B$8:$E$27,H$5,FALSE)</f>
        <v>1</v>
      </c>
      <c r="I1168" s="22">
        <f>HLOOKUP($O1168,$B$8:$E$27,I$5,FALSE)</f>
        <v>0.3</v>
      </c>
      <c r="J1168" s="22">
        <f>HLOOKUP($O1168,$B$8:$E$27,J$5,FALSE)</f>
        <v>0.95</v>
      </c>
      <c r="K1168" s="22">
        <f>HLOOKUP($O1168,$B$8:$E$27,K$5,FALSE)</f>
        <v>0</v>
      </c>
      <c r="L1168" s="22">
        <f>HLOOKUP($O1168,$B$8:$E$27,L$5,FALSE)</f>
        <v>0</v>
      </c>
      <c r="M1168" s="22">
        <f t="shared" si="193"/>
        <v>0.3</v>
      </c>
      <c r="N1168" s="22">
        <f t="shared" si="194"/>
        <v>0.95</v>
      </c>
      <c r="O1168" s="22" t="s">
        <v>38</v>
      </c>
      <c r="P1168" s="24">
        <f t="shared" ca="1" si="199"/>
        <v>0.27429334186726068</v>
      </c>
      <c r="Q1168" s="24">
        <f t="shared" ca="1" si="200"/>
        <v>0.66629244103816931</v>
      </c>
      <c r="R1168" s="24">
        <f t="shared" ca="1" si="195"/>
        <v>0.94058578290543005</v>
      </c>
      <c r="S1168" s="22" t="str">
        <f t="shared" ca="1" si="196"/>
        <v/>
      </c>
      <c r="T1168" s="24" t="str">
        <f t="shared" ca="1" si="197"/>
        <v/>
      </c>
      <c r="U1168" s="24">
        <f t="shared" ca="1" si="201"/>
        <v>0</v>
      </c>
      <c r="V1168" s="22">
        <f t="shared" ca="1" si="198"/>
        <v>0.16461040979960923</v>
      </c>
    </row>
    <row r="1169" spans="7:22" x14ac:dyDescent="0.25">
      <c r="G1169" s="22">
        <v>1160</v>
      </c>
      <c r="H1169" s="22">
        <f>HLOOKUP($O1169,$B$8:$E$27,H$5,FALSE)</f>
        <v>1</v>
      </c>
      <c r="I1169" s="22">
        <f>HLOOKUP($O1169,$B$8:$E$27,I$5,FALSE)</f>
        <v>0.3</v>
      </c>
      <c r="J1169" s="22">
        <f>HLOOKUP($O1169,$B$8:$E$27,J$5,FALSE)</f>
        <v>0.95</v>
      </c>
      <c r="K1169" s="22">
        <f>HLOOKUP($O1169,$B$8:$E$27,K$5,FALSE)</f>
        <v>0</v>
      </c>
      <c r="L1169" s="22">
        <f>HLOOKUP($O1169,$B$8:$E$27,L$5,FALSE)</f>
        <v>0</v>
      </c>
      <c r="M1169" s="22">
        <f t="shared" ref="M1169:M1232" si="202">I1169*$H1169</f>
        <v>0.3</v>
      </c>
      <c r="N1169" s="22">
        <f t="shared" ref="N1169:N1232" si="203">J1169*$H1169</f>
        <v>0.95</v>
      </c>
      <c r="O1169" s="22" t="s">
        <v>38</v>
      </c>
      <c r="P1169" s="24">
        <f t="shared" ca="1" si="199"/>
        <v>9.7304679660450089E-2</v>
      </c>
      <c r="Q1169" s="24">
        <f t="shared" ca="1" si="200"/>
        <v>0.55587163244179916</v>
      </c>
      <c r="R1169" s="24">
        <f t="shared" ca="1" si="195"/>
        <v>0.65317631210224925</v>
      </c>
      <c r="S1169" s="22" t="str">
        <f t="shared" ca="1" si="196"/>
        <v/>
      </c>
      <c r="T1169" s="24" t="str">
        <f t="shared" ca="1" si="197"/>
        <v/>
      </c>
      <c r="U1169" s="24">
        <f t="shared" ca="1" si="201"/>
        <v>0</v>
      </c>
      <c r="V1169" s="22">
        <f t="shared" ca="1" si="198"/>
        <v>0.1665068378374556</v>
      </c>
    </row>
    <row r="1170" spans="7:22" x14ac:dyDescent="0.25">
      <c r="G1170" s="22">
        <v>1161</v>
      </c>
      <c r="H1170" s="22">
        <f>HLOOKUP($O1170,$B$8:$E$27,H$5,FALSE)</f>
        <v>1</v>
      </c>
      <c r="I1170" s="22">
        <f>HLOOKUP($O1170,$B$8:$E$27,I$5,FALSE)</f>
        <v>0.3</v>
      </c>
      <c r="J1170" s="22">
        <f>HLOOKUP($O1170,$B$8:$E$27,J$5,FALSE)</f>
        <v>0.95</v>
      </c>
      <c r="K1170" s="22">
        <f>HLOOKUP($O1170,$B$8:$E$27,K$5,FALSE)</f>
        <v>0</v>
      </c>
      <c r="L1170" s="22">
        <f>HLOOKUP($O1170,$B$8:$E$27,L$5,FALSE)</f>
        <v>0</v>
      </c>
      <c r="M1170" s="22">
        <f t="shared" si="202"/>
        <v>0.3</v>
      </c>
      <c r="N1170" s="22">
        <f t="shared" si="203"/>
        <v>0.95</v>
      </c>
      <c r="O1170" s="22" t="s">
        <v>38</v>
      </c>
      <c r="P1170" s="24">
        <f t="shared" ca="1" si="199"/>
        <v>0.20926763028780426</v>
      </c>
      <c r="Q1170" s="24">
        <f t="shared" ca="1" si="200"/>
        <v>0.60159432537080582</v>
      </c>
      <c r="R1170" s="24">
        <f t="shared" ca="1" si="195"/>
        <v>0.81086195565861008</v>
      </c>
      <c r="S1170" s="22" t="str">
        <f t="shared" ca="1" si="196"/>
        <v/>
      </c>
      <c r="T1170" s="24" t="str">
        <f t="shared" ca="1" si="197"/>
        <v/>
      </c>
      <c r="U1170" s="24">
        <f t="shared" ca="1" si="201"/>
        <v>0</v>
      </c>
      <c r="V1170" s="22">
        <f t="shared" ca="1" si="198"/>
        <v>0.26200875441359128</v>
      </c>
    </row>
    <row r="1171" spans="7:22" x14ac:dyDescent="0.25">
      <c r="G1171" s="22">
        <v>1162</v>
      </c>
      <c r="H1171" s="22">
        <f>HLOOKUP($O1171,$B$8:$E$27,H$5,FALSE)</f>
        <v>3</v>
      </c>
      <c r="I1171" s="22">
        <f>HLOOKUP($O1171,$B$8:$E$27,I$5,FALSE)</f>
        <v>0.2</v>
      </c>
      <c r="J1171" s="22">
        <f>HLOOKUP($O1171,$B$8:$E$27,J$5,FALSE)</f>
        <v>1.26</v>
      </c>
      <c r="K1171" s="22">
        <f>HLOOKUP($O1171,$B$8:$E$27,K$5,FALSE)</f>
        <v>0</v>
      </c>
      <c r="L1171" s="22">
        <f>HLOOKUP($O1171,$B$8:$E$27,L$5,FALSE)</f>
        <v>0</v>
      </c>
      <c r="M1171" s="22">
        <f t="shared" si="202"/>
        <v>0.60000000000000009</v>
      </c>
      <c r="N1171" s="22">
        <f t="shared" si="203"/>
        <v>3.7800000000000002</v>
      </c>
      <c r="O1171" s="22" t="s">
        <v>39</v>
      </c>
      <c r="P1171" s="24">
        <f t="shared" ca="1" si="199"/>
        <v>0.56561080832603894</v>
      </c>
      <c r="Q1171" s="24">
        <f t="shared" ca="1" si="200"/>
        <v>2.3123717842568765</v>
      </c>
      <c r="R1171" s="24">
        <f t="shared" ca="1" si="195"/>
        <v>2.8779825925829154</v>
      </c>
      <c r="S1171" s="22" t="str">
        <f t="shared" ca="1" si="196"/>
        <v/>
      </c>
      <c r="T1171" s="24" t="str">
        <f t="shared" ca="1" si="197"/>
        <v/>
      </c>
      <c r="U1171" s="24">
        <f t="shared" ca="1" si="201"/>
        <v>0</v>
      </c>
      <c r="V1171" s="22">
        <f t="shared" ca="1" si="198"/>
        <v>1.1561858921284383</v>
      </c>
    </row>
    <row r="1172" spans="7:22" x14ac:dyDescent="0.25">
      <c r="G1172" s="22">
        <v>1163</v>
      </c>
      <c r="H1172" s="22">
        <f>HLOOKUP($O1172,$B$8:$E$27,H$5,FALSE)</f>
        <v>5</v>
      </c>
      <c r="I1172" s="22">
        <f>HLOOKUP($O1172,$B$8:$E$27,I$5,FALSE)</f>
        <v>0.18</v>
      </c>
      <c r="J1172" s="22">
        <f>HLOOKUP($O1172,$B$8:$E$27,J$5,FALSE)</f>
        <v>1.37</v>
      </c>
      <c r="K1172" s="22">
        <f>HLOOKUP($O1172,$B$8:$E$27,K$5,FALSE)</f>
        <v>0</v>
      </c>
      <c r="L1172" s="22">
        <f>HLOOKUP($O1172,$B$8:$E$27,L$5,FALSE)</f>
        <v>0</v>
      </c>
      <c r="M1172" s="22">
        <f t="shared" si="202"/>
        <v>0.89999999999999991</v>
      </c>
      <c r="N1172" s="22">
        <f t="shared" si="203"/>
        <v>6.8500000000000005</v>
      </c>
      <c r="O1172" s="22" t="s">
        <v>40</v>
      </c>
      <c r="P1172" s="24">
        <f t="shared" ca="1" si="199"/>
        <v>0.64509541752661481</v>
      </c>
      <c r="Q1172" s="24">
        <f t="shared" ca="1" si="200"/>
        <v>3.8819956253287429</v>
      </c>
      <c r="R1172" s="24">
        <f t="shared" ca="1" si="195"/>
        <v>4.5270910428553579</v>
      </c>
      <c r="S1172" s="22" t="str">
        <f t="shared" ca="1" si="196"/>
        <v/>
      </c>
      <c r="T1172" s="24" t="str">
        <f t="shared" ca="1" si="197"/>
        <v/>
      </c>
      <c r="U1172" s="24">
        <f t="shared" ca="1" si="201"/>
        <v>0</v>
      </c>
      <c r="V1172" s="22">
        <f t="shared" ca="1" si="198"/>
        <v>1.9409978126643714</v>
      </c>
    </row>
    <row r="1173" spans="7:22" x14ac:dyDescent="0.25">
      <c r="G1173" s="22">
        <v>1164</v>
      </c>
      <c r="H1173" s="22">
        <f>HLOOKUP($O1173,$B$8:$E$27,H$5,FALSE)</f>
        <v>10</v>
      </c>
      <c r="I1173" s="22">
        <f>HLOOKUP($O1173,$B$8:$E$27,I$5,FALSE)</f>
        <v>0.2</v>
      </c>
      <c r="J1173" s="22">
        <f>HLOOKUP($O1173,$B$8:$E$27,J$5,FALSE)</f>
        <v>1.4</v>
      </c>
      <c r="K1173" s="22">
        <f>HLOOKUP($O1173,$B$8:$E$27,K$5,FALSE)</f>
        <v>0</v>
      </c>
      <c r="L1173" s="22">
        <f>HLOOKUP($O1173,$B$8:$E$27,L$5,FALSE)</f>
        <v>0</v>
      </c>
      <c r="M1173" s="22">
        <f t="shared" si="202"/>
        <v>2</v>
      </c>
      <c r="N1173" s="22">
        <f t="shared" si="203"/>
        <v>14</v>
      </c>
      <c r="O1173" s="22" t="s">
        <v>41</v>
      </c>
      <c r="P1173" s="24">
        <f t="shared" ca="1" si="199"/>
        <v>1.2594885367996334</v>
      </c>
      <c r="Q1173" s="24">
        <f t="shared" ca="1" si="200"/>
        <v>8.454802232844596</v>
      </c>
      <c r="R1173" s="24">
        <f t="shared" ca="1" si="195"/>
        <v>9.7142907696442293</v>
      </c>
      <c r="S1173" s="22" t="str">
        <f t="shared" ca="1" si="196"/>
        <v/>
      </c>
      <c r="T1173" s="24" t="str">
        <f t="shared" ca="1" si="197"/>
        <v/>
      </c>
      <c r="U1173" s="24">
        <f t="shared" ca="1" si="201"/>
        <v>0</v>
      </c>
      <c r="V1173" s="22">
        <f t="shared" ca="1" si="198"/>
        <v>3.8099104673200861</v>
      </c>
    </row>
    <row r="1174" spans="7:22" x14ac:dyDescent="0.25">
      <c r="G1174" s="22">
        <v>1165</v>
      </c>
      <c r="H1174" s="22">
        <f>HLOOKUP($O1174,$B$8:$E$27,H$5,FALSE)</f>
        <v>1</v>
      </c>
      <c r="I1174" s="22">
        <f>HLOOKUP($O1174,$B$8:$E$27,I$5,FALSE)</f>
        <v>0.3</v>
      </c>
      <c r="J1174" s="22">
        <f>HLOOKUP($O1174,$B$8:$E$27,J$5,FALSE)</f>
        <v>0.95</v>
      </c>
      <c r="K1174" s="22">
        <f>HLOOKUP($O1174,$B$8:$E$27,K$5,FALSE)</f>
        <v>0</v>
      </c>
      <c r="L1174" s="22">
        <f>HLOOKUP($O1174,$B$8:$E$27,L$5,FALSE)</f>
        <v>0</v>
      </c>
      <c r="M1174" s="22">
        <f t="shared" si="202"/>
        <v>0.3</v>
      </c>
      <c r="N1174" s="22">
        <f t="shared" si="203"/>
        <v>0.95</v>
      </c>
      <c r="O1174" s="22" t="s">
        <v>38</v>
      </c>
      <c r="P1174" s="24">
        <f t="shared" ca="1" si="199"/>
        <v>0.1750319747384996</v>
      </c>
      <c r="Q1174" s="24">
        <f t="shared" ca="1" si="200"/>
        <v>0.57497114261645932</v>
      </c>
      <c r="R1174" s="24">
        <f t="shared" ca="1" si="195"/>
        <v>0.75000311735495895</v>
      </c>
      <c r="S1174" s="22" t="str">
        <f t="shared" ca="1" si="196"/>
        <v/>
      </c>
      <c r="T1174" s="24" t="str">
        <f t="shared" ca="1" si="197"/>
        <v/>
      </c>
      <c r="U1174" s="24">
        <f t="shared" ca="1" si="201"/>
        <v>0</v>
      </c>
      <c r="V1174" s="22">
        <f t="shared" ca="1" si="198"/>
        <v>4.5019306107255561E-2</v>
      </c>
    </row>
    <row r="1175" spans="7:22" x14ac:dyDescent="0.25">
      <c r="G1175" s="22">
        <v>1166</v>
      </c>
      <c r="H1175" s="22">
        <f>HLOOKUP($O1175,$B$8:$E$27,H$5,FALSE)</f>
        <v>1</v>
      </c>
      <c r="I1175" s="22">
        <f>HLOOKUP($O1175,$B$8:$E$27,I$5,FALSE)</f>
        <v>0.3</v>
      </c>
      <c r="J1175" s="22">
        <f>HLOOKUP($O1175,$B$8:$E$27,J$5,FALSE)</f>
        <v>0.95</v>
      </c>
      <c r="K1175" s="22">
        <f>HLOOKUP($O1175,$B$8:$E$27,K$5,FALSE)</f>
        <v>0</v>
      </c>
      <c r="L1175" s="22">
        <f>HLOOKUP($O1175,$B$8:$E$27,L$5,FALSE)</f>
        <v>0</v>
      </c>
      <c r="M1175" s="22">
        <f t="shared" si="202"/>
        <v>0.3</v>
      </c>
      <c r="N1175" s="22">
        <f t="shared" si="203"/>
        <v>0.95</v>
      </c>
      <c r="O1175" s="22" t="s">
        <v>38</v>
      </c>
      <c r="P1175" s="24">
        <f t="shared" ca="1" si="199"/>
        <v>0.12603449318181614</v>
      </c>
      <c r="Q1175" s="24">
        <f t="shared" ca="1" si="200"/>
        <v>0.62843675083870476</v>
      </c>
      <c r="R1175" s="24">
        <f t="shared" ca="1" si="195"/>
        <v>0.7544712440205209</v>
      </c>
      <c r="S1175" s="22" t="str">
        <f t="shared" ca="1" si="196"/>
        <v/>
      </c>
      <c r="T1175" s="24" t="str">
        <f t="shared" ca="1" si="197"/>
        <v/>
      </c>
      <c r="U1175" s="24">
        <f t="shared" ca="1" si="201"/>
        <v>0</v>
      </c>
      <c r="V1175" s="22">
        <f t="shared" ca="1" si="198"/>
        <v>0.31421837541935238</v>
      </c>
    </row>
    <row r="1176" spans="7:22" x14ac:dyDescent="0.25">
      <c r="G1176" s="22">
        <v>1167</v>
      </c>
      <c r="H1176" s="22">
        <f>HLOOKUP($O1176,$B$8:$E$27,H$5,FALSE)</f>
        <v>3</v>
      </c>
      <c r="I1176" s="22">
        <f>HLOOKUP($O1176,$B$8:$E$27,I$5,FALSE)</f>
        <v>0.2</v>
      </c>
      <c r="J1176" s="22">
        <f>HLOOKUP($O1176,$B$8:$E$27,J$5,FALSE)</f>
        <v>1.26</v>
      </c>
      <c r="K1176" s="22">
        <f>HLOOKUP($O1176,$B$8:$E$27,K$5,FALSE)</f>
        <v>0</v>
      </c>
      <c r="L1176" s="22">
        <f>HLOOKUP($O1176,$B$8:$E$27,L$5,FALSE)</f>
        <v>0</v>
      </c>
      <c r="M1176" s="22">
        <f t="shared" si="202"/>
        <v>0.60000000000000009</v>
      </c>
      <c r="N1176" s="22">
        <f t="shared" si="203"/>
        <v>3.7800000000000002</v>
      </c>
      <c r="O1176" s="22" t="s">
        <v>39</v>
      </c>
      <c r="P1176" s="24">
        <f t="shared" ca="1" si="199"/>
        <v>0.32314670103779464</v>
      </c>
      <c r="Q1176" s="24">
        <f t="shared" ca="1" si="200"/>
        <v>2.0305110001543154</v>
      </c>
      <c r="R1176" s="24">
        <f t="shared" ca="1" si="195"/>
        <v>2.3536577011921098</v>
      </c>
      <c r="S1176" s="22" t="str">
        <f t="shared" ca="1" si="196"/>
        <v/>
      </c>
      <c r="T1176" s="24" t="str">
        <f t="shared" ca="1" si="197"/>
        <v/>
      </c>
      <c r="U1176" s="24">
        <f t="shared" ca="1" si="201"/>
        <v>0</v>
      </c>
      <c r="V1176" s="22">
        <f t="shared" ca="1" si="198"/>
        <v>0.3282069126924505</v>
      </c>
    </row>
    <row r="1177" spans="7:22" x14ac:dyDescent="0.25">
      <c r="G1177" s="22">
        <v>1168</v>
      </c>
      <c r="H1177" s="22">
        <f>HLOOKUP($O1177,$B$8:$E$27,H$5,FALSE)</f>
        <v>3</v>
      </c>
      <c r="I1177" s="22">
        <f>HLOOKUP($O1177,$B$8:$E$27,I$5,FALSE)</f>
        <v>0.2</v>
      </c>
      <c r="J1177" s="22">
        <f>HLOOKUP($O1177,$B$8:$E$27,J$5,FALSE)</f>
        <v>1.26</v>
      </c>
      <c r="K1177" s="22">
        <f>HLOOKUP($O1177,$B$8:$E$27,K$5,FALSE)</f>
        <v>0</v>
      </c>
      <c r="L1177" s="22">
        <f>HLOOKUP($O1177,$B$8:$E$27,L$5,FALSE)</f>
        <v>0</v>
      </c>
      <c r="M1177" s="22">
        <f t="shared" si="202"/>
        <v>0.60000000000000009</v>
      </c>
      <c r="N1177" s="22">
        <f t="shared" si="203"/>
        <v>3.7800000000000002</v>
      </c>
      <c r="O1177" s="22" t="s">
        <v>39</v>
      </c>
      <c r="P1177" s="24">
        <f t="shared" ca="1" si="199"/>
        <v>0.4690705911852624</v>
      </c>
      <c r="Q1177" s="24">
        <f t="shared" ca="1" si="200"/>
        <v>2.1677231844877669</v>
      </c>
      <c r="R1177" s="24">
        <f t="shared" ca="1" si="195"/>
        <v>2.6367937756730293</v>
      </c>
      <c r="S1177" s="22" t="str">
        <f t="shared" ca="1" si="196"/>
        <v/>
      </c>
      <c r="T1177" s="24" t="str">
        <f t="shared" ca="1" si="197"/>
        <v/>
      </c>
      <c r="U1177" s="24">
        <f t="shared" ca="1" si="201"/>
        <v>0</v>
      </c>
      <c r="V1177" s="22">
        <f t="shared" ca="1" si="198"/>
        <v>0.83919873168912162</v>
      </c>
    </row>
    <row r="1178" spans="7:22" x14ac:dyDescent="0.25">
      <c r="G1178" s="22">
        <v>1169</v>
      </c>
      <c r="H1178" s="22">
        <f>HLOOKUP($O1178,$B$8:$E$27,H$5,FALSE)</f>
        <v>5</v>
      </c>
      <c r="I1178" s="22">
        <f>HLOOKUP($O1178,$B$8:$E$27,I$5,FALSE)</f>
        <v>0.18</v>
      </c>
      <c r="J1178" s="22">
        <f>HLOOKUP($O1178,$B$8:$E$27,J$5,FALSE)</f>
        <v>1.37</v>
      </c>
      <c r="K1178" s="22">
        <f>HLOOKUP($O1178,$B$8:$E$27,K$5,FALSE)</f>
        <v>0</v>
      </c>
      <c r="L1178" s="22">
        <f>HLOOKUP($O1178,$B$8:$E$27,L$5,FALSE)</f>
        <v>0</v>
      </c>
      <c r="M1178" s="22">
        <f t="shared" si="202"/>
        <v>0.89999999999999991</v>
      </c>
      <c r="N1178" s="22">
        <f t="shared" si="203"/>
        <v>6.8500000000000005</v>
      </c>
      <c r="O1178" s="22" t="s">
        <v>40</v>
      </c>
      <c r="P1178" s="24">
        <f t="shared" ca="1" si="199"/>
        <v>0.37432426199439167</v>
      </c>
      <c r="Q1178" s="24">
        <f t="shared" ca="1" si="200"/>
        <v>4.7179608905562187</v>
      </c>
      <c r="R1178" s="24">
        <f t="shared" ca="1" si="195"/>
        <v>5.0922851525506108</v>
      </c>
      <c r="S1178" s="22" t="str">
        <f t="shared" ca="1" si="196"/>
        <v>C</v>
      </c>
      <c r="T1178" s="24">
        <f t="shared" ca="1" si="197"/>
        <v>9.2285152550610761E-2</v>
      </c>
      <c r="U1178" s="24">
        <f t="shared" ca="1" si="201"/>
        <v>0</v>
      </c>
      <c r="V1178" s="22">
        <f t="shared" ca="1" si="198"/>
        <v>2.3589804452781094</v>
      </c>
    </row>
    <row r="1179" spans="7:22" x14ac:dyDescent="0.25">
      <c r="G1179" s="22">
        <v>1170</v>
      </c>
      <c r="H1179" s="22">
        <f>HLOOKUP($O1179,$B$8:$E$27,H$5,FALSE)</f>
        <v>5</v>
      </c>
      <c r="I1179" s="22">
        <f>HLOOKUP($O1179,$B$8:$E$27,I$5,FALSE)</f>
        <v>0.18</v>
      </c>
      <c r="J1179" s="22">
        <f>HLOOKUP($O1179,$B$8:$E$27,J$5,FALSE)</f>
        <v>1.37</v>
      </c>
      <c r="K1179" s="22">
        <f>HLOOKUP($O1179,$B$8:$E$27,K$5,FALSE)</f>
        <v>0</v>
      </c>
      <c r="L1179" s="22">
        <f>HLOOKUP($O1179,$B$8:$E$27,L$5,FALSE)</f>
        <v>0</v>
      </c>
      <c r="M1179" s="22">
        <f t="shared" si="202"/>
        <v>0.89999999999999991</v>
      </c>
      <c r="N1179" s="22">
        <f t="shared" si="203"/>
        <v>6.8500000000000005</v>
      </c>
      <c r="O1179" s="22" t="s">
        <v>40</v>
      </c>
      <c r="P1179" s="24">
        <f t="shared" ca="1" si="199"/>
        <v>0.82730971974522372</v>
      </c>
      <c r="Q1179" s="24">
        <f t="shared" ca="1" si="200"/>
        <v>3.2965279570871995</v>
      </c>
      <c r="R1179" s="24">
        <f t="shared" ca="1" si="195"/>
        <v>4.123837676832423</v>
      </c>
      <c r="S1179" s="22" t="str">
        <f t="shared" ca="1" si="196"/>
        <v/>
      </c>
      <c r="T1179" s="24" t="str">
        <f t="shared" ca="1" si="197"/>
        <v/>
      </c>
      <c r="U1179" s="24">
        <f t="shared" ca="1" si="201"/>
        <v>0</v>
      </c>
      <c r="V1179" s="22">
        <f t="shared" ca="1" si="198"/>
        <v>1.1436746961917312</v>
      </c>
    </row>
    <row r="1180" spans="7:22" x14ac:dyDescent="0.25">
      <c r="G1180" s="22">
        <v>1171</v>
      </c>
      <c r="H1180" s="22">
        <f>HLOOKUP($O1180,$B$8:$E$27,H$5,FALSE)</f>
        <v>5</v>
      </c>
      <c r="I1180" s="22">
        <f>HLOOKUP($O1180,$B$8:$E$27,I$5,FALSE)</f>
        <v>0.18</v>
      </c>
      <c r="J1180" s="22">
        <f>HLOOKUP($O1180,$B$8:$E$27,J$5,FALSE)</f>
        <v>1.37</v>
      </c>
      <c r="K1180" s="22">
        <f>HLOOKUP($O1180,$B$8:$E$27,K$5,FALSE)</f>
        <v>0</v>
      </c>
      <c r="L1180" s="22">
        <f>HLOOKUP($O1180,$B$8:$E$27,L$5,FALSE)</f>
        <v>0</v>
      </c>
      <c r="M1180" s="22">
        <f t="shared" si="202"/>
        <v>0.89999999999999991</v>
      </c>
      <c r="N1180" s="22">
        <f t="shared" si="203"/>
        <v>6.8500000000000005</v>
      </c>
      <c r="O1180" s="22" t="s">
        <v>40</v>
      </c>
      <c r="P1180" s="24">
        <f t="shared" ca="1" si="199"/>
        <v>0.37657198417225751</v>
      </c>
      <c r="Q1180" s="24">
        <f t="shared" ca="1" si="200"/>
        <v>3.757592819091164</v>
      </c>
      <c r="R1180" s="24">
        <f t="shared" ca="1" si="195"/>
        <v>4.1341648032634213</v>
      </c>
      <c r="S1180" s="22" t="str">
        <f t="shared" ca="1" si="196"/>
        <v/>
      </c>
      <c r="T1180" s="24" t="str">
        <f t="shared" ca="1" si="197"/>
        <v/>
      </c>
      <c r="U1180" s="24">
        <f t="shared" ca="1" si="201"/>
        <v>0</v>
      </c>
      <c r="V1180" s="22">
        <f t="shared" ca="1" si="198"/>
        <v>0.29062700323764312</v>
      </c>
    </row>
    <row r="1181" spans="7:22" x14ac:dyDescent="0.25">
      <c r="G1181" s="22">
        <v>1172</v>
      </c>
      <c r="H1181" s="22">
        <f>HLOOKUP($O1181,$B$8:$E$27,H$5,FALSE)</f>
        <v>3</v>
      </c>
      <c r="I1181" s="22">
        <f>HLOOKUP($O1181,$B$8:$E$27,I$5,FALSE)</f>
        <v>0.2</v>
      </c>
      <c r="J1181" s="22">
        <f>HLOOKUP($O1181,$B$8:$E$27,J$5,FALSE)</f>
        <v>1.26</v>
      </c>
      <c r="K1181" s="22">
        <f>HLOOKUP($O1181,$B$8:$E$27,K$5,FALSE)</f>
        <v>0</v>
      </c>
      <c r="L1181" s="22">
        <f>HLOOKUP($O1181,$B$8:$E$27,L$5,FALSE)</f>
        <v>0</v>
      </c>
      <c r="M1181" s="22">
        <f t="shared" si="202"/>
        <v>0.60000000000000009</v>
      </c>
      <c r="N1181" s="22">
        <f t="shared" si="203"/>
        <v>3.7800000000000002</v>
      </c>
      <c r="O1181" s="22" t="s">
        <v>39</v>
      </c>
      <c r="P1181" s="24">
        <f t="shared" ca="1" si="199"/>
        <v>0.46412045428929349</v>
      </c>
      <c r="Q1181" s="24">
        <f t="shared" ca="1" si="200"/>
        <v>2.0343209408122789</v>
      </c>
      <c r="R1181" s="24">
        <f t="shared" ca="1" si="195"/>
        <v>2.4984413951015725</v>
      </c>
      <c r="S1181" s="22" t="str">
        <f t="shared" ca="1" si="196"/>
        <v/>
      </c>
      <c r="T1181" s="24" t="str">
        <f t="shared" ca="1" si="197"/>
        <v/>
      </c>
      <c r="U1181" s="24">
        <f t="shared" ca="1" si="201"/>
        <v>0</v>
      </c>
      <c r="V1181" s="22">
        <f t="shared" ca="1" si="198"/>
        <v>0.17000432232881002</v>
      </c>
    </row>
    <row r="1182" spans="7:22" x14ac:dyDescent="0.25">
      <c r="G1182" s="22">
        <v>1173</v>
      </c>
      <c r="H1182" s="22">
        <f>HLOOKUP($O1182,$B$8:$E$27,H$5,FALSE)</f>
        <v>3</v>
      </c>
      <c r="I1182" s="22">
        <f>HLOOKUP($O1182,$B$8:$E$27,I$5,FALSE)</f>
        <v>0.2</v>
      </c>
      <c r="J1182" s="22">
        <f>HLOOKUP($O1182,$B$8:$E$27,J$5,FALSE)</f>
        <v>1.26</v>
      </c>
      <c r="K1182" s="22">
        <f>HLOOKUP($O1182,$B$8:$E$27,K$5,FALSE)</f>
        <v>0</v>
      </c>
      <c r="L1182" s="22">
        <f>HLOOKUP($O1182,$B$8:$E$27,L$5,FALSE)</f>
        <v>0</v>
      </c>
      <c r="M1182" s="22">
        <f t="shared" si="202"/>
        <v>0.60000000000000009</v>
      </c>
      <c r="N1182" s="22">
        <f t="shared" si="203"/>
        <v>3.7800000000000002</v>
      </c>
      <c r="O1182" s="22" t="s">
        <v>39</v>
      </c>
      <c r="P1182" s="24">
        <f t="shared" ca="1" si="199"/>
        <v>9.1870691378969763E-2</v>
      </c>
      <c r="Q1182" s="24">
        <f t="shared" ca="1" si="200"/>
        <v>2.1741851224963411</v>
      </c>
      <c r="R1182" s="24">
        <f t="shared" ca="1" si="195"/>
        <v>2.2660558138753109</v>
      </c>
      <c r="S1182" s="22" t="str">
        <f t="shared" ca="1" si="196"/>
        <v/>
      </c>
      <c r="T1182" s="24" t="str">
        <f t="shared" ca="1" si="197"/>
        <v/>
      </c>
      <c r="U1182" s="24">
        <f t="shared" ca="1" si="201"/>
        <v>0</v>
      </c>
      <c r="V1182" s="22">
        <f t="shared" ca="1" si="198"/>
        <v>0.83654473551330633</v>
      </c>
    </row>
    <row r="1183" spans="7:22" x14ac:dyDescent="0.25">
      <c r="G1183" s="22">
        <v>1174</v>
      </c>
      <c r="H1183" s="22">
        <f>HLOOKUP($O1183,$B$8:$E$27,H$5,FALSE)</f>
        <v>10</v>
      </c>
      <c r="I1183" s="22">
        <f>HLOOKUP($O1183,$B$8:$E$27,I$5,FALSE)</f>
        <v>0.2</v>
      </c>
      <c r="J1183" s="22">
        <f>HLOOKUP($O1183,$B$8:$E$27,J$5,FALSE)</f>
        <v>1.4</v>
      </c>
      <c r="K1183" s="22">
        <f>HLOOKUP($O1183,$B$8:$E$27,K$5,FALSE)</f>
        <v>0</v>
      </c>
      <c r="L1183" s="22">
        <f>HLOOKUP($O1183,$B$8:$E$27,L$5,FALSE)</f>
        <v>0</v>
      </c>
      <c r="M1183" s="22">
        <f t="shared" si="202"/>
        <v>2</v>
      </c>
      <c r="N1183" s="22">
        <f t="shared" si="203"/>
        <v>14</v>
      </c>
      <c r="O1183" s="22" t="s">
        <v>41</v>
      </c>
      <c r="P1183" s="24">
        <f t="shared" ca="1" si="199"/>
        <v>1.8294216060194746</v>
      </c>
      <c r="Q1183" s="24">
        <f t="shared" ca="1" si="200"/>
        <v>7.2371356226182515</v>
      </c>
      <c r="R1183" s="24">
        <f t="shared" ca="1" si="195"/>
        <v>9.066557228637727</v>
      </c>
      <c r="S1183" s="22" t="str">
        <f t="shared" ca="1" si="196"/>
        <v/>
      </c>
      <c r="T1183" s="24" t="str">
        <f t="shared" ca="1" si="197"/>
        <v/>
      </c>
      <c r="U1183" s="24">
        <f t="shared" ca="1" si="201"/>
        <v>0</v>
      </c>
      <c r="V1183" s="22">
        <f t="shared" ca="1" si="198"/>
        <v>3.6185678113091257</v>
      </c>
    </row>
    <row r="1184" spans="7:22" x14ac:dyDescent="0.25">
      <c r="G1184" s="22">
        <v>1175</v>
      </c>
      <c r="H1184" s="22">
        <f>HLOOKUP($O1184,$B$8:$E$27,H$5,FALSE)</f>
        <v>1</v>
      </c>
      <c r="I1184" s="22">
        <f>HLOOKUP($O1184,$B$8:$E$27,I$5,FALSE)</f>
        <v>0.3</v>
      </c>
      <c r="J1184" s="22">
        <f>HLOOKUP($O1184,$B$8:$E$27,J$5,FALSE)</f>
        <v>0.95</v>
      </c>
      <c r="K1184" s="22">
        <f>HLOOKUP($O1184,$B$8:$E$27,K$5,FALSE)</f>
        <v>0</v>
      </c>
      <c r="L1184" s="22">
        <f>HLOOKUP($O1184,$B$8:$E$27,L$5,FALSE)</f>
        <v>0</v>
      </c>
      <c r="M1184" s="22">
        <f t="shared" si="202"/>
        <v>0.3</v>
      </c>
      <c r="N1184" s="22">
        <f t="shared" si="203"/>
        <v>0.95</v>
      </c>
      <c r="O1184" s="22" t="s">
        <v>38</v>
      </c>
      <c r="P1184" s="24">
        <f t="shared" ca="1" si="199"/>
        <v>4.0003953160255033E-2</v>
      </c>
      <c r="Q1184" s="24">
        <f t="shared" ca="1" si="200"/>
        <v>0.63277036651930596</v>
      </c>
      <c r="R1184" s="24">
        <f t="shared" ca="1" si="195"/>
        <v>0.67277431967956103</v>
      </c>
      <c r="S1184" s="22" t="str">
        <f t="shared" ca="1" si="196"/>
        <v/>
      </c>
      <c r="T1184" s="24" t="str">
        <f t="shared" ca="1" si="197"/>
        <v/>
      </c>
      <c r="U1184" s="24">
        <f t="shared" ca="1" si="201"/>
        <v>0</v>
      </c>
      <c r="V1184" s="22">
        <f t="shared" ca="1" si="198"/>
        <v>0.31638518325965298</v>
      </c>
    </row>
    <row r="1185" spans="7:22" x14ac:dyDescent="0.25">
      <c r="G1185" s="22">
        <v>1176</v>
      </c>
      <c r="H1185" s="22">
        <f>HLOOKUP($O1185,$B$8:$E$27,H$5,FALSE)</f>
        <v>5</v>
      </c>
      <c r="I1185" s="22">
        <f>HLOOKUP($O1185,$B$8:$E$27,I$5,FALSE)</f>
        <v>0.18</v>
      </c>
      <c r="J1185" s="22">
        <f>HLOOKUP($O1185,$B$8:$E$27,J$5,FALSE)</f>
        <v>1.37</v>
      </c>
      <c r="K1185" s="22">
        <f>HLOOKUP($O1185,$B$8:$E$27,K$5,FALSE)</f>
        <v>0</v>
      </c>
      <c r="L1185" s="22">
        <f>HLOOKUP($O1185,$B$8:$E$27,L$5,FALSE)</f>
        <v>0</v>
      </c>
      <c r="M1185" s="22">
        <f t="shared" si="202"/>
        <v>0.89999999999999991</v>
      </c>
      <c r="N1185" s="22">
        <f t="shared" si="203"/>
        <v>6.8500000000000005</v>
      </c>
      <c r="O1185" s="22" t="s">
        <v>40</v>
      </c>
      <c r="P1185" s="24">
        <f t="shared" ca="1" si="199"/>
        <v>0.6554727418145706</v>
      </c>
      <c r="Q1185" s="24">
        <f t="shared" ca="1" si="200"/>
        <v>3.4761460924120255</v>
      </c>
      <c r="R1185" s="24">
        <f t="shared" ca="1" si="195"/>
        <v>4.1316188342265958</v>
      </c>
      <c r="S1185" s="22" t="str">
        <f t="shared" ca="1" si="196"/>
        <v/>
      </c>
      <c r="T1185" s="24" t="str">
        <f t="shared" ca="1" si="197"/>
        <v/>
      </c>
      <c r="U1185" s="24">
        <f t="shared" ca="1" si="201"/>
        <v>0</v>
      </c>
      <c r="V1185" s="22">
        <f t="shared" ca="1" si="198"/>
        <v>1.7380730462060128</v>
      </c>
    </row>
    <row r="1186" spans="7:22" x14ac:dyDescent="0.25">
      <c r="G1186" s="22">
        <v>1177</v>
      </c>
      <c r="H1186" s="22">
        <f>HLOOKUP($O1186,$B$8:$E$27,H$5,FALSE)</f>
        <v>5</v>
      </c>
      <c r="I1186" s="22">
        <f>HLOOKUP($O1186,$B$8:$E$27,I$5,FALSE)</f>
        <v>0.18</v>
      </c>
      <c r="J1186" s="22">
        <f>HLOOKUP($O1186,$B$8:$E$27,J$5,FALSE)</f>
        <v>1.37</v>
      </c>
      <c r="K1186" s="22">
        <f>HLOOKUP($O1186,$B$8:$E$27,K$5,FALSE)</f>
        <v>0</v>
      </c>
      <c r="L1186" s="22">
        <f>HLOOKUP($O1186,$B$8:$E$27,L$5,FALSE)</f>
        <v>0</v>
      </c>
      <c r="M1186" s="22">
        <f t="shared" si="202"/>
        <v>0.89999999999999991</v>
      </c>
      <c r="N1186" s="22">
        <f t="shared" si="203"/>
        <v>6.8500000000000005</v>
      </c>
      <c r="O1186" s="22" t="s">
        <v>40</v>
      </c>
      <c r="P1186" s="24">
        <f t="shared" ca="1" si="199"/>
        <v>0.26653528461723047</v>
      </c>
      <c r="Q1186" s="24">
        <f t="shared" ca="1" si="200"/>
        <v>3.9982573686484484</v>
      </c>
      <c r="R1186" s="24">
        <f t="shared" ca="1" si="195"/>
        <v>4.2647926532656788</v>
      </c>
      <c r="S1186" s="22" t="str">
        <f t="shared" ca="1" si="196"/>
        <v/>
      </c>
      <c r="T1186" s="24" t="str">
        <f t="shared" ca="1" si="197"/>
        <v/>
      </c>
      <c r="U1186" s="24">
        <f t="shared" ca="1" si="201"/>
        <v>0</v>
      </c>
      <c r="V1186" s="22">
        <f t="shared" ca="1" si="198"/>
        <v>1.7741373699090399</v>
      </c>
    </row>
    <row r="1187" spans="7:22" x14ac:dyDescent="0.25">
      <c r="G1187" s="22">
        <v>1178</v>
      </c>
      <c r="H1187" s="22">
        <f>HLOOKUP($O1187,$B$8:$E$27,H$5,FALSE)</f>
        <v>5</v>
      </c>
      <c r="I1187" s="22">
        <f>HLOOKUP($O1187,$B$8:$E$27,I$5,FALSE)</f>
        <v>0.18</v>
      </c>
      <c r="J1187" s="22">
        <f>HLOOKUP($O1187,$B$8:$E$27,J$5,FALSE)</f>
        <v>1.37</v>
      </c>
      <c r="K1187" s="22">
        <f>HLOOKUP($O1187,$B$8:$E$27,K$5,FALSE)</f>
        <v>0</v>
      </c>
      <c r="L1187" s="22">
        <f>HLOOKUP($O1187,$B$8:$E$27,L$5,FALSE)</f>
        <v>0</v>
      </c>
      <c r="M1187" s="22">
        <f t="shared" si="202"/>
        <v>0.89999999999999991</v>
      </c>
      <c r="N1187" s="22">
        <f t="shared" si="203"/>
        <v>6.8500000000000005</v>
      </c>
      <c r="O1187" s="22" t="s">
        <v>40</v>
      </c>
      <c r="P1187" s="24">
        <f t="shared" ca="1" si="199"/>
        <v>0.70399575301471473</v>
      </c>
      <c r="Q1187" s="24">
        <f t="shared" ca="1" si="200"/>
        <v>4.0841033362738184</v>
      </c>
      <c r="R1187" s="24">
        <f t="shared" ca="1" si="195"/>
        <v>4.7880990892885329</v>
      </c>
      <c r="S1187" s="22" t="str">
        <f t="shared" ca="1" si="196"/>
        <v/>
      </c>
      <c r="T1187" s="24" t="str">
        <f t="shared" ca="1" si="197"/>
        <v/>
      </c>
      <c r="U1187" s="24">
        <f t="shared" ca="1" si="201"/>
        <v>0</v>
      </c>
      <c r="V1187" s="22">
        <f t="shared" ca="1" si="198"/>
        <v>1.4646577977733883</v>
      </c>
    </row>
    <row r="1188" spans="7:22" x14ac:dyDescent="0.25">
      <c r="G1188" s="22">
        <v>1179</v>
      </c>
      <c r="H1188" s="22">
        <f>HLOOKUP($O1188,$B$8:$E$27,H$5,FALSE)</f>
        <v>1</v>
      </c>
      <c r="I1188" s="22">
        <f>HLOOKUP($O1188,$B$8:$E$27,I$5,FALSE)</f>
        <v>0.3</v>
      </c>
      <c r="J1188" s="22">
        <f>HLOOKUP($O1188,$B$8:$E$27,J$5,FALSE)</f>
        <v>0.95</v>
      </c>
      <c r="K1188" s="22">
        <f>HLOOKUP($O1188,$B$8:$E$27,K$5,FALSE)</f>
        <v>0</v>
      </c>
      <c r="L1188" s="22">
        <f>HLOOKUP($O1188,$B$8:$E$27,L$5,FALSE)</f>
        <v>0</v>
      </c>
      <c r="M1188" s="22">
        <f t="shared" si="202"/>
        <v>0.3</v>
      </c>
      <c r="N1188" s="22">
        <f t="shared" si="203"/>
        <v>0.95</v>
      </c>
      <c r="O1188" s="22" t="s">
        <v>38</v>
      </c>
      <c r="P1188" s="24">
        <f t="shared" ca="1" si="199"/>
        <v>2.90128367315007E-2</v>
      </c>
      <c r="Q1188" s="24">
        <f t="shared" ca="1" si="200"/>
        <v>0.63189979759899439</v>
      </c>
      <c r="R1188" s="24">
        <f t="shared" ca="1" si="195"/>
        <v>0.66091263433049507</v>
      </c>
      <c r="S1188" s="22" t="str">
        <f t="shared" ca="1" si="196"/>
        <v/>
      </c>
      <c r="T1188" s="24" t="str">
        <f t="shared" ca="1" si="197"/>
        <v/>
      </c>
      <c r="U1188" s="24">
        <f t="shared" ca="1" si="201"/>
        <v>0</v>
      </c>
      <c r="V1188" s="22">
        <f t="shared" ca="1" si="198"/>
        <v>0.3159498987994972</v>
      </c>
    </row>
    <row r="1189" spans="7:22" x14ac:dyDescent="0.25">
      <c r="G1189" s="22">
        <v>1180</v>
      </c>
      <c r="H1189" s="22">
        <f>HLOOKUP($O1189,$B$8:$E$27,H$5,FALSE)</f>
        <v>1</v>
      </c>
      <c r="I1189" s="22">
        <f>HLOOKUP($O1189,$B$8:$E$27,I$5,FALSE)</f>
        <v>0.3</v>
      </c>
      <c r="J1189" s="22">
        <f>HLOOKUP($O1189,$B$8:$E$27,J$5,FALSE)</f>
        <v>0.95</v>
      </c>
      <c r="K1189" s="22">
        <f>HLOOKUP($O1189,$B$8:$E$27,K$5,FALSE)</f>
        <v>0</v>
      </c>
      <c r="L1189" s="22">
        <f>HLOOKUP($O1189,$B$8:$E$27,L$5,FALSE)</f>
        <v>0</v>
      </c>
      <c r="M1189" s="22">
        <f t="shared" si="202"/>
        <v>0.3</v>
      </c>
      <c r="N1189" s="22">
        <f t="shared" si="203"/>
        <v>0.95</v>
      </c>
      <c r="O1189" s="22" t="s">
        <v>38</v>
      </c>
      <c r="P1189" s="24">
        <f t="shared" ca="1" si="199"/>
        <v>6.3992716977828726E-2</v>
      </c>
      <c r="Q1189" s="24">
        <f t="shared" ca="1" si="200"/>
        <v>0.62328938924345823</v>
      </c>
      <c r="R1189" s="24">
        <f t="shared" ca="1" si="195"/>
        <v>0.68728210622128694</v>
      </c>
      <c r="S1189" s="22" t="str">
        <f t="shared" ca="1" si="196"/>
        <v/>
      </c>
      <c r="T1189" s="24" t="str">
        <f t="shared" ca="1" si="197"/>
        <v/>
      </c>
      <c r="U1189" s="24">
        <f t="shared" ca="1" si="201"/>
        <v>0</v>
      </c>
      <c r="V1189" s="22">
        <f t="shared" ca="1" si="198"/>
        <v>7.7949007164037812E-2</v>
      </c>
    </row>
    <row r="1190" spans="7:22" x14ac:dyDescent="0.25">
      <c r="G1190" s="22">
        <v>1181</v>
      </c>
      <c r="H1190" s="22">
        <f>HLOOKUP($O1190,$B$8:$E$27,H$5,FALSE)</f>
        <v>1</v>
      </c>
      <c r="I1190" s="22">
        <f>HLOOKUP($O1190,$B$8:$E$27,I$5,FALSE)</f>
        <v>0.3</v>
      </c>
      <c r="J1190" s="22">
        <f>HLOOKUP($O1190,$B$8:$E$27,J$5,FALSE)</f>
        <v>0.95</v>
      </c>
      <c r="K1190" s="22">
        <f>HLOOKUP($O1190,$B$8:$E$27,K$5,FALSE)</f>
        <v>0</v>
      </c>
      <c r="L1190" s="22">
        <f>HLOOKUP($O1190,$B$8:$E$27,L$5,FALSE)</f>
        <v>0</v>
      </c>
      <c r="M1190" s="22">
        <f t="shared" si="202"/>
        <v>0.3</v>
      </c>
      <c r="N1190" s="22">
        <f t="shared" si="203"/>
        <v>0.95</v>
      </c>
      <c r="O1190" s="22" t="s">
        <v>38</v>
      </c>
      <c r="P1190" s="24">
        <f t="shared" ca="1" si="199"/>
        <v>0.1091448865911798</v>
      </c>
      <c r="Q1190" s="24">
        <f t="shared" ca="1" si="200"/>
        <v>0.65682206360805417</v>
      </c>
      <c r="R1190" s="24">
        <f t="shared" ca="1" si="195"/>
        <v>0.765966950199234</v>
      </c>
      <c r="S1190" s="22" t="str">
        <f t="shared" ca="1" si="196"/>
        <v/>
      </c>
      <c r="T1190" s="24" t="str">
        <f t="shared" ca="1" si="197"/>
        <v/>
      </c>
      <c r="U1190" s="24">
        <f t="shared" ca="1" si="201"/>
        <v>0</v>
      </c>
      <c r="V1190" s="22">
        <f t="shared" ca="1" si="198"/>
        <v>9.1185521079685444E-2</v>
      </c>
    </row>
    <row r="1191" spans="7:22" x14ac:dyDescent="0.25">
      <c r="G1191" s="22">
        <v>1182</v>
      </c>
      <c r="H1191" s="22">
        <f>HLOOKUP($O1191,$B$8:$E$27,H$5,FALSE)</f>
        <v>5</v>
      </c>
      <c r="I1191" s="22">
        <f>HLOOKUP($O1191,$B$8:$E$27,I$5,FALSE)</f>
        <v>0.18</v>
      </c>
      <c r="J1191" s="22">
        <f>HLOOKUP($O1191,$B$8:$E$27,J$5,FALSE)</f>
        <v>1.37</v>
      </c>
      <c r="K1191" s="22">
        <f>HLOOKUP($O1191,$B$8:$E$27,K$5,FALSE)</f>
        <v>0</v>
      </c>
      <c r="L1191" s="22">
        <f>HLOOKUP($O1191,$B$8:$E$27,L$5,FALSE)</f>
        <v>0</v>
      </c>
      <c r="M1191" s="22">
        <f t="shared" si="202"/>
        <v>0.89999999999999991</v>
      </c>
      <c r="N1191" s="22">
        <f t="shared" si="203"/>
        <v>6.8500000000000005</v>
      </c>
      <c r="O1191" s="22" t="s">
        <v>40</v>
      </c>
      <c r="P1191" s="24">
        <f t="shared" ca="1" si="199"/>
        <v>0.51908752784651557</v>
      </c>
      <c r="Q1191" s="24">
        <f t="shared" ca="1" si="200"/>
        <v>3.9369152065543749</v>
      </c>
      <c r="R1191" s="24">
        <f t="shared" ca="1" si="195"/>
        <v>4.4560027344008901</v>
      </c>
      <c r="S1191" s="22" t="str">
        <f t="shared" ca="1" si="196"/>
        <v/>
      </c>
      <c r="T1191" s="24" t="str">
        <f t="shared" ca="1" si="197"/>
        <v/>
      </c>
      <c r="U1191" s="24">
        <f t="shared" ca="1" si="201"/>
        <v>0</v>
      </c>
      <c r="V1191" s="22">
        <f t="shared" ca="1" si="198"/>
        <v>1.9684576032771874</v>
      </c>
    </row>
    <row r="1192" spans="7:22" x14ac:dyDescent="0.25">
      <c r="G1192" s="22">
        <v>1183</v>
      </c>
      <c r="H1192" s="22">
        <f>HLOOKUP($O1192,$B$8:$E$27,H$5,FALSE)</f>
        <v>3</v>
      </c>
      <c r="I1192" s="22">
        <f>HLOOKUP($O1192,$B$8:$E$27,I$5,FALSE)</f>
        <v>0.2</v>
      </c>
      <c r="J1192" s="22">
        <f>HLOOKUP($O1192,$B$8:$E$27,J$5,FALSE)</f>
        <v>1.26</v>
      </c>
      <c r="K1192" s="22">
        <f>HLOOKUP($O1192,$B$8:$E$27,K$5,FALSE)</f>
        <v>0</v>
      </c>
      <c r="L1192" s="22">
        <f>HLOOKUP($O1192,$B$8:$E$27,L$5,FALSE)</f>
        <v>0</v>
      </c>
      <c r="M1192" s="22">
        <f t="shared" si="202"/>
        <v>0.60000000000000009</v>
      </c>
      <c r="N1192" s="22">
        <f t="shared" si="203"/>
        <v>3.7800000000000002</v>
      </c>
      <c r="O1192" s="22" t="s">
        <v>39</v>
      </c>
      <c r="P1192" s="24">
        <f t="shared" ca="1" si="199"/>
        <v>4.2529693913775354E-2</v>
      </c>
      <c r="Q1192" s="24">
        <f t="shared" ca="1" si="200"/>
        <v>2.2313789475497683</v>
      </c>
      <c r="R1192" s="24">
        <f t="shared" ca="1" si="195"/>
        <v>2.2739086414635437</v>
      </c>
      <c r="S1192" s="22" t="str">
        <f t="shared" ca="1" si="196"/>
        <v/>
      </c>
      <c r="T1192" s="24" t="str">
        <f t="shared" ca="1" si="197"/>
        <v/>
      </c>
      <c r="U1192" s="24">
        <f t="shared" ca="1" si="201"/>
        <v>0</v>
      </c>
      <c r="V1192" s="22">
        <f t="shared" ca="1" si="198"/>
        <v>1.1156894737748841</v>
      </c>
    </row>
    <row r="1193" spans="7:22" x14ac:dyDescent="0.25">
      <c r="G1193" s="22">
        <v>1184</v>
      </c>
      <c r="H1193" s="22">
        <f>HLOOKUP($O1193,$B$8:$E$27,H$5,FALSE)</f>
        <v>3</v>
      </c>
      <c r="I1193" s="22">
        <f>HLOOKUP($O1193,$B$8:$E$27,I$5,FALSE)</f>
        <v>0.2</v>
      </c>
      <c r="J1193" s="22">
        <f>HLOOKUP($O1193,$B$8:$E$27,J$5,FALSE)</f>
        <v>1.26</v>
      </c>
      <c r="K1193" s="22">
        <f>HLOOKUP($O1193,$B$8:$E$27,K$5,FALSE)</f>
        <v>0</v>
      </c>
      <c r="L1193" s="22">
        <f>HLOOKUP($O1193,$B$8:$E$27,L$5,FALSE)</f>
        <v>0</v>
      </c>
      <c r="M1193" s="22">
        <f t="shared" si="202"/>
        <v>0.60000000000000009</v>
      </c>
      <c r="N1193" s="22">
        <f t="shared" si="203"/>
        <v>3.7800000000000002</v>
      </c>
      <c r="O1193" s="22" t="s">
        <v>39</v>
      </c>
      <c r="P1193" s="24">
        <f t="shared" ca="1" si="199"/>
        <v>0.35282862486583116</v>
      </c>
      <c r="Q1193" s="24">
        <f t="shared" ca="1" si="200"/>
        <v>2.3446496093765252</v>
      </c>
      <c r="R1193" s="24">
        <f t="shared" ca="1" si="195"/>
        <v>2.6974782342423564</v>
      </c>
      <c r="S1193" s="22" t="str">
        <f t="shared" ca="1" si="196"/>
        <v/>
      </c>
      <c r="T1193" s="24" t="str">
        <f t="shared" ca="1" si="197"/>
        <v/>
      </c>
      <c r="U1193" s="24">
        <f t="shared" ca="1" si="201"/>
        <v>0</v>
      </c>
      <c r="V1193" s="22">
        <f t="shared" ca="1" si="198"/>
        <v>1.0590867079317778</v>
      </c>
    </row>
    <row r="1194" spans="7:22" x14ac:dyDescent="0.25">
      <c r="G1194" s="22">
        <v>1185</v>
      </c>
      <c r="H1194" s="22">
        <f>HLOOKUP($O1194,$B$8:$E$27,H$5,FALSE)</f>
        <v>1</v>
      </c>
      <c r="I1194" s="22">
        <f>HLOOKUP($O1194,$B$8:$E$27,I$5,FALSE)</f>
        <v>0.3</v>
      </c>
      <c r="J1194" s="22">
        <f>HLOOKUP($O1194,$B$8:$E$27,J$5,FALSE)</f>
        <v>0.95</v>
      </c>
      <c r="K1194" s="22">
        <f>HLOOKUP($O1194,$B$8:$E$27,K$5,FALSE)</f>
        <v>0</v>
      </c>
      <c r="L1194" s="22">
        <f>HLOOKUP($O1194,$B$8:$E$27,L$5,FALSE)</f>
        <v>0</v>
      </c>
      <c r="M1194" s="22">
        <f t="shared" si="202"/>
        <v>0.3</v>
      </c>
      <c r="N1194" s="22">
        <f t="shared" si="203"/>
        <v>0.95</v>
      </c>
      <c r="O1194" s="22" t="s">
        <v>38</v>
      </c>
      <c r="P1194" s="24">
        <f t="shared" ca="1" si="199"/>
        <v>3.9390391423460437E-2</v>
      </c>
      <c r="Q1194" s="24">
        <f t="shared" ca="1" si="200"/>
        <v>0.64528668285028101</v>
      </c>
      <c r="R1194" s="24">
        <f t="shared" ca="1" si="195"/>
        <v>0.68467707427374147</v>
      </c>
      <c r="S1194" s="22" t="str">
        <f t="shared" ca="1" si="196"/>
        <v/>
      </c>
      <c r="T1194" s="24" t="str">
        <f t="shared" ca="1" si="197"/>
        <v/>
      </c>
      <c r="U1194" s="24">
        <f t="shared" ca="1" si="201"/>
        <v>0</v>
      </c>
      <c r="V1194" s="22">
        <f t="shared" ca="1" si="198"/>
        <v>0.1093614257801877</v>
      </c>
    </row>
    <row r="1195" spans="7:22" x14ac:dyDescent="0.25">
      <c r="G1195" s="22">
        <v>1186</v>
      </c>
      <c r="H1195" s="22">
        <f>HLOOKUP($O1195,$B$8:$E$27,H$5,FALSE)</f>
        <v>10</v>
      </c>
      <c r="I1195" s="22">
        <f>HLOOKUP($O1195,$B$8:$E$27,I$5,FALSE)</f>
        <v>0.2</v>
      </c>
      <c r="J1195" s="22">
        <f>HLOOKUP($O1195,$B$8:$E$27,J$5,FALSE)</f>
        <v>1.4</v>
      </c>
      <c r="K1195" s="22">
        <f>HLOOKUP($O1195,$B$8:$E$27,K$5,FALSE)</f>
        <v>0</v>
      </c>
      <c r="L1195" s="22">
        <f>HLOOKUP($O1195,$B$8:$E$27,L$5,FALSE)</f>
        <v>0</v>
      </c>
      <c r="M1195" s="22">
        <f t="shared" si="202"/>
        <v>2</v>
      </c>
      <c r="N1195" s="22">
        <f t="shared" si="203"/>
        <v>14</v>
      </c>
      <c r="O1195" s="22" t="s">
        <v>41</v>
      </c>
      <c r="P1195" s="24">
        <f t="shared" ca="1" si="199"/>
        <v>0.88449633831669772</v>
      </c>
      <c r="Q1195" s="24">
        <f t="shared" ca="1" si="200"/>
        <v>8.5171336865406051</v>
      </c>
      <c r="R1195" s="24">
        <f t="shared" ca="1" si="195"/>
        <v>9.4016300248573028</v>
      </c>
      <c r="S1195" s="22" t="str">
        <f t="shared" ca="1" si="196"/>
        <v/>
      </c>
      <c r="T1195" s="24" t="str">
        <f t="shared" ca="1" si="197"/>
        <v/>
      </c>
      <c r="U1195" s="24">
        <f t="shared" ca="1" si="201"/>
        <v>0</v>
      </c>
      <c r="V1195" s="22">
        <f t="shared" ca="1" si="198"/>
        <v>3.5598996368696021</v>
      </c>
    </row>
    <row r="1196" spans="7:22" x14ac:dyDescent="0.25">
      <c r="G1196" s="22">
        <v>1187</v>
      </c>
      <c r="H1196" s="22">
        <f>HLOOKUP($O1196,$B$8:$E$27,H$5,FALSE)</f>
        <v>3</v>
      </c>
      <c r="I1196" s="22">
        <f>HLOOKUP($O1196,$B$8:$E$27,I$5,FALSE)</f>
        <v>0.2</v>
      </c>
      <c r="J1196" s="22">
        <f>HLOOKUP($O1196,$B$8:$E$27,J$5,FALSE)</f>
        <v>1.26</v>
      </c>
      <c r="K1196" s="22">
        <f>HLOOKUP($O1196,$B$8:$E$27,K$5,FALSE)</f>
        <v>0</v>
      </c>
      <c r="L1196" s="22">
        <f>HLOOKUP($O1196,$B$8:$E$27,L$5,FALSE)</f>
        <v>0</v>
      </c>
      <c r="M1196" s="22">
        <f t="shared" si="202"/>
        <v>0.60000000000000009</v>
      </c>
      <c r="N1196" s="22">
        <f t="shared" si="203"/>
        <v>3.7800000000000002</v>
      </c>
      <c r="O1196" s="22" t="s">
        <v>39</v>
      </c>
      <c r="P1196" s="24">
        <f t="shared" ca="1" si="199"/>
        <v>0.58127875968732201</v>
      </c>
      <c r="Q1196" s="24">
        <f t="shared" ca="1" si="200"/>
        <v>2.7452623259343447</v>
      </c>
      <c r="R1196" s="24">
        <f t="shared" ca="1" si="195"/>
        <v>3.3265410856216668</v>
      </c>
      <c r="S1196" s="22" t="str">
        <f t="shared" ca="1" si="196"/>
        <v>B</v>
      </c>
      <c r="T1196" s="24">
        <f t="shared" ca="1" si="197"/>
        <v>0.32654108562166684</v>
      </c>
      <c r="U1196" s="24">
        <f t="shared" ca="1" si="201"/>
        <v>0</v>
      </c>
      <c r="V1196" s="22">
        <f t="shared" ca="1" si="198"/>
        <v>1.3726311629671724</v>
      </c>
    </row>
    <row r="1197" spans="7:22" x14ac:dyDescent="0.25">
      <c r="G1197" s="22">
        <v>1188</v>
      </c>
      <c r="H1197" s="22">
        <f>HLOOKUP($O1197,$B$8:$E$27,H$5,FALSE)</f>
        <v>5</v>
      </c>
      <c r="I1197" s="22">
        <f>HLOOKUP($O1197,$B$8:$E$27,I$5,FALSE)</f>
        <v>0.18</v>
      </c>
      <c r="J1197" s="22">
        <f>HLOOKUP($O1197,$B$8:$E$27,J$5,FALSE)</f>
        <v>1.37</v>
      </c>
      <c r="K1197" s="22">
        <f>HLOOKUP($O1197,$B$8:$E$27,K$5,FALSE)</f>
        <v>0</v>
      </c>
      <c r="L1197" s="22">
        <f>HLOOKUP($O1197,$B$8:$E$27,L$5,FALSE)</f>
        <v>0</v>
      </c>
      <c r="M1197" s="22">
        <f t="shared" si="202"/>
        <v>0.89999999999999991</v>
      </c>
      <c r="N1197" s="22">
        <f t="shared" si="203"/>
        <v>6.8500000000000005</v>
      </c>
      <c r="O1197" s="22" t="s">
        <v>40</v>
      </c>
      <c r="P1197" s="24">
        <f t="shared" ca="1" si="199"/>
        <v>0.53188677970038833</v>
      </c>
      <c r="Q1197" s="24">
        <f t="shared" ca="1" si="200"/>
        <v>4.5289568104680917</v>
      </c>
      <c r="R1197" s="24">
        <f t="shared" ca="1" si="195"/>
        <v>5.0608435901684796</v>
      </c>
      <c r="S1197" s="22" t="str">
        <f t="shared" ca="1" si="196"/>
        <v>C</v>
      </c>
      <c r="T1197" s="24">
        <f t="shared" ca="1" si="197"/>
        <v>6.0843590168479622E-2</v>
      </c>
      <c r="U1197" s="24">
        <f t="shared" ca="1" si="201"/>
        <v>0</v>
      </c>
      <c r="V1197" s="22">
        <f t="shared" ca="1" si="198"/>
        <v>2.2644784052340459</v>
      </c>
    </row>
    <row r="1198" spans="7:22" x14ac:dyDescent="0.25">
      <c r="G1198" s="22">
        <v>1189</v>
      </c>
      <c r="H1198" s="22">
        <f>HLOOKUP($O1198,$B$8:$E$27,H$5,FALSE)</f>
        <v>1</v>
      </c>
      <c r="I1198" s="22">
        <f>HLOOKUP($O1198,$B$8:$E$27,I$5,FALSE)</f>
        <v>0.3</v>
      </c>
      <c r="J1198" s="22">
        <f>HLOOKUP($O1198,$B$8:$E$27,J$5,FALSE)</f>
        <v>0.95</v>
      </c>
      <c r="K1198" s="22">
        <f>HLOOKUP($O1198,$B$8:$E$27,K$5,FALSE)</f>
        <v>0</v>
      </c>
      <c r="L1198" s="22">
        <f>HLOOKUP($O1198,$B$8:$E$27,L$5,FALSE)</f>
        <v>0</v>
      </c>
      <c r="M1198" s="22">
        <f t="shared" si="202"/>
        <v>0.3</v>
      </c>
      <c r="N1198" s="22">
        <f t="shared" si="203"/>
        <v>0.95</v>
      </c>
      <c r="O1198" s="22" t="s">
        <v>38</v>
      </c>
      <c r="P1198" s="24">
        <f t="shared" ca="1" si="199"/>
        <v>1.8575014032429803E-2</v>
      </c>
      <c r="Q1198" s="24">
        <f t="shared" ca="1" si="200"/>
        <v>0.61761798924263456</v>
      </c>
      <c r="R1198" s="24">
        <f t="shared" ref="R1198:R1261" ca="1" si="204">SUM(P1198:Q1198)</f>
        <v>0.63619300327506434</v>
      </c>
      <c r="S1198" s="22" t="str">
        <f t="shared" ref="S1198:S1261" ca="1" si="205">IF(H1198&lt;R1198,O1198,"")</f>
        <v/>
      </c>
      <c r="T1198" s="24" t="str">
        <f t="shared" ref="T1198:T1261" ca="1" si="206">IF(S1198=O1198,R1198-H1198,"")</f>
        <v/>
      </c>
      <c r="U1198" s="24">
        <f t="shared" ca="1" si="201"/>
        <v>0</v>
      </c>
      <c r="V1198" s="22">
        <f t="shared" ca="1" si="198"/>
        <v>0.30880899462131728</v>
      </c>
    </row>
    <row r="1199" spans="7:22" x14ac:dyDescent="0.25">
      <c r="G1199" s="22">
        <v>1190</v>
      </c>
      <c r="H1199" s="22">
        <f>HLOOKUP($O1199,$B$8:$E$27,H$5,FALSE)</f>
        <v>1</v>
      </c>
      <c r="I1199" s="22">
        <f>HLOOKUP($O1199,$B$8:$E$27,I$5,FALSE)</f>
        <v>0.3</v>
      </c>
      <c r="J1199" s="22">
        <f>HLOOKUP($O1199,$B$8:$E$27,J$5,FALSE)</f>
        <v>0.95</v>
      </c>
      <c r="K1199" s="22">
        <f>HLOOKUP($O1199,$B$8:$E$27,K$5,FALSE)</f>
        <v>0</v>
      </c>
      <c r="L1199" s="22">
        <f>HLOOKUP($O1199,$B$8:$E$27,L$5,FALSE)</f>
        <v>0</v>
      </c>
      <c r="M1199" s="22">
        <f t="shared" si="202"/>
        <v>0.3</v>
      </c>
      <c r="N1199" s="22">
        <f t="shared" si="203"/>
        <v>0.95</v>
      </c>
      <c r="O1199" s="22" t="s">
        <v>38</v>
      </c>
      <c r="P1199" s="24">
        <f t="shared" ca="1" si="199"/>
        <v>0.1459110046574531</v>
      </c>
      <c r="Q1199" s="24">
        <f t="shared" ca="1" si="200"/>
        <v>0.60217519513243467</v>
      </c>
      <c r="R1199" s="24">
        <f t="shared" ca="1" si="204"/>
        <v>0.74808619978988777</v>
      </c>
      <c r="S1199" s="22" t="str">
        <f t="shared" ca="1" si="205"/>
        <v/>
      </c>
      <c r="T1199" s="24" t="str">
        <f t="shared" ca="1" si="206"/>
        <v/>
      </c>
      <c r="U1199" s="24">
        <f t="shared" ca="1" si="201"/>
        <v>0</v>
      </c>
      <c r="V1199" s="22">
        <f t="shared" ca="1" si="198"/>
        <v>0.30108759756621734</v>
      </c>
    </row>
    <row r="1200" spans="7:22" x14ac:dyDescent="0.25">
      <c r="G1200" s="22">
        <v>1191</v>
      </c>
      <c r="H1200" s="22">
        <f>HLOOKUP($O1200,$B$8:$E$27,H$5,FALSE)</f>
        <v>1</v>
      </c>
      <c r="I1200" s="22">
        <f>HLOOKUP($O1200,$B$8:$E$27,I$5,FALSE)</f>
        <v>0.3</v>
      </c>
      <c r="J1200" s="22">
        <f>HLOOKUP($O1200,$B$8:$E$27,J$5,FALSE)</f>
        <v>0.95</v>
      </c>
      <c r="K1200" s="22">
        <f>HLOOKUP($O1200,$B$8:$E$27,K$5,FALSE)</f>
        <v>0</v>
      </c>
      <c r="L1200" s="22">
        <f>HLOOKUP($O1200,$B$8:$E$27,L$5,FALSE)</f>
        <v>0</v>
      </c>
      <c r="M1200" s="22">
        <f t="shared" si="202"/>
        <v>0.3</v>
      </c>
      <c r="N1200" s="22">
        <f t="shared" si="203"/>
        <v>0.95</v>
      </c>
      <c r="O1200" s="22" t="s">
        <v>38</v>
      </c>
      <c r="P1200" s="24">
        <f t="shared" ca="1" si="199"/>
        <v>2.0998177896082069E-2</v>
      </c>
      <c r="Q1200" s="24">
        <f t="shared" ca="1" si="200"/>
        <v>0.66243174169521357</v>
      </c>
      <c r="R1200" s="24">
        <f t="shared" ca="1" si="204"/>
        <v>0.68342991959129562</v>
      </c>
      <c r="S1200" s="22" t="str">
        <f t="shared" ca="1" si="205"/>
        <v/>
      </c>
      <c r="T1200" s="24" t="str">
        <f t="shared" ca="1" si="206"/>
        <v/>
      </c>
      <c r="U1200" s="24">
        <f t="shared" ca="1" si="201"/>
        <v>0</v>
      </c>
      <c r="V1200" s="22">
        <f t="shared" ca="1" si="198"/>
        <v>0.33121587084760679</v>
      </c>
    </row>
    <row r="1201" spans="7:22" x14ac:dyDescent="0.25">
      <c r="G1201" s="22">
        <v>1192</v>
      </c>
      <c r="H1201" s="22">
        <f>HLOOKUP($O1201,$B$8:$E$27,H$5,FALSE)</f>
        <v>3</v>
      </c>
      <c r="I1201" s="22">
        <f>HLOOKUP($O1201,$B$8:$E$27,I$5,FALSE)</f>
        <v>0.2</v>
      </c>
      <c r="J1201" s="22">
        <f>HLOOKUP($O1201,$B$8:$E$27,J$5,FALSE)</f>
        <v>1.26</v>
      </c>
      <c r="K1201" s="22">
        <f>HLOOKUP($O1201,$B$8:$E$27,K$5,FALSE)</f>
        <v>0</v>
      </c>
      <c r="L1201" s="22">
        <f>HLOOKUP($O1201,$B$8:$E$27,L$5,FALSE)</f>
        <v>0</v>
      </c>
      <c r="M1201" s="22">
        <f t="shared" si="202"/>
        <v>0.60000000000000009</v>
      </c>
      <c r="N1201" s="22">
        <f t="shared" si="203"/>
        <v>3.7800000000000002</v>
      </c>
      <c r="O1201" s="22" t="s">
        <v>39</v>
      </c>
      <c r="P1201" s="24">
        <f t="shared" ca="1" si="199"/>
        <v>0.39315145717526623</v>
      </c>
      <c r="Q1201" s="24">
        <f t="shared" ca="1" si="200"/>
        <v>2.272647972445903</v>
      </c>
      <c r="R1201" s="24">
        <f t="shared" ca="1" si="204"/>
        <v>2.6657994296211691</v>
      </c>
      <c r="S1201" s="22" t="str">
        <f t="shared" ca="1" si="205"/>
        <v/>
      </c>
      <c r="T1201" s="24" t="str">
        <f t="shared" ca="1" si="206"/>
        <v/>
      </c>
      <c r="U1201" s="24">
        <f t="shared" ca="1" si="201"/>
        <v>0</v>
      </c>
      <c r="V1201" s="22">
        <f t="shared" ca="1" si="198"/>
        <v>1.1363239862229515</v>
      </c>
    </row>
    <row r="1202" spans="7:22" x14ac:dyDescent="0.25">
      <c r="G1202" s="22">
        <v>1193</v>
      </c>
      <c r="H1202" s="22">
        <f>HLOOKUP($O1202,$B$8:$E$27,H$5,FALSE)</f>
        <v>5</v>
      </c>
      <c r="I1202" s="22">
        <f>HLOOKUP($O1202,$B$8:$E$27,I$5,FALSE)</f>
        <v>0.18</v>
      </c>
      <c r="J1202" s="22">
        <f>HLOOKUP($O1202,$B$8:$E$27,J$5,FALSE)</f>
        <v>1.37</v>
      </c>
      <c r="K1202" s="22">
        <f>HLOOKUP($O1202,$B$8:$E$27,K$5,FALSE)</f>
        <v>0</v>
      </c>
      <c r="L1202" s="22">
        <f>HLOOKUP($O1202,$B$8:$E$27,L$5,FALSE)</f>
        <v>0</v>
      </c>
      <c r="M1202" s="22">
        <f t="shared" si="202"/>
        <v>0.89999999999999991</v>
      </c>
      <c r="N1202" s="22">
        <f t="shared" si="203"/>
        <v>6.8500000000000005</v>
      </c>
      <c r="O1202" s="22" t="s">
        <v>40</v>
      </c>
      <c r="P1202" s="24">
        <f t="shared" ca="1" si="199"/>
        <v>0.32773457151541174</v>
      </c>
      <c r="Q1202" s="24">
        <f t="shared" ca="1" si="200"/>
        <v>4.120648502062477</v>
      </c>
      <c r="R1202" s="24">
        <f t="shared" ca="1" si="204"/>
        <v>4.4483830735778884</v>
      </c>
      <c r="S1202" s="22" t="str">
        <f t="shared" ca="1" si="205"/>
        <v/>
      </c>
      <c r="T1202" s="24" t="str">
        <f t="shared" ca="1" si="206"/>
        <v/>
      </c>
      <c r="U1202" s="24">
        <f t="shared" ca="1" si="201"/>
        <v>0</v>
      </c>
      <c r="V1202" s="22">
        <f t="shared" ca="1" si="198"/>
        <v>2.0603242510312385</v>
      </c>
    </row>
    <row r="1203" spans="7:22" x14ac:dyDescent="0.25">
      <c r="G1203" s="22">
        <v>1194</v>
      </c>
      <c r="H1203" s="22">
        <f>HLOOKUP($O1203,$B$8:$E$27,H$5,FALSE)</f>
        <v>10</v>
      </c>
      <c r="I1203" s="22">
        <f>HLOOKUP($O1203,$B$8:$E$27,I$5,FALSE)</f>
        <v>0.2</v>
      </c>
      <c r="J1203" s="22">
        <f>HLOOKUP($O1203,$B$8:$E$27,J$5,FALSE)</f>
        <v>1.4</v>
      </c>
      <c r="K1203" s="22">
        <f>HLOOKUP($O1203,$B$8:$E$27,K$5,FALSE)</f>
        <v>0</v>
      </c>
      <c r="L1203" s="22">
        <f>HLOOKUP($O1203,$B$8:$E$27,L$5,FALSE)</f>
        <v>0</v>
      </c>
      <c r="M1203" s="22">
        <f t="shared" si="202"/>
        <v>2</v>
      </c>
      <c r="N1203" s="22">
        <f t="shared" si="203"/>
        <v>14</v>
      </c>
      <c r="O1203" s="22" t="s">
        <v>41</v>
      </c>
      <c r="P1203" s="24">
        <f t="shared" ca="1" si="199"/>
        <v>1.6138480170674705</v>
      </c>
      <c r="Q1203" s="24">
        <f t="shared" ca="1" si="200"/>
        <v>7.7866297276152343</v>
      </c>
      <c r="R1203" s="24">
        <f t="shared" ca="1" si="204"/>
        <v>9.4004777446827053</v>
      </c>
      <c r="S1203" s="22" t="str">
        <f t="shared" ca="1" si="205"/>
        <v/>
      </c>
      <c r="T1203" s="24" t="str">
        <f t="shared" ca="1" si="206"/>
        <v/>
      </c>
      <c r="U1203" s="24">
        <f t="shared" ca="1" si="201"/>
        <v>0</v>
      </c>
      <c r="V1203" s="22">
        <f t="shared" ca="1" si="198"/>
        <v>3.8933148638076172</v>
      </c>
    </row>
    <row r="1204" spans="7:22" x14ac:dyDescent="0.25">
      <c r="G1204" s="22">
        <v>1195</v>
      </c>
      <c r="H1204" s="22">
        <f>HLOOKUP($O1204,$B$8:$E$27,H$5,FALSE)</f>
        <v>1</v>
      </c>
      <c r="I1204" s="22">
        <f>HLOOKUP($O1204,$B$8:$E$27,I$5,FALSE)</f>
        <v>0.3</v>
      </c>
      <c r="J1204" s="22">
        <f>HLOOKUP($O1204,$B$8:$E$27,J$5,FALSE)</f>
        <v>0.95</v>
      </c>
      <c r="K1204" s="22">
        <f>HLOOKUP($O1204,$B$8:$E$27,K$5,FALSE)</f>
        <v>0</v>
      </c>
      <c r="L1204" s="22">
        <f>HLOOKUP($O1204,$B$8:$E$27,L$5,FALSE)</f>
        <v>0</v>
      </c>
      <c r="M1204" s="22">
        <f t="shared" si="202"/>
        <v>0.3</v>
      </c>
      <c r="N1204" s="22">
        <f t="shared" si="203"/>
        <v>0.95</v>
      </c>
      <c r="O1204" s="22" t="s">
        <v>38</v>
      </c>
      <c r="P1204" s="24">
        <f t="shared" ca="1" si="199"/>
        <v>0.12331857337758746</v>
      </c>
      <c r="Q1204" s="24">
        <f t="shared" ca="1" si="200"/>
        <v>0.61889147701518443</v>
      </c>
      <c r="R1204" s="24">
        <f t="shared" ca="1" si="204"/>
        <v>0.74221005039277188</v>
      </c>
      <c r="S1204" s="22" t="str">
        <f t="shared" ca="1" si="205"/>
        <v/>
      </c>
      <c r="T1204" s="24" t="str">
        <f t="shared" ca="1" si="206"/>
        <v/>
      </c>
      <c r="U1204" s="24">
        <f t="shared" ca="1" si="201"/>
        <v>0</v>
      </c>
      <c r="V1204" s="22">
        <f t="shared" ca="1" si="198"/>
        <v>0.30944573850759222</v>
      </c>
    </row>
    <row r="1205" spans="7:22" x14ac:dyDescent="0.25">
      <c r="G1205" s="22">
        <v>1196</v>
      </c>
      <c r="H1205" s="22">
        <f>HLOOKUP($O1205,$B$8:$E$27,H$5,FALSE)</f>
        <v>1</v>
      </c>
      <c r="I1205" s="22">
        <f>HLOOKUP($O1205,$B$8:$E$27,I$5,FALSE)</f>
        <v>0.3</v>
      </c>
      <c r="J1205" s="22">
        <f>HLOOKUP($O1205,$B$8:$E$27,J$5,FALSE)</f>
        <v>0.95</v>
      </c>
      <c r="K1205" s="22">
        <f>HLOOKUP($O1205,$B$8:$E$27,K$5,FALSE)</f>
        <v>0</v>
      </c>
      <c r="L1205" s="22">
        <f>HLOOKUP($O1205,$B$8:$E$27,L$5,FALSE)</f>
        <v>0</v>
      </c>
      <c r="M1205" s="22">
        <f t="shared" si="202"/>
        <v>0.3</v>
      </c>
      <c r="N1205" s="22">
        <f t="shared" si="203"/>
        <v>0.95</v>
      </c>
      <c r="O1205" s="22" t="s">
        <v>38</v>
      </c>
      <c r="P1205" s="24">
        <f t="shared" ca="1" si="199"/>
        <v>0.21703789470219542</v>
      </c>
      <c r="Q1205" s="24">
        <f t="shared" ca="1" si="200"/>
        <v>0.62397529677424046</v>
      </c>
      <c r="R1205" s="24">
        <f t="shared" ca="1" si="204"/>
        <v>0.84101319147643583</v>
      </c>
      <c r="S1205" s="22" t="str">
        <f t="shared" ca="1" si="205"/>
        <v/>
      </c>
      <c r="T1205" s="24" t="str">
        <f t="shared" ca="1" si="206"/>
        <v/>
      </c>
      <c r="U1205" s="24">
        <f t="shared" ca="1" si="201"/>
        <v>0</v>
      </c>
      <c r="V1205" s="22">
        <f t="shared" ca="1" si="198"/>
        <v>0.31198764838712023</v>
      </c>
    </row>
    <row r="1206" spans="7:22" x14ac:dyDescent="0.25">
      <c r="G1206" s="22">
        <v>1197</v>
      </c>
      <c r="H1206" s="22">
        <f>HLOOKUP($O1206,$B$8:$E$27,H$5,FALSE)</f>
        <v>10</v>
      </c>
      <c r="I1206" s="22">
        <f>HLOOKUP($O1206,$B$8:$E$27,I$5,FALSE)</f>
        <v>0.2</v>
      </c>
      <c r="J1206" s="22">
        <f>HLOOKUP($O1206,$B$8:$E$27,J$5,FALSE)</f>
        <v>1.4</v>
      </c>
      <c r="K1206" s="22">
        <f>HLOOKUP($O1206,$B$8:$E$27,K$5,FALSE)</f>
        <v>0</v>
      </c>
      <c r="L1206" s="22">
        <f>HLOOKUP($O1206,$B$8:$E$27,L$5,FALSE)</f>
        <v>0</v>
      </c>
      <c r="M1206" s="22">
        <f t="shared" si="202"/>
        <v>2</v>
      </c>
      <c r="N1206" s="22">
        <f t="shared" si="203"/>
        <v>14</v>
      </c>
      <c r="O1206" s="22" t="s">
        <v>41</v>
      </c>
      <c r="P1206" s="24">
        <f t="shared" ca="1" si="199"/>
        <v>1.1186718866648102</v>
      </c>
      <c r="Q1206" s="24">
        <f t="shared" ca="1" si="200"/>
        <v>8.6527856193433035</v>
      </c>
      <c r="R1206" s="24">
        <f t="shared" ca="1" si="204"/>
        <v>9.7714575060081135</v>
      </c>
      <c r="S1206" s="22" t="str">
        <f t="shared" ca="1" si="205"/>
        <v/>
      </c>
      <c r="T1206" s="24" t="str">
        <f t="shared" ca="1" si="206"/>
        <v/>
      </c>
      <c r="U1206" s="24">
        <f t="shared" ca="1" si="201"/>
        <v>0</v>
      </c>
      <c r="V1206" s="22">
        <f t="shared" ca="1" si="198"/>
        <v>1.7108958283975306</v>
      </c>
    </row>
    <row r="1207" spans="7:22" x14ac:dyDescent="0.25">
      <c r="G1207" s="22">
        <v>1198</v>
      </c>
      <c r="H1207" s="22">
        <f>HLOOKUP($O1207,$B$8:$E$27,H$5,FALSE)</f>
        <v>3</v>
      </c>
      <c r="I1207" s="22">
        <f>HLOOKUP($O1207,$B$8:$E$27,I$5,FALSE)</f>
        <v>0.2</v>
      </c>
      <c r="J1207" s="22">
        <f>HLOOKUP($O1207,$B$8:$E$27,J$5,FALSE)</f>
        <v>1.26</v>
      </c>
      <c r="K1207" s="22">
        <f>HLOOKUP($O1207,$B$8:$E$27,K$5,FALSE)</f>
        <v>0</v>
      </c>
      <c r="L1207" s="22">
        <f>HLOOKUP($O1207,$B$8:$E$27,L$5,FALSE)</f>
        <v>0</v>
      </c>
      <c r="M1207" s="22">
        <f t="shared" si="202"/>
        <v>0.60000000000000009</v>
      </c>
      <c r="N1207" s="22">
        <f t="shared" si="203"/>
        <v>3.7800000000000002</v>
      </c>
      <c r="O1207" s="22" t="s">
        <v>39</v>
      </c>
      <c r="P1207" s="24">
        <f t="shared" ca="1" si="199"/>
        <v>0.22031272088431395</v>
      </c>
      <c r="Q1207" s="24">
        <f t="shared" ca="1" si="200"/>
        <v>2.4420048324960208</v>
      </c>
      <c r="R1207" s="24">
        <f t="shared" ca="1" si="204"/>
        <v>2.6623175533803347</v>
      </c>
      <c r="S1207" s="22" t="str">
        <f t="shared" ca="1" si="205"/>
        <v/>
      </c>
      <c r="T1207" s="24" t="str">
        <f t="shared" ca="1" si="206"/>
        <v/>
      </c>
      <c r="U1207" s="24">
        <f t="shared" ca="1" si="201"/>
        <v>0</v>
      </c>
      <c r="V1207" s="22">
        <f t="shared" ca="1" si="198"/>
        <v>1.2210024162480104</v>
      </c>
    </row>
    <row r="1208" spans="7:22" x14ac:dyDescent="0.25">
      <c r="G1208" s="22">
        <v>1199</v>
      </c>
      <c r="H1208" s="22">
        <f>HLOOKUP($O1208,$B$8:$E$27,H$5,FALSE)</f>
        <v>5</v>
      </c>
      <c r="I1208" s="22">
        <f>HLOOKUP($O1208,$B$8:$E$27,I$5,FALSE)</f>
        <v>0.18</v>
      </c>
      <c r="J1208" s="22">
        <f>HLOOKUP($O1208,$B$8:$E$27,J$5,FALSE)</f>
        <v>1.37</v>
      </c>
      <c r="K1208" s="22">
        <f>HLOOKUP($O1208,$B$8:$E$27,K$5,FALSE)</f>
        <v>0</v>
      </c>
      <c r="L1208" s="22">
        <f>HLOOKUP($O1208,$B$8:$E$27,L$5,FALSE)</f>
        <v>0</v>
      </c>
      <c r="M1208" s="22">
        <f t="shared" si="202"/>
        <v>0.89999999999999991</v>
      </c>
      <c r="N1208" s="22">
        <f t="shared" si="203"/>
        <v>6.8500000000000005</v>
      </c>
      <c r="O1208" s="22" t="s">
        <v>40</v>
      </c>
      <c r="P1208" s="24">
        <f t="shared" ca="1" si="199"/>
        <v>0.72853437083135053</v>
      </c>
      <c r="Q1208" s="24">
        <f t="shared" ca="1" si="200"/>
        <v>3.8223183277256578</v>
      </c>
      <c r="R1208" s="24">
        <f t="shared" ca="1" si="204"/>
        <v>4.5508526985570086</v>
      </c>
      <c r="S1208" s="22" t="str">
        <f t="shared" ca="1" si="205"/>
        <v/>
      </c>
      <c r="T1208" s="24" t="str">
        <f t="shared" ca="1" si="206"/>
        <v/>
      </c>
      <c r="U1208" s="24">
        <f t="shared" ca="1" si="201"/>
        <v>0</v>
      </c>
      <c r="V1208" s="22">
        <f t="shared" ca="1" si="198"/>
        <v>1.9111591638628289</v>
      </c>
    </row>
    <row r="1209" spans="7:22" x14ac:dyDescent="0.25">
      <c r="G1209" s="22">
        <v>1200</v>
      </c>
      <c r="H1209" s="22">
        <f>HLOOKUP($O1209,$B$8:$E$27,H$5,FALSE)</f>
        <v>5</v>
      </c>
      <c r="I1209" s="22">
        <f>HLOOKUP($O1209,$B$8:$E$27,I$5,FALSE)</f>
        <v>0.18</v>
      </c>
      <c r="J1209" s="22">
        <f>HLOOKUP($O1209,$B$8:$E$27,J$5,FALSE)</f>
        <v>1.37</v>
      </c>
      <c r="K1209" s="22">
        <f>HLOOKUP($O1209,$B$8:$E$27,K$5,FALSE)</f>
        <v>0</v>
      </c>
      <c r="L1209" s="22">
        <f>HLOOKUP($O1209,$B$8:$E$27,L$5,FALSE)</f>
        <v>0</v>
      </c>
      <c r="M1209" s="22">
        <f t="shared" si="202"/>
        <v>0.89999999999999991</v>
      </c>
      <c r="N1209" s="22">
        <f t="shared" si="203"/>
        <v>6.8500000000000005</v>
      </c>
      <c r="O1209" s="22" t="s">
        <v>40</v>
      </c>
      <c r="P1209" s="24">
        <f t="shared" ca="1" si="199"/>
        <v>0.82679785851277754</v>
      </c>
      <c r="Q1209" s="24">
        <f t="shared" ca="1" si="200"/>
        <v>3.5740326588532501</v>
      </c>
      <c r="R1209" s="24">
        <f t="shared" ca="1" si="204"/>
        <v>4.4008305173660274</v>
      </c>
      <c r="S1209" s="22" t="str">
        <f t="shared" ca="1" si="205"/>
        <v/>
      </c>
      <c r="T1209" s="24" t="str">
        <f t="shared" ca="1" si="206"/>
        <v/>
      </c>
      <c r="U1209" s="24">
        <f t="shared" ca="1" si="201"/>
        <v>0</v>
      </c>
      <c r="V1209" s="22">
        <f t="shared" ca="1" si="198"/>
        <v>1.787016329426625</v>
      </c>
    </row>
    <row r="1210" spans="7:22" x14ac:dyDescent="0.25">
      <c r="G1210" s="22">
        <v>1201</v>
      </c>
      <c r="H1210" s="22">
        <f>HLOOKUP($O1210,$B$8:$E$27,H$5,FALSE)</f>
        <v>1</v>
      </c>
      <c r="I1210" s="22">
        <f>HLOOKUP($O1210,$B$8:$E$27,I$5,FALSE)</f>
        <v>0.3</v>
      </c>
      <c r="J1210" s="22">
        <f>HLOOKUP($O1210,$B$8:$E$27,J$5,FALSE)</f>
        <v>0.95</v>
      </c>
      <c r="K1210" s="22">
        <f>HLOOKUP($O1210,$B$8:$E$27,K$5,FALSE)</f>
        <v>0</v>
      </c>
      <c r="L1210" s="22">
        <f>HLOOKUP($O1210,$B$8:$E$27,L$5,FALSE)</f>
        <v>0</v>
      </c>
      <c r="M1210" s="22">
        <f t="shared" si="202"/>
        <v>0.3</v>
      </c>
      <c r="N1210" s="22">
        <f t="shared" si="203"/>
        <v>0.95</v>
      </c>
      <c r="O1210" s="22" t="s">
        <v>38</v>
      </c>
      <c r="P1210" s="24">
        <f t="shared" ca="1" si="199"/>
        <v>0.29138098736895685</v>
      </c>
      <c r="Q1210" s="24">
        <f t="shared" ca="1" si="200"/>
        <v>0.61022876709412188</v>
      </c>
      <c r="R1210" s="24">
        <f t="shared" ca="1" si="204"/>
        <v>0.90160975446307878</v>
      </c>
      <c r="S1210" s="22" t="str">
        <f t="shared" ca="1" si="205"/>
        <v/>
      </c>
      <c r="T1210" s="24" t="str">
        <f t="shared" ca="1" si="206"/>
        <v/>
      </c>
      <c r="U1210" s="24">
        <f t="shared" ca="1" si="201"/>
        <v>0</v>
      </c>
      <c r="V1210" s="22">
        <f t="shared" ca="1" si="198"/>
        <v>0.30511438354706094</v>
      </c>
    </row>
    <row r="1211" spans="7:22" x14ac:dyDescent="0.25">
      <c r="G1211" s="22">
        <v>1202</v>
      </c>
      <c r="H1211" s="22">
        <f>HLOOKUP($O1211,$B$8:$E$27,H$5,FALSE)</f>
        <v>3</v>
      </c>
      <c r="I1211" s="22">
        <f>HLOOKUP($O1211,$B$8:$E$27,I$5,FALSE)</f>
        <v>0.2</v>
      </c>
      <c r="J1211" s="22">
        <f>HLOOKUP($O1211,$B$8:$E$27,J$5,FALSE)</f>
        <v>1.26</v>
      </c>
      <c r="K1211" s="22">
        <f>HLOOKUP($O1211,$B$8:$E$27,K$5,FALSE)</f>
        <v>0</v>
      </c>
      <c r="L1211" s="22">
        <f>HLOOKUP($O1211,$B$8:$E$27,L$5,FALSE)</f>
        <v>0</v>
      </c>
      <c r="M1211" s="22">
        <f t="shared" si="202"/>
        <v>0.60000000000000009</v>
      </c>
      <c r="N1211" s="22">
        <f t="shared" si="203"/>
        <v>3.7800000000000002</v>
      </c>
      <c r="O1211" s="22" t="s">
        <v>39</v>
      </c>
      <c r="P1211" s="24">
        <f t="shared" ca="1" si="199"/>
        <v>0.29131468055937421</v>
      </c>
      <c r="Q1211" s="24">
        <f t="shared" ca="1" si="200"/>
        <v>2.104407512546798</v>
      </c>
      <c r="R1211" s="24">
        <f t="shared" ca="1" si="204"/>
        <v>2.3957221931061721</v>
      </c>
      <c r="S1211" s="22" t="str">
        <f t="shared" ca="1" si="205"/>
        <v/>
      </c>
      <c r="T1211" s="24" t="str">
        <f t="shared" ca="1" si="206"/>
        <v/>
      </c>
      <c r="U1211" s="24">
        <f t="shared" ca="1" si="201"/>
        <v>0</v>
      </c>
      <c r="V1211" s="22">
        <f t="shared" ca="1" si="198"/>
        <v>1.052203756273399</v>
      </c>
    </row>
    <row r="1212" spans="7:22" x14ac:dyDescent="0.25">
      <c r="G1212" s="22">
        <v>1203</v>
      </c>
      <c r="H1212" s="22">
        <f>HLOOKUP($O1212,$B$8:$E$27,H$5,FALSE)</f>
        <v>5</v>
      </c>
      <c r="I1212" s="22">
        <f>HLOOKUP($O1212,$B$8:$E$27,I$5,FALSE)</f>
        <v>0.18</v>
      </c>
      <c r="J1212" s="22">
        <f>HLOOKUP($O1212,$B$8:$E$27,J$5,FALSE)</f>
        <v>1.37</v>
      </c>
      <c r="K1212" s="22">
        <f>HLOOKUP($O1212,$B$8:$E$27,K$5,FALSE)</f>
        <v>0</v>
      </c>
      <c r="L1212" s="22">
        <f>HLOOKUP($O1212,$B$8:$E$27,L$5,FALSE)</f>
        <v>0</v>
      </c>
      <c r="M1212" s="22">
        <f t="shared" si="202"/>
        <v>0.89999999999999991</v>
      </c>
      <c r="N1212" s="22">
        <f t="shared" si="203"/>
        <v>6.8500000000000005</v>
      </c>
      <c r="O1212" s="22" t="s">
        <v>40</v>
      </c>
      <c r="P1212" s="24">
        <f t="shared" ca="1" si="199"/>
        <v>0.22923045139409062</v>
      </c>
      <c r="Q1212" s="24">
        <f t="shared" ca="1" si="200"/>
        <v>3.9078622845622957</v>
      </c>
      <c r="R1212" s="24">
        <f t="shared" ca="1" si="204"/>
        <v>4.1370927359563865</v>
      </c>
      <c r="S1212" s="22" t="str">
        <f t="shared" ca="1" si="205"/>
        <v/>
      </c>
      <c r="T1212" s="24" t="str">
        <f t="shared" ca="1" si="206"/>
        <v/>
      </c>
      <c r="U1212" s="24">
        <f t="shared" ca="1" si="201"/>
        <v>0</v>
      </c>
      <c r="V1212" s="22">
        <f t="shared" ca="1" si="198"/>
        <v>1.0365497461131128</v>
      </c>
    </row>
    <row r="1213" spans="7:22" x14ac:dyDescent="0.25">
      <c r="G1213" s="22">
        <v>1204</v>
      </c>
      <c r="H1213" s="22">
        <f>HLOOKUP($O1213,$B$8:$E$27,H$5,FALSE)</f>
        <v>10</v>
      </c>
      <c r="I1213" s="22">
        <f>HLOOKUP($O1213,$B$8:$E$27,I$5,FALSE)</f>
        <v>0.2</v>
      </c>
      <c r="J1213" s="22">
        <f>HLOOKUP($O1213,$B$8:$E$27,J$5,FALSE)</f>
        <v>1.4</v>
      </c>
      <c r="K1213" s="22">
        <f>HLOOKUP($O1213,$B$8:$E$27,K$5,FALSE)</f>
        <v>0</v>
      </c>
      <c r="L1213" s="22">
        <f>HLOOKUP($O1213,$B$8:$E$27,L$5,FALSE)</f>
        <v>0</v>
      </c>
      <c r="M1213" s="22">
        <f t="shared" si="202"/>
        <v>2</v>
      </c>
      <c r="N1213" s="22">
        <f t="shared" si="203"/>
        <v>14</v>
      </c>
      <c r="O1213" s="22" t="s">
        <v>41</v>
      </c>
      <c r="P1213" s="24">
        <f t="shared" ca="1" si="199"/>
        <v>1.0967410801656561</v>
      </c>
      <c r="Q1213" s="24">
        <f t="shared" ca="1" si="200"/>
        <v>7.9162730316330565</v>
      </c>
      <c r="R1213" s="24">
        <f t="shared" ca="1" si="204"/>
        <v>9.0130141117987126</v>
      </c>
      <c r="S1213" s="22" t="str">
        <f t="shared" ca="1" si="205"/>
        <v/>
      </c>
      <c r="T1213" s="24" t="str">
        <f t="shared" ca="1" si="206"/>
        <v/>
      </c>
      <c r="U1213" s="24">
        <f t="shared" ca="1" si="201"/>
        <v>0</v>
      </c>
      <c r="V1213" s="22">
        <f t="shared" ca="1" si="198"/>
        <v>2.5589604648654105</v>
      </c>
    </row>
    <row r="1214" spans="7:22" x14ac:dyDescent="0.25">
      <c r="G1214" s="22">
        <v>1205</v>
      </c>
      <c r="H1214" s="22">
        <f>HLOOKUP($O1214,$B$8:$E$27,H$5,FALSE)</f>
        <v>10</v>
      </c>
      <c r="I1214" s="22">
        <f>HLOOKUP($O1214,$B$8:$E$27,I$5,FALSE)</f>
        <v>0.2</v>
      </c>
      <c r="J1214" s="22">
        <f>HLOOKUP($O1214,$B$8:$E$27,J$5,FALSE)</f>
        <v>1.4</v>
      </c>
      <c r="K1214" s="22">
        <f>HLOOKUP($O1214,$B$8:$E$27,K$5,FALSE)</f>
        <v>0</v>
      </c>
      <c r="L1214" s="22">
        <f>HLOOKUP($O1214,$B$8:$E$27,L$5,FALSE)</f>
        <v>0</v>
      </c>
      <c r="M1214" s="22">
        <f t="shared" si="202"/>
        <v>2</v>
      </c>
      <c r="N1214" s="22">
        <f t="shared" si="203"/>
        <v>14</v>
      </c>
      <c r="O1214" s="22" t="s">
        <v>41</v>
      </c>
      <c r="P1214" s="24">
        <f t="shared" ca="1" si="199"/>
        <v>0.84197654013354284</v>
      </c>
      <c r="Q1214" s="24">
        <f t="shared" ca="1" si="200"/>
        <v>6.752673290594541</v>
      </c>
      <c r="R1214" s="24">
        <f t="shared" ca="1" si="204"/>
        <v>7.5946498307280841</v>
      </c>
      <c r="S1214" s="22" t="str">
        <f t="shared" ca="1" si="205"/>
        <v/>
      </c>
      <c r="T1214" s="24" t="str">
        <f t="shared" ca="1" si="206"/>
        <v/>
      </c>
      <c r="U1214" s="24">
        <f t="shared" ca="1" si="201"/>
        <v>0</v>
      </c>
      <c r="V1214" s="22">
        <f t="shared" ca="1" si="198"/>
        <v>3.3763366452972705</v>
      </c>
    </row>
    <row r="1215" spans="7:22" x14ac:dyDescent="0.25">
      <c r="G1215" s="22">
        <v>1206</v>
      </c>
      <c r="H1215" s="22">
        <f>HLOOKUP($O1215,$B$8:$E$27,H$5,FALSE)</f>
        <v>1</v>
      </c>
      <c r="I1215" s="22">
        <f>HLOOKUP($O1215,$B$8:$E$27,I$5,FALSE)</f>
        <v>0.3</v>
      </c>
      <c r="J1215" s="22">
        <f>HLOOKUP($O1215,$B$8:$E$27,J$5,FALSE)</f>
        <v>0.95</v>
      </c>
      <c r="K1215" s="22">
        <f>HLOOKUP($O1215,$B$8:$E$27,K$5,FALSE)</f>
        <v>0</v>
      </c>
      <c r="L1215" s="22">
        <f>HLOOKUP($O1215,$B$8:$E$27,L$5,FALSE)</f>
        <v>0</v>
      </c>
      <c r="M1215" s="22">
        <f t="shared" si="202"/>
        <v>0.3</v>
      </c>
      <c r="N1215" s="22">
        <f t="shared" si="203"/>
        <v>0.95</v>
      </c>
      <c r="O1215" s="22" t="s">
        <v>38</v>
      </c>
      <c r="P1215" s="24">
        <f t="shared" ca="1" si="199"/>
        <v>0.13659986571646979</v>
      </c>
      <c r="Q1215" s="24">
        <f t="shared" ca="1" si="200"/>
        <v>0.63835343150523194</v>
      </c>
      <c r="R1215" s="24">
        <f t="shared" ca="1" si="204"/>
        <v>0.7749532972217017</v>
      </c>
      <c r="S1215" s="22" t="str">
        <f t="shared" ca="1" si="205"/>
        <v/>
      </c>
      <c r="T1215" s="24" t="str">
        <f t="shared" ca="1" si="206"/>
        <v/>
      </c>
      <c r="U1215" s="24">
        <f t="shared" ca="1" si="201"/>
        <v>0</v>
      </c>
      <c r="V1215" s="22">
        <f t="shared" ca="1" si="198"/>
        <v>0.31917671575261597</v>
      </c>
    </row>
    <row r="1216" spans="7:22" x14ac:dyDescent="0.25">
      <c r="G1216" s="22">
        <v>1207</v>
      </c>
      <c r="H1216" s="22">
        <f>HLOOKUP($O1216,$B$8:$E$27,H$5,FALSE)</f>
        <v>3</v>
      </c>
      <c r="I1216" s="22">
        <f>HLOOKUP($O1216,$B$8:$E$27,I$5,FALSE)</f>
        <v>0.2</v>
      </c>
      <c r="J1216" s="22">
        <f>HLOOKUP($O1216,$B$8:$E$27,J$5,FALSE)</f>
        <v>1.26</v>
      </c>
      <c r="K1216" s="22">
        <f>HLOOKUP($O1216,$B$8:$E$27,K$5,FALSE)</f>
        <v>0</v>
      </c>
      <c r="L1216" s="22">
        <f>HLOOKUP($O1216,$B$8:$E$27,L$5,FALSE)</f>
        <v>0</v>
      </c>
      <c r="M1216" s="22">
        <f t="shared" si="202"/>
        <v>0.60000000000000009</v>
      </c>
      <c r="N1216" s="22">
        <f t="shared" si="203"/>
        <v>3.7800000000000002</v>
      </c>
      <c r="O1216" s="22" t="s">
        <v>39</v>
      </c>
      <c r="P1216" s="24">
        <f t="shared" ca="1" si="199"/>
        <v>0.25827391985550269</v>
      </c>
      <c r="Q1216" s="24">
        <f t="shared" ca="1" si="200"/>
        <v>2.1891915277398049</v>
      </c>
      <c r="R1216" s="24">
        <f t="shared" ca="1" si="204"/>
        <v>2.4474654475953077</v>
      </c>
      <c r="S1216" s="22" t="str">
        <f t="shared" ca="1" si="205"/>
        <v/>
      </c>
      <c r="T1216" s="24" t="str">
        <f t="shared" ca="1" si="206"/>
        <v/>
      </c>
      <c r="U1216" s="24">
        <f t="shared" ca="1" si="201"/>
        <v>0</v>
      </c>
      <c r="V1216" s="22">
        <f t="shared" ca="1" si="198"/>
        <v>1.0945957638699024</v>
      </c>
    </row>
    <row r="1217" spans="7:22" x14ac:dyDescent="0.25">
      <c r="G1217" s="22">
        <v>1208</v>
      </c>
      <c r="H1217" s="22">
        <f>HLOOKUP($O1217,$B$8:$E$27,H$5,FALSE)</f>
        <v>3</v>
      </c>
      <c r="I1217" s="22">
        <f>HLOOKUP($O1217,$B$8:$E$27,I$5,FALSE)</f>
        <v>0.2</v>
      </c>
      <c r="J1217" s="22">
        <f>HLOOKUP($O1217,$B$8:$E$27,J$5,FALSE)</f>
        <v>1.26</v>
      </c>
      <c r="K1217" s="22">
        <f>HLOOKUP($O1217,$B$8:$E$27,K$5,FALSE)</f>
        <v>0</v>
      </c>
      <c r="L1217" s="22">
        <f>HLOOKUP($O1217,$B$8:$E$27,L$5,FALSE)</f>
        <v>0</v>
      </c>
      <c r="M1217" s="22">
        <f t="shared" si="202"/>
        <v>0.60000000000000009</v>
      </c>
      <c r="N1217" s="22">
        <f t="shared" si="203"/>
        <v>3.7800000000000002</v>
      </c>
      <c r="O1217" s="22" t="s">
        <v>39</v>
      </c>
      <c r="P1217" s="24">
        <f t="shared" ca="1" si="199"/>
        <v>4.9681010009398049E-2</v>
      </c>
      <c r="Q1217" s="24">
        <f t="shared" ca="1" si="200"/>
        <v>2.1261155452667841</v>
      </c>
      <c r="R1217" s="24">
        <f t="shared" ca="1" si="204"/>
        <v>2.175796555276182</v>
      </c>
      <c r="S1217" s="22" t="str">
        <f t="shared" ca="1" si="205"/>
        <v/>
      </c>
      <c r="T1217" s="24" t="str">
        <f t="shared" ca="1" si="206"/>
        <v/>
      </c>
      <c r="U1217" s="24">
        <f t="shared" ca="1" si="201"/>
        <v>0</v>
      </c>
      <c r="V1217" s="22">
        <f t="shared" ca="1" si="198"/>
        <v>1.0630577726333921</v>
      </c>
    </row>
    <row r="1218" spans="7:22" x14ac:dyDescent="0.25">
      <c r="G1218" s="22">
        <v>1209</v>
      </c>
      <c r="H1218" s="22">
        <f>HLOOKUP($O1218,$B$8:$E$27,H$5,FALSE)</f>
        <v>5</v>
      </c>
      <c r="I1218" s="22">
        <f>HLOOKUP($O1218,$B$8:$E$27,I$5,FALSE)</f>
        <v>0.18</v>
      </c>
      <c r="J1218" s="22">
        <f>HLOOKUP($O1218,$B$8:$E$27,J$5,FALSE)</f>
        <v>1.37</v>
      </c>
      <c r="K1218" s="22">
        <f>HLOOKUP($O1218,$B$8:$E$27,K$5,FALSE)</f>
        <v>0</v>
      </c>
      <c r="L1218" s="22">
        <f>HLOOKUP($O1218,$B$8:$E$27,L$5,FALSE)</f>
        <v>0</v>
      </c>
      <c r="M1218" s="22">
        <f t="shared" si="202"/>
        <v>0.89999999999999991</v>
      </c>
      <c r="N1218" s="22">
        <f t="shared" si="203"/>
        <v>6.8500000000000005</v>
      </c>
      <c r="O1218" s="22" t="s">
        <v>40</v>
      </c>
      <c r="P1218" s="24">
        <f t="shared" ca="1" si="199"/>
        <v>0.61208924642702922</v>
      </c>
      <c r="Q1218" s="24">
        <f t="shared" ca="1" si="200"/>
        <v>4.3338828127715807</v>
      </c>
      <c r="R1218" s="24">
        <f t="shared" ca="1" si="204"/>
        <v>4.9459720591986098</v>
      </c>
      <c r="S1218" s="22" t="str">
        <f t="shared" ca="1" si="205"/>
        <v/>
      </c>
      <c r="T1218" s="24" t="str">
        <f t="shared" ca="1" si="206"/>
        <v/>
      </c>
      <c r="U1218" s="24">
        <f t="shared" ca="1" si="201"/>
        <v>0</v>
      </c>
      <c r="V1218" s="22">
        <f t="shared" ca="1" si="198"/>
        <v>2.1669414063857904</v>
      </c>
    </row>
    <row r="1219" spans="7:22" x14ac:dyDescent="0.25">
      <c r="G1219" s="22">
        <v>1210</v>
      </c>
      <c r="H1219" s="22">
        <f>HLOOKUP($O1219,$B$8:$E$27,H$5,FALSE)</f>
        <v>5</v>
      </c>
      <c r="I1219" s="22">
        <f>HLOOKUP($O1219,$B$8:$E$27,I$5,FALSE)</f>
        <v>0.18</v>
      </c>
      <c r="J1219" s="22">
        <f>HLOOKUP($O1219,$B$8:$E$27,J$5,FALSE)</f>
        <v>1.37</v>
      </c>
      <c r="K1219" s="22">
        <f>HLOOKUP($O1219,$B$8:$E$27,K$5,FALSE)</f>
        <v>0</v>
      </c>
      <c r="L1219" s="22">
        <f>HLOOKUP($O1219,$B$8:$E$27,L$5,FALSE)</f>
        <v>0</v>
      </c>
      <c r="M1219" s="22">
        <f t="shared" si="202"/>
        <v>0.89999999999999991</v>
      </c>
      <c r="N1219" s="22">
        <f t="shared" si="203"/>
        <v>6.8500000000000005</v>
      </c>
      <c r="O1219" s="22" t="s">
        <v>40</v>
      </c>
      <c r="P1219" s="24">
        <f t="shared" ca="1" si="199"/>
        <v>0.10334780339427049</v>
      </c>
      <c r="Q1219" s="24">
        <f t="shared" ca="1" si="200"/>
        <v>3.434778915166206</v>
      </c>
      <c r="R1219" s="24">
        <f t="shared" ca="1" si="204"/>
        <v>3.5381267185604766</v>
      </c>
      <c r="S1219" s="22" t="str">
        <f t="shared" ca="1" si="205"/>
        <v/>
      </c>
      <c r="T1219" s="24" t="str">
        <f t="shared" ca="1" si="206"/>
        <v/>
      </c>
      <c r="U1219" s="24">
        <f t="shared" ca="1" si="201"/>
        <v>0</v>
      </c>
      <c r="V1219" s="22">
        <f t="shared" ca="1" si="198"/>
        <v>1.717389457583103</v>
      </c>
    </row>
    <row r="1220" spans="7:22" x14ac:dyDescent="0.25">
      <c r="G1220" s="22">
        <v>1211</v>
      </c>
      <c r="H1220" s="22">
        <f>HLOOKUP($O1220,$B$8:$E$27,H$5,FALSE)</f>
        <v>5</v>
      </c>
      <c r="I1220" s="22">
        <f>HLOOKUP($O1220,$B$8:$E$27,I$5,FALSE)</f>
        <v>0.18</v>
      </c>
      <c r="J1220" s="22">
        <f>HLOOKUP($O1220,$B$8:$E$27,J$5,FALSE)</f>
        <v>1.37</v>
      </c>
      <c r="K1220" s="22">
        <f>HLOOKUP($O1220,$B$8:$E$27,K$5,FALSE)</f>
        <v>0</v>
      </c>
      <c r="L1220" s="22">
        <f>HLOOKUP($O1220,$B$8:$E$27,L$5,FALSE)</f>
        <v>0</v>
      </c>
      <c r="M1220" s="22">
        <f t="shared" si="202"/>
        <v>0.89999999999999991</v>
      </c>
      <c r="N1220" s="22">
        <f t="shared" si="203"/>
        <v>6.8500000000000005</v>
      </c>
      <c r="O1220" s="22" t="s">
        <v>40</v>
      </c>
      <c r="P1220" s="24">
        <f t="shared" ca="1" si="199"/>
        <v>0.44082455976510487</v>
      </c>
      <c r="Q1220" s="24">
        <f t="shared" ca="1" si="200"/>
        <v>4.5931430061671934</v>
      </c>
      <c r="R1220" s="24">
        <f t="shared" ca="1" si="204"/>
        <v>5.033967565932298</v>
      </c>
      <c r="S1220" s="22" t="str">
        <f t="shared" ca="1" si="205"/>
        <v>C</v>
      </c>
      <c r="T1220" s="24">
        <f t="shared" ca="1" si="206"/>
        <v>3.3967565932297994E-2</v>
      </c>
      <c r="U1220" s="24">
        <f t="shared" ca="1" si="201"/>
        <v>0</v>
      </c>
      <c r="V1220" s="22">
        <f t="shared" ca="1" si="198"/>
        <v>2.2965715030835967</v>
      </c>
    </row>
    <row r="1221" spans="7:22" x14ac:dyDescent="0.25">
      <c r="G1221" s="22">
        <v>1212</v>
      </c>
      <c r="H1221" s="22">
        <f>HLOOKUP($O1221,$B$8:$E$27,H$5,FALSE)</f>
        <v>3</v>
      </c>
      <c r="I1221" s="22">
        <f>HLOOKUP($O1221,$B$8:$E$27,I$5,FALSE)</f>
        <v>0.2</v>
      </c>
      <c r="J1221" s="22">
        <f>HLOOKUP($O1221,$B$8:$E$27,J$5,FALSE)</f>
        <v>1.26</v>
      </c>
      <c r="K1221" s="22">
        <f>HLOOKUP($O1221,$B$8:$E$27,K$5,FALSE)</f>
        <v>0</v>
      </c>
      <c r="L1221" s="22">
        <f>HLOOKUP($O1221,$B$8:$E$27,L$5,FALSE)</f>
        <v>0</v>
      </c>
      <c r="M1221" s="22">
        <f t="shared" si="202"/>
        <v>0.60000000000000009</v>
      </c>
      <c r="N1221" s="22">
        <f t="shared" si="203"/>
        <v>3.7800000000000002</v>
      </c>
      <c r="O1221" s="22" t="s">
        <v>39</v>
      </c>
      <c r="P1221" s="24">
        <f t="shared" ca="1" si="199"/>
        <v>0.43679438049583807</v>
      </c>
      <c r="Q1221" s="24">
        <f t="shared" ca="1" si="200"/>
        <v>2.5845288365917343</v>
      </c>
      <c r="R1221" s="24">
        <f t="shared" ca="1" si="204"/>
        <v>3.0213232170875726</v>
      </c>
      <c r="S1221" s="22" t="str">
        <f t="shared" ca="1" si="205"/>
        <v>B</v>
      </c>
      <c r="T1221" s="24">
        <f t="shared" ca="1" si="206"/>
        <v>2.1323217087572566E-2</v>
      </c>
      <c r="U1221" s="24">
        <f t="shared" ca="1" si="201"/>
        <v>0</v>
      </c>
      <c r="V1221" s="22">
        <f t="shared" ca="1" si="198"/>
        <v>1.2922644182958671</v>
      </c>
    </row>
    <row r="1222" spans="7:22" x14ac:dyDescent="0.25">
      <c r="G1222" s="22">
        <v>1213</v>
      </c>
      <c r="H1222" s="22">
        <f>HLOOKUP($O1222,$B$8:$E$27,H$5,FALSE)</f>
        <v>3</v>
      </c>
      <c r="I1222" s="22">
        <f>HLOOKUP($O1222,$B$8:$E$27,I$5,FALSE)</f>
        <v>0.2</v>
      </c>
      <c r="J1222" s="22">
        <f>HLOOKUP($O1222,$B$8:$E$27,J$5,FALSE)</f>
        <v>1.26</v>
      </c>
      <c r="K1222" s="22">
        <f>HLOOKUP($O1222,$B$8:$E$27,K$5,FALSE)</f>
        <v>0</v>
      </c>
      <c r="L1222" s="22">
        <f>HLOOKUP($O1222,$B$8:$E$27,L$5,FALSE)</f>
        <v>0</v>
      </c>
      <c r="M1222" s="22">
        <f t="shared" si="202"/>
        <v>0.60000000000000009</v>
      </c>
      <c r="N1222" s="22">
        <f t="shared" si="203"/>
        <v>3.7800000000000002</v>
      </c>
      <c r="O1222" s="22" t="s">
        <v>39</v>
      </c>
      <c r="P1222" s="24">
        <f t="shared" ca="1" si="199"/>
        <v>0.3447031223842833</v>
      </c>
      <c r="Q1222" s="24">
        <f t="shared" ca="1" si="200"/>
        <v>2.3662435194003746</v>
      </c>
      <c r="R1222" s="24">
        <f t="shared" ca="1" si="204"/>
        <v>2.7109466417846577</v>
      </c>
      <c r="S1222" s="22" t="str">
        <f t="shared" ca="1" si="205"/>
        <v/>
      </c>
      <c r="T1222" s="24" t="str">
        <f t="shared" ca="1" si="206"/>
        <v/>
      </c>
      <c r="U1222" s="24">
        <f t="shared" ca="1" si="201"/>
        <v>0</v>
      </c>
      <c r="V1222" s="22">
        <f t="shared" ca="1" si="198"/>
        <v>1.1831217597001873</v>
      </c>
    </row>
    <row r="1223" spans="7:22" x14ac:dyDescent="0.25">
      <c r="G1223" s="22">
        <v>1214</v>
      </c>
      <c r="H1223" s="22">
        <f>HLOOKUP($O1223,$B$8:$E$27,H$5,FALSE)</f>
        <v>1</v>
      </c>
      <c r="I1223" s="22">
        <f>HLOOKUP($O1223,$B$8:$E$27,I$5,FALSE)</f>
        <v>0.3</v>
      </c>
      <c r="J1223" s="22">
        <f>HLOOKUP($O1223,$B$8:$E$27,J$5,FALSE)</f>
        <v>0.95</v>
      </c>
      <c r="K1223" s="22">
        <f>HLOOKUP($O1223,$B$8:$E$27,K$5,FALSE)</f>
        <v>0</v>
      </c>
      <c r="L1223" s="22">
        <f>HLOOKUP($O1223,$B$8:$E$27,L$5,FALSE)</f>
        <v>0</v>
      </c>
      <c r="M1223" s="22">
        <f t="shared" si="202"/>
        <v>0.3</v>
      </c>
      <c r="N1223" s="22">
        <f t="shared" si="203"/>
        <v>0.95</v>
      </c>
      <c r="O1223" s="22" t="s">
        <v>38</v>
      </c>
      <c r="P1223" s="24">
        <f t="shared" ca="1" si="199"/>
        <v>0.14769468338224515</v>
      </c>
      <c r="Q1223" s="24">
        <f t="shared" ca="1" si="200"/>
        <v>0.59971975936892719</v>
      </c>
      <c r="R1223" s="24">
        <f t="shared" ca="1" si="204"/>
        <v>0.7474144427511723</v>
      </c>
      <c r="S1223" s="22" t="str">
        <f t="shared" ca="1" si="205"/>
        <v/>
      </c>
      <c r="T1223" s="24" t="str">
        <f t="shared" ca="1" si="206"/>
        <v/>
      </c>
      <c r="U1223" s="24">
        <f t="shared" ca="1" si="201"/>
        <v>0</v>
      </c>
      <c r="V1223" s="22">
        <f t="shared" ca="1" si="198"/>
        <v>0.24129433288585697</v>
      </c>
    </row>
    <row r="1224" spans="7:22" x14ac:dyDescent="0.25">
      <c r="G1224" s="22">
        <v>1215</v>
      </c>
      <c r="H1224" s="22">
        <f>HLOOKUP($O1224,$B$8:$E$27,H$5,FALSE)</f>
        <v>1</v>
      </c>
      <c r="I1224" s="22">
        <f>HLOOKUP($O1224,$B$8:$E$27,I$5,FALSE)</f>
        <v>0.3</v>
      </c>
      <c r="J1224" s="22">
        <f>HLOOKUP($O1224,$B$8:$E$27,J$5,FALSE)</f>
        <v>0.95</v>
      </c>
      <c r="K1224" s="22">
        <f>HLOOKUP($O1224,$B$8:$E$27,K$5,FALSE)</f>
        <v>0</v>
      </c>
      <c r="L1224" s="22">
        <f>HLOOKUP($O1224,$B$8:$E$27,L$5,FALSE)</f>
        <v>0</v>
      </c>
      <c r="M1224" s="22">
        <f t="shared" si="202"/>
        <v>0.3</v>
      </c>
      <c r="N1224" s="22">
        <f t="shared" si="203"/>
        <v>0.95</v>
      </c>
      <c r="O1224" s="22" t="s">
        <v>38</v>
      </c>
      <c r="P1224" s="24">
        <f t="shared" ca="1" si="199"/>
        <v>0.1196960698099853</v>
      </c>
      <c r="Q1224" s="24">
        <f t="shared" ca="1" si="200"/>
        <v>0.6152288256163283</v>
      </c>
      <c r="R1224" s="24">
        <f t="shared" ca="1" si="204"/>
        <v>0.73492489542631356</v>
      </c>
      <c r="S1224" s="22" t="str">
        <f t="shared" ca="1" si="205"/>
        <v/>
      </c>
      <c r="T1224" s="24" t="str">
        <f t="shared" ca="1" si="206"/>
        <v/>
      </c>
      <c r="U1224" s="24">
        <f t="shared" ca="1" si="201"/>
        <v>0</v>
      </c>
      <c r="V1224" s="22">
        <f t="shared" ref="V1224:V1287" ca="1" si="207">Q1224*MIN(0.5,MAX(0.05,RAND()))</f>
        <v>0.30761441280816415</v>
      </c>
    </row>
    <row r="1225" spans="7:22" x14ac:dyDescent="0.25">
      <c r="G1225" s="22">
        <v>1216</v>
      </c>
      <c r="H1225" s="22">
        <f>HLOOKUP($O1225,$B$8:$E$27,H$5,FALSE)</f>
        <v>5</v>
      </c>
      <c r="I1225" s="22">
        <f>HLOOKUP($O1225,$B$8:$E$27,I$5,FALSE)</f>
        <v>0.18</v>
      </c>
      <c r="J1225" s="22">
        <f>HLOOKUP($O1225,$B$8:$E$27,J$5,FALSE)</f>
        <v>1.37</v>
      </c>
      <c r="K1225" s="22">
        <f>HLOOKUP($O1225,$B$8:$E$27,K$5,FALSE)</f>
        <v>0</v>
      </c>
      <c r="L1225" s="22">
        <f>HLOOKUP($O1225,$B$8:$E$27,L$5,FALSE)</f>
        <v>0</v>
      </c>
      <c r="M1225" s="22">
        <f t="shared" si="202"/>
        <v>0.89999999999999991</v>
      </c>
      <c r="N1225" s="22">
        <f t="shared" si="203"/>
        <v>6.8500000000000005</v>
      </c>
      <c r="O1225" s="22" t="s">
        <v>40</v>
      </c>
      <c r="P1225" s="24">
        <f t="shared" ca="1" si="199"/>
        <v>0.84228479811927204</v>
      </c>
      <c r="Q1225" s="24">
        <f t="shared" ca="1" si="200"/>
        <v>3.9801157317494442</v>
      </c>
      <c r="R1225" s="24">
        <f t="shared" ca="1" si="204"/>
        <v>4.822400529868716</v>
      </c>
      <c r="S1225" s="22" t="str">
        <f t="shared" ca="1" si="205"/>
        <v/>
      </c>
      <c r="T1225" s="24" t="str">
        <f t="shared" ca="1" si="206"/>
        <v/>
      </c>
      <c r="U1225" s="24">
        <f t="shared" ca="1" si="201"/>
        <v>0</v>
      </c>
      <c r="V1225" s="22">
        <f t="shared" ca="1" si="207"/>
        <v>1.9900578658747221</v>
      </c>
    </row>
    <row r="1226" spans="7:22" x14ac:dyDescent="0.25">
      <c r="G1226" s="22">
        <v>1217</v>
      </c>
      <c r="H1226" s="22">
        <f>HLOOKUP($O1226,$B$8:$E$27,H$5,FALSE)</f>
        <v>5</v>
      </c>
      <c r="I1226" s="22">
        <f>HLOOKUP($O1226,$B$8:$E$27,I$5,FALSE)</f>
        <v>0.18</v>
      </c>
      <c r="J1226" s="22">
        <f>HLOOKUP($O1226,$B$8:$E$27,J$5,FALSE)</f>
        <v>1.37</v>
      </c>
      <c r="K1226" s="22">
        <f>HLOOKUP($O1226,$B$8:$E$27,K$5,FALSE)</f>
        <v>0</v>
      </c>
      <c r="L1226" s="22">
        <f>HLOOKUP($O1226,$B$8:$E$27,L$5,FALSE)</f>
        <v>0</v>
      </c>
      <c r="M1226" s="22">
        <f t="shared" si="202"/>
        <v>0.89999999999999991</v>
      </c>
      <c r="N1226" s="22">
        <f t="shared" si="203"/>
        <v>6.8500000000000005</v>
      </c>
      <c r="O1226" s="22" t="s">
        <v>40</v>
      </c>
      <c r="P1226" s="24">
        <f t="shared" ca="1" si="199"/>
        <v>0.32267199515333267</v>
      </c>
      <c r="Q1226" s="24">
        <f t="shared" ca="1" si="200"/>
        <v>3.5915828115167727</v>
      </c>
      <c r="R1226" s="24">
        <f t="shared" ca="1" si="204"/>
        <v>3.9142548066701055</v>
      </c>
      <c r="S1226" s="22" t="str">
        <f t="shared" ca="1" si="205"/>
        <v/>
      </c>
      <c r="T1226" s="24" t="str">
        <f t="shared" ca="1" si="206"/>
        <v/>
      </c>
      <c r="U1226" s="24">
        <f t="shared" ca="1" si="201"/>
        <v>0</v>
      </c>
      <c r="V1226" s="22">
        <f t="shared" ca="1" si="207"/>
        <v>1.1591518794251381</v>
      </c>
    </row>
    <row r="1227" spans="7:22" x14ac:dyDescent="0.25">
      <c r="G1227" s="22">
        <v>1218</v>
      </c>
      <c r="H1227" s="22">
        <f>HLOOKUP($O1227,$B$8:$E$27,H$5,FALSE)</f>
        <v>5</v>
      </c>
      <c r="I1227" s="22">
        <f>HLOOKUP($O1227,$B$8:$E$27,I$5,FALSE)</f>
        <v>0.18</v>
      </c>
      <c r="J1227" s="22">
        <f>HLOOKUP($O1227,$B$8:$E$27,J$5,FALSE)</f>
        <v>1.37</v>
      </c>
      <c r="K1227" s="22">
        <f>HLOOKUP($O1227,$B$8:$E$27,K$5,FALSE)</f>
        <v>0</v>
      </c>
      <c r="L1227" s="22">
        <f>HLOOKUP($O1227,$B$8:$E$27,L$5,FALSE)</f>
        <v>0</v>
      </c>
      <c r="M1227" s="22">
        <f t="shared" si="202"/>
        <v>0.89999999999999991</v>
      </c>
      <c r="N1227" s="22">
        <f t="shared" si="203"/>
        <v>6.8500000000000005</v>
      </c>
      <c r="O1227" s="22" t="s">
        <v>40</v>
      </c>
      <c r="P1227" s="24">
        <f t="shared" ref="P1227:P1290" ca="1" si="208">RAND()*$M1227</f>
        <v>0.35363142668715192</v>
      </c>
      <c r="Q1227" s="24">
        <f t="shared" ref="Q1227:Q1290" ca="1" si="209">MIN(N1227*20,MAX(M1227,NORMINV(RAND(),N1227-(N1227-M1227)/2,(N1227-M1227)/16)))</f>
        <v>4.1504723175842138</v>
      </c>
      <c r="R1227" s="24">
        <f t="shared" ca="1" si="204"/>
        <v>4.5041037442713661</v>
      </c>
      <c r="S1227" s="22" t="str">
        <f t="shared" ca="1" si="205"/>
        <v/>
      </c>
      <c r="T1227" s="24" t="str">
        <f t="shared" ca="1" si="206"/>
        <v/>
      </c>
      <c r="U1227" s="24">
        <f t="shared" ref="U1227:U1290" ca="1" si="210">Q1227*K1227*L1227</f>
        <v>0</v>
      </c>
      <c r="V1227" s="22">
        <f t="shared" ca="1" si="207"/>
        <v>2.0752361587921069</v>
      </c>
    </row>
    <row r="1228" spans="7:22" x14ac:dyDescent="0.25">
      <c r="G1228" s="22">
        <v>1219</v>
      </c>
      <c r="H1228" s="22">
        <f>HLOOKUP($O1228,$B$8:$E$27,H$5,FALSE)</f>
        <v>1</v>
      </c>
      <c r="I1228" s="22">
        <f>HLOOKUP($O1228,$B$8:$E$27,I$5,FALSE)</f>
        <v>0.3</v>
      </c>
      <c r="J1228" s="22">
        <f>HLOOKUP($O1228,$B$8:$E$27,J$5,FALSE)</f>
        <v>0.95</v>
      </c>
      <c r="K1228" s="22">
        <f>HLOOKUP($O1228,$B$8:$E$27,K$5,FALSE)</f>
        <v>0</v>
      </c>
      <c r="L1228" s="22">
        <f>HLOOKUP($O1228,$B$8:$E$27,L$5,FALSE)</f>
        <v>0</v>
      </c>
      <c r="M1228" s="22">
        <f t="shared" si="202"/>
        <v>0.3</v>
      </c>
      <c r="N1228" s="22">
        <f t="shared" si="203"/>
        <v>0.95</v>
      </c>
      <c r="O1228" s="22" t="s">
        <v>38</v>
      </c>
      <c r="P1228" s="24">
        <f t="shared" ca="1" si="208"/>
        <v>3.0209869059340887E-2</v>
      </c>
      <c r="Q1228" s="24">
        <f t="shared" ca="1" si="209"/>
        <v>0.63844276343685213</v>
      </c>
      <c r="R1228" s="24">
        <f t="shared" ca="1" si="204"/>
        <v>0.668652632496193</v>
      </c>
      <c r="S1228" s="22" t="str">
        <f t="shared" ca="1" si="205"/>
        <v/>
      </c>
      <c r="T1228" s="24" t="str">
        <f t="shared" ca="1" si="206"/>
        <v/>
      </c>
      <c r="U1228" s="24">
        <f t="shared" ca="1" si="210"/>
        <v>0</v>
      </c>
      <c r="V1228" s="22">
        <f t="shared" ca="1" si="207"/>
        <v>0.31922138171842607</v>
      </c>
    </row>
    <row r="1229" spans="7:22" x14ac:dyDescent="0.25">
      <c r="G1229" s="22">
        <v>1220</v>
      </c>
      <c r="H1229" s="22">
        <f>HLOOKUP($O1229,$B$8:$E$27,H$5,FALSE)</f>
        <v>10</v>
      </c>
      <c r="I1229" s="22">
        <f>HLOOKUP($O1229,$B$8:$E$27,I$5,FALSE)</f>
        <v>0.2</v>
      </c>
      <c r="J1229" s="22">
        <f>HLOOKUP($O1229,$B$8:$E$27,J$5,FALSE)</f>
        <v>1.4</v>
      </c>
      <c r="K1229" s="22">
        <f>HLOOKUP($O1229,$B$8:$E$27,K$5,FALSE)</f>
        <v>0</v>
      </c>
      <c r="L1229" s="22">
        <f>HLOOKUP($O1229,$B$8:$E$27,L$5,FALSE)</f>
        <v>0</v>
      </c>
      <c r="M1229" s="22">
        <f t="shared" si="202"/>
        <v>2</v>
      </c>
      <c r="N1229" s="22">
        <f t="shared" si="203"/>
        <v>14</v>
      </c>
      <c r="O1229" s="22" t="s">
        <v>41</v>
      </c>
      <c r="P1229" s="24">
        <f t="shared" ca="1" si="208"/>
        <v>1.8916780090351115</v>
      </c>
      <c r="Q1229" s="24">
        <f t="shared" ca="1" si="209"/>
        <v>8.4109324294209209</v>
      </c>
      <c r="R1229" s="24">
        <f t="shared" ca="1" si="204"/>
        <v>10.302610438456032</v>
      </c>
      <c r="S1229" s="22" t="str">
        <f t="shared" ca="1" si="205"/>
        <v>D</v>
      </c>
      <c r="T1229" s="24">
        <f t="shared" ca="1" si="206"/>
        <v>0.30261043845603197</v>
      </c>
      <c r="U1229" s="24">
        <f t="shared" ca="1" si="210"/>
        <v>0</v>
      </c>
      <c r="V1229" s="22">
        <f t="shared" ca="1" si="207"/>
        <v>3.3202106945848682</v>
      </c>
    </row>
    <row r="1230" spans="7:22" x14ac:dyDescent="0.25">
      <c r="G1230" s="22">
        <v>1221</v>
      </c>
      <c r="H1230" s="22">
        <f>HLOOKUP($O1230,$B$8:$E$27,H$5,FALSE)</f>
        <v>1</v>
      </c>
      <c r="I1230" s="22">
        <f>HLOOKUP($O1230,$B$8:$E$27,I$5,FALSE)</f>
        <v>0.3</v>
      </c>
      <c r="J1230" s="22">
        <f>HLOOKUP($O1230,$B$8:$E$27,J$5,FALSE)</f>
        <v>0.95</v>
      </c>
      <c r="K1230" s="22">
        <f>HLOOKUP($O1230,$B$8:$E$27,K$5,FALSE)</f>
        <v>0</v>
      </c>
      <c r="L1230" s="22">
        <f>HLOOKUP($O1230,$B$8:$E$27,L$5,FALSE)</f>
        <v>0</v>
      </c>
      <c r="M1230" s="22">
        <f t="shared" si="202"/>
        <v>0.3</v>
      </c>
      <c r="N1230" s="22">
        <f t="shared" si="203"/>
        <v>0.95</v>
      </c>
      <c r="O1230" s="22" t="s">
        <v>38</v>
      </c>
      <c r="P1230" s="24">
        <f t="shared" ca="1" si="208"/>
        <v>9.505462969131713E-2</v>
      </c>
      <c r="Q1230" s="24">
        <f t="shared" ca="1" si="209"/>
        <v>0.57394265739886208</v>
      </c>
      <c r="R1230" s="24">
        <f t="shared" ca="1" si="204"/>
        <v>0.66899728709017925</v>
      </c>
      <c r="S1230" s="22" t="str">
        <f t="shared" ca="1" si="205"/>
        <v/>
      </c>
      <c r="T1230" s="24" t="str">
        <f t="shared" ca="1" si="206"/>
        <v/>
      </c>
      <c r="U1230" s="24">
        <f t="shared" ca="1" si="210"/>
        <v>0</v>
      </c>
      <c r="V1230" s="22">
        <f t="shared" ca="1" si="207"/>
        <v>0.28697132869943104</v>
      </c>
    </row>
    <row r="1231" spans="7:22" x14ac:dyDescent="0.25">
      <c r="G1231" s="22">
        <v>1222</v>
      </c>
      <c r="H1231" s="22">
        <f>HLOOKUP($O1231,$B$8:$E$27,H$5,FALSE)</f>
        <v>5</v>
      </c>
      <c r="I1231" s="22">
        <f>HLOOKUP($O1231,$B$8:$E$27,I$5,FALSE)</f>
        <v>0.18</v>
      </c>
      <c r="J1231" s="22">
        <f>HLOOKUP($O1231,$B$8:$E$27,J$5,FALSE)</f>
        <v>1.37</v>
      </c>
      <c r="K1231" s="22">
        <f>HLOOKUP($O1231,$B$8:$E$27,K$5,FALSE)</f>
        <v>0</v>
      </c>
      <c r="L1231" s="22">
        <f>HLOOKUP($O1231,$B$8:$E$27,L$5,FALSE)</f>
        <v>0</v>
      </c>
      <c r="M1231" s="22">
        <f t="shared" si="202"/>
        <v>0.89999999999999991</v>
      </c>
      <c r="N1231" s="22">
        <f t="shared" si="203"/>
        <v>6.8500000000000005</v>
      </c>
      <c r="O1231" s="22" t="s">
        <v>40</v>
      </c>
      <c r="P1231" s="24">
        <f t="shared" ca="1" si="208"/>
        <v>0.48930974972126368</v>
      </c>
      <c r="Q1231" s="24">
        <f t="shared" ca="1" si="209"/>
        <v>3.4035871649008849</v>
      </c>
      <c r="R1231" s="24">
        <f t="shared" ca="1" si="204"/>
        <v>3.8928969146221486</v>
      </c>
      <c r="S1231" s="22" t="str">
        <f t="shared" ca="1" si="205"/>
        <v/>
      </c>
      <c r="T1231" s="24" t="str">
        <f t="shared" ca="1" si="206"/>
        <v/>
      </c>
      <c r="U1231" s="24">
        <f t="shared" ca="1" si="210"/>
        <v>0</v>
      </c>
      <c r="V1231" s="22">
        <f t="shared" ca="1" si="207"/>
        <v>0.29349679751677021</v>
      </c>
    </row>
    <row r="1232" spans="7:22" x14ac:dyDescent="0.25">
      <c r="G1232" s="22">
        <v>1223</v>
      </c>
      <c r="H1232" s="22">
        <f>HLOOKUP($O1232,$B$8:$E$27,H$5,FALSE)</f>
        <v>3</v>
      </c>
      <c r="I1232" s="22">
        <f>HLOOKUP($O1232,$B$8:$E$27,I$5,FALSE)</f>
        <v>0.2</v>
      </c>
      <c r="J1232" s="22">
        <f>HLOOKUP($O1232,$B$8:$E$27,J$5,FALSE)</f>
        <v>1.26</v>
      </c>
      <c r="K1232" s="22">
        <f>HLOOKUP($O1232,$B$8:$E$27,K$5,FALSE)</f>
        <v>0</v>
      </c>
      <c r="L1232" s="22">
        <f>HLOOKUP($O1232,$B$8:$E$27,L$5,FALSE)</f>
        <v>0</v>
      </c>
      <c r="M1232" s="22">
        <f t="shared" si="202"/>
        <v>0.60000000000000009</v>
      </c>
      <c r="N1232" s="22">
        <f t="shared" si="203"/>
        <v>3.7800000000000002</v>
      </c>
      <c r="O1232" s="22" t="s">
        <v>39</v>
      </c>
      <c r="P1232" s="24">
        <f t="shared" ca="1" si="208"/>
        <v>4.5171797166741988E-2</v>
      </c>
      <c r="Q1232" s="24">
        <f t="shared" ca="1" si="209"/>
        <v>1.925197536254506</v>
      </c>
      <c r="R1232" s="24">
        <f t="shared" ca="1" si="204"/>
        <v>1.970369333421248</v>
      </c>
      <c r="S1232" s="22" t="str">
        <f t="shared" ca="1" si="205"/>
        <v/>
      </c>
      <c r="T1232" s="24" t="str">
        <f t="shared" ca="1" si="206"/>
        <v/>
      </c>
      <c r="U1232" s="24">
        <f t="shared" ca="1" si="210"/>
        <v>0</v>
      </c>
      <c r="V1232" s="22">
        <f t="shared" ca="1" si="207"/>
        <v>0.93265842115023911</v>
      </c>
    </row>
    <row r="1233" spans="7:22" x14ac:dyDescent="0.25">
      <c r="G1233" s="22">
        <v>1224</v>
      </c>
      <c r="H1233" s="22">
        <f>HLOOKUP($O1233,$B$8:$E$27,H$5,FALSE)</f>
        <v>3</v>
      </c>
      <c r="I1233" s="22">
        <f>HLOOKUP($O1233,$B$8:$E$27,I$5,FALSE)</f>
        <v>0.2</v>
      </c>
      <c r="J1233" s="22">
        <f>HLOOKUP($O1233,$B$8:$E$27,J$5,FALSE)</f>
        <v>1.26</v>
      </c>
      <c r="K1233" s="22">
        <f>HLOOKUP($O1233,$B$8:$E$27,K$5,FALSE)</f>
        <v>0</v>
      </c>
      <c r="L1233" s="22">
        <f>HLOOKUP($O1233,$B$8:$E$27,L$5,FALSE)</f>
        <v>0</v>
      </c>
      <c r="M1233" s="22">
        <f t="shared" ref="M1233:M1296" si="211">I1233*$H1233</f>
        <v>0.60000000000000009</v>
      </c>
      <c r="N1233" s="22">
        <f t="shared" ref="N1233:N1296" si="212">J1233*$H1233</f>
        <v>3.7800000000000002</v>
      </c>
      <c r="O1233" s="22" t="s">
        <v>39</v>
      </c>
      <c r="P1233" s="24">
        <f t="shared" ca="1" si="208"/>
        <v>0.40106181627366028</v>
      </c>
      <c r="Q1233" s="24">
        <f t="shared" ca="1" si="209"/>
        <v>2.2522954907014348</v>
      </c>
      <c r="R1233" s="24">
        <f t="shared" ca="1" si="204"/>
        <v>2.6533573069750949</v>
      </c>
      <c r="S1233" s="22" t="str">
        <f t="shared" ca="1" si="205"/>
        <v/>
      </c>
      <c r="T1233" s="24" t="str">
        <f t="shared" ca="1" si="206"/>
        <v/>
      </c>
      <c r="U1233" s="24">
        <f t="shared" ca="1" si="210"/>
        <v>0</v>
      </c>
      <c r="V1233" s="22">
        <f t="shared" ca="1" si="207"/>
        <v>1.1261477453507174</v>
      </c>
    </row>
    <row r="1234" spans="7:22" x14ac:dyDescent="0.25">
      <c r="G1234" s="22">
        <v>1225</v>
      </c>
      <c r="H1234" s="22">
        <f>HLOOKUP($O1234,$B$8:$E$27,H$5,FALSE)</f>
        <v>10</v>
      </c>
      <c r="I1234" s="22">
        <f>HLOOKUP($O1234,$B$8:$E$27,I$5,FALSE)</f>
        <v>0.2</v>
      </c>
      <c r="J1234" s="22">
        <f>HLOOKUP($O1234,$B$8:$E$27,J$5,FALSE)</f>
        <v>1.4</v>
      </c>
      <c r="K1234" s="22">
        <f>HLOOKUP($O1234,$B$8:$E$27,K$5,FALSE)</f>
        <v>0</v>
      </c>
      <c r="L1234" s="22">
        <f>HLOOKUP($O1234,$B$8:$E$27,L$5,FALSE)</f>
        <v>0</v>
      </c>
      <c r="M1234" s="22">
        <f t="shared" si="211"/>
        <v>2</v>
      </c>
      <c r="N1234" s="22">
        <f t="shared" si="212"/>
        <v>14</v>
      </c>
      <c r="O1234" s="22" t="s">
        <v>41</v>
      </c>
      <c r="P1234" s="24">
        <f t="shared" ca="1" si="208"/>
        <v>1.1549649829423601</v>
      </c>
      <c r="Q1234" s="24">
        <f t="shared" ca="1" si="209"/>
        <v>7.6175026339864056</v>
      </c>
      <c r="R1234" s="24">
        <f t="shared" ca="1" si="204"/>
        <v>8.7724676169287648</v>
      </c>
      <c r="S1234" s="22" t="str">
        <f t="shared" ca="1" si="205"/>
        <v/>
      </c>
      <c r="T1234" s="24" t="str">
        <f t="shared" ca="1" si="206"/>
        <v/>
      </c>
      <c r="U1234" s="24">
        <f t="shared" ca="1" si="210"/>
        <v>0</v>
      </c>
      <c r="V1234" s="22">
        <f t="shared" ca="1" si="207"/>
        <v>3.8087513169932028</v>
      </c>
    </row>
    <row r="1235" spans="7:22" x14ac:dyDescent="0.25">
      <c r="G1235" s="22">
        <v>1226</v>
      </c>
      <c r="H1235" s="22">
        <f>HLOOKUP($O1235,$B$8:$E$27,H$5,FALSE)</f>
        <v>3</v>
      </c>
      <c r="I1235" s="22">
        <f>HLOOKUP($O1235,$B$8:$E$27,I$5,FALSE)</f>
        <v>0.2</v>
      </c>
      <c r="J1235" s="22">
        <f>HLOOKUP($O1235,$B$8:$E$27,J$5,FALSE)</f>
        <v>1.26</v>
      </c>
      <c r="K1235" s="22">
        <f>HLOOKUP($O1235,$B$8:$E$27,K$5,FALSE)</f>
        <v>0</v>
      </c>
      <c r="L1235" s="22">
        <f>HLOOKUP($O1235,$B$8:$E$27,L$5,FALSE)</f>
        <v>0</v>
      </c>
      <c r="M1235" s="22">
        <f t="shared" si="211"/>
        <v>0.60000000000000009</v>
      </c>
      <c r="N1235" s="22">
        <f t="shared" si="212"/>
        <v>3.7800000000000002</v>
      </c>
      <c r="O1235" s="22" t="s">
        <v>39</v>
      </c>
      <c r="P1235" s="24">
        <f t="shared" ca="1" si="208"/>
        <v>0.46425270076870012</v>
      </c>
      <c r="Q1235" s="24">
        <f t="shared" ca="1" si="209"/>
        <v>2.3518696893564375</v>
      </c>
      <c r="R1235" s="24">
        <f t="shared" ca="1" si="204"/>
        <v>2.8161223901251375</v>
      </c>
      <c r="S1235" s="22" t="str">
        <f t="shared" ca="1" si="205"/>
        <v/>
      </c>
      <c r="T1235" s="24" t="str">
        <f t="shared" ca="1" si="206"/>
        <v/>
      </c>
      <c r="U1235" s="24">
        <f t="shared" ca="1" si="210"/>
        <v>0</v>
      </c>
      <c r="V1235" s="22">
        <f t="shared" ca="1" si="207"/>
        <v>1.1759348446782187</v>
      </c>
    </row>
    <row r="1236" spans="7:22" x14ac:dyDescent="0.25">
      <c r="G1236" s="22">
        <v>1227</v>
      </c>
      <c r="H1236" s="22">
        <f>HLOOKUP($O1236,$B$8:$E$27,H$5,FALSE)</f>
        <v>3</v>
      </c>
      <c r="I1236" s="22">
        <f>HLOOKUP($O1236,$B$8:$E$27,I$5,FALSE)</f>
        <v>0.2</v>
      </c>
      <c r="J1236" s="22">
        <f>HLOOKUP($O1236,$B$8:$E$27,J$5,FALSE)</f>
        <v>1.26</v>
      </c>
      <c r="K1236" s="22">
        <f>HLOOKUP($O1236,$B$8:$E$27,K$5,FALSE)</f>
        <v>0</v>
      </c>
      <c r="L1236" s="22">
        <f>HLOOKUP($O1236,$B$8:$E$27,L$5,FALSE)</f>
        <v>0</v>
      </c>
      <c r="M1236" s="22">
        <f t="shared" si="211"/>
        <v>0.60000000000000009</v>
      </c>
      <c r="N1236" s="22">
        <f t="shared" si="212"/>
        <v>3.7800000000000002</v>
      </c>
      <c r="O1236" s="22" t="s">
        <v>39</v>
      </c>
      <c r="P1236" s="24">
        <f t="shared" ca="1" si="208"/>
        <v>0.52476087156575979</v>
      </c>
      <c r="Q1236" s="24">
        <f t="shared" ca="1" si="209"/>
        <v>2.4092801169557836</v>
      </c>
      <c r="R1236" s="24">
        <f t="shared" ca="1" si="204"/>
        <v>2.9340409885215433</v>
      </c>
      <c r="S1236" s="22" t="str">
        <f t="shared" ca="1" si="205"/>
        <v/>
      </c>
      <c r="T1236" s="24" t="str">
        <f t="shared" ca="1" si="206"/>
        <v/>
      </c>
      <c r="U1236" s="24">
        <f t="shared" ca="1" si="210"/>
        <v>0</v>
      </c>
      <c r="V1236" s="22">
        <f t="shared" ca="1" si="207"/>
        <v>1.1079514861229909</v>
      </c>
    </row>
    <row r="1237" spans="7:22" x14ac:dyDescent="0.25">
      <c r="G1237" s="22">
        <v>1228</v>
      </c>
      <c r="H1237" s="22">
        <f>HLOOKUP($O1237,$B$8:$E$27,H$5,FALSE)</f>
        <v>5</v>
      </c>
      <c r="I1237" s="22">
        <f>HLOOKUP($O1237,$B$8:$E$27,I$5,FALSE)</f>
        <v>0.18</v>
      </c>
      <c r="J1237" s="22">
        <f>HLOOKUP($O1237,$B$8:$E$27,J$5,FALSE)</f>
        <v>1.37</v>
      </c>
      <c r="K1237" s="22">
        <f>HLOOKUP($O1237,$B$8:$E$27,K$5,FALSE)</f>
        <v>0</v>
      </c>
      <c r="L1237" s="22">
        <f>HLOOKUP($O1237,$B$8:$E$27,L$5,FALSE)</f>
        <v>0</v>
      </c>
      <c r="M1237" s="22">
        <f t="shared" si="211"/>
        <v>0.89999999999999991</v>
      </c>
      <c r="N1237" s="22">
        <f t="shared" si="212"/>
        <v>6.8500000000000005</v>
      </c>
      <c r="O1237" s="22" t="s">
        <v>40</v>
      </c>
      <c r="P1237" s="24">
        <f t="shared" ca="1" si="208"/>
        <v>3.2344045896396639E-2</v>
      </c>
      <c r="Q1237" s="24">
        <f t="shared" ca="1" si="209"/>
        <v>4.202355414440869</v>
      </c>
      <c r="R1237" s="24">
        <f t="shared" ca="1" si="204"/>
        <v>4.2346994603372661</v>
      </c>
      <c r="S1237" s="22" t="str">
        <f t="shared" ca="1" si="205"/>
        <v/>
      </c>
      <c r="T1237" s="24" t="str">
        <f t="shared" ca="1" si="206"/>
        <v/>
      </c>
      <c r="U1237" s="24">
        <f t="shared" ca="1" si="210"/>
        <v>0</v>
      </c>
      <c r="V1237" s="22">
        <f t="shared" ca="1" si="207"/>
        <v>2.1011777072204345</v>
      </c>
    </row>
    <row r="1238" spans="7:22" x14ac:dyDescent="0.25">
      <c r="G1238" s="22">
        <v>1229</v>
      </c>
      <c r="H1238" s="22">
        <f>HLOOKUP($O1238,$B$8:$E$27,H$5,FALSE)</f>
        <v>1</v>
      </c>
      <c r="I1238" s="22">
        <f>HLOOKUP($O1238,$B$8:$E$27,I$5,FALSE)</f>
        <v>0.3</v>
      </c>
      <c r="J1238" s="22">
        <f>HLOOKUP($O1238,$B$8:$E$27,J$5,FALSE)</f>
        <v>0.95</v>
      </c>
      <c r="K1238" s="22">
        <f>HLOOKUP($O1238,$B$8:$E$27,K$5,FALSE)</f>
        <v>0</v>
      </c>
      <c r="L1238" s="22">
        <f>HLOOKUP($O1238,$B$8:$E$27,L$5,FALSE)</f>
        <v>0</v>
      </c>
      <c r="M1238" s="22">
        <f t="shared" si="211"/>
        <v>0.3</v>
      </c>
      <c r="N1238" s="22">
        <f t="shared" si="212"/>
        <v>0.95</v>
      </c>
      <c r="O1238" s="22" t="s">
        <v>38</v>
      </c>
      <c r="P1238" s="24">
        <f t="shared" ca="1" si="208"/>
        <v>0.22046242619359446</v>
      </c>
      <c r="Q1238" s="24">
        <f t="shared" ca="1" si="209"/>
        <v>0.6507059803942562</v>
      </c>
      <c r="R1238" s="24">
        <f t="shared" ca="1" si="204"/>
        <v>0.87116840658785066</v>
      </c>
      <c r="S1238" s="22" t="str">
        <f t="shared" ca="1" si="205"/>
        <v/>
      </c>
      <c r="T1238" s="24" t="str">
        <f t="shared" ca="1" si="206"/>
        <v/>
      </c>
      <c r="U1238" s="24">
        <f t="shared" ca="1" si="210"/>
        <v>0</v>
      </c>
      <c r="V1238" s="22">
        <f t="shared" ca="1" si="207"/>
        <v>0.3253529901971281</v>
      </c>
    </row>
    <row r="1239" spans="7:22" x14ac:dyDescent="0.25">
      <c r="G1239" s="22">
        <v>1230</v>
      </c>
      <c r="H1239" s="22">
        <f>HLOOKUP($O1239,$B$8:$E$27,H$5,FALSE)</f>
        <v>10</v>
      </c>
      <c r="I1239" s="22">
        <f>HLOOKUP($O1239,$B$8:$E$27,I$5,FALSE)</f>
        <v>0.2</v>
      </c>
      <c r="J1239" s="22">
        <f>HLOOKUP($O1239,$B$8:$E$27,J$5,FALSE)</f>
        <v>1.4</v>
      </c>
      <c r="K1239" s="22">
        <f>HLOOKUP($O1239,$B$8:$E$27,K$5,FALSE)</f>
        <v>0</v>
      </c>
      <c r="L1239" s="22">
        <f>HLOOKUP($O1239,$B$8:$E$27,L$5,FALSE)</f>
        <v>0</v>
      </c>
      <c r="M1239" s="22">
        <f t="shared" si="211"/>
        <v>2</v>
      </c>
      <c r="N1239" s="22">
        <f t="shared" si="212"/>
        <v>14</v>
      </c>
      <c r="O1239" s="22" t="s">
        <v>41</v>
      </c>
      <c r="P1239" s="24">
        <f t="shared" ca="1" si="208"/>
        <v>1.8512214077417921</v>
      </c>
      <c r="Q1239" s="24">
        <f t="shared" ca="1" si="209"/>
        <v>7.6923612255127845</v>
      </c>
      <c r="R1239" s="24">
        <f t="shared" ca="1" si="204"/>
        <v>9.5435826332545766</v>
      </c>
      <c r="S1239" s="22" t="str">
        <f t="shared" ca="1" si="205"/>
        <v/>
      </c>
      <c r="T1239" s="24" t="str">
        <f t="shared" ca="1" si="206"/>
        <v/>
      </c>
      <c r="U1239" s="24">
        <f t="shared" ca="1" si="210"/>
        <v>0</v>
      </c>
      <c r="V1239" s="22">
        <f t="shared" ca="1" si="207"/>
        <v>3.8461806127563922</v>
      </c>
    </row>
    <row r="1240" spans="7:22" x14ac:dyDescent="0.25">
      <c r="G1240" s="22">
        <v>1231</v>
      </c>
      <c r="H1240" s="22">
        <f>HLOOKUP($O1240,$B$8:$E$27,H$5,FALSE)</f>
        <v>10</v>
      </c>
      <c r="I1240" s="22">
        <f>HLOOKUP($O1240,$B$8:$E$27,I$5,FALSE)</f>
        <v>0.2</v>
      </c>
      <c r="J1240" s="22">
        <f>HLOOKUP($O1240,$B$8:$E$27,J$5,FALSE)</f>
        <v>1.4</v>
      </c>
      <c r="K1240" s="22">
        <f>HLOOKUP($O1240,$B$8:$E$27,K$5,FALSE)</f>
        <v>0</v>
      </c>
      <c r="L1240" s="22">
        <f>HLOOKUP($O1240,$B$8:$E$27,L$5,FALSE)</f>
        <v>0</v>
      </c>
      <c r="M1240" s="22">
        <f t="shared" si="211"/>
        <v>2</v>
      </c>
      <c r="N1240" s="22">
        <f t="shared" si="212"/>
        <v>14</v>
      </c>
      <c r="O1240" s="22" t="s">
        <v>41</v>
      </c>
      <c r="P1240" s="24">
        <f t="shared" ca="1" si="208"/>
        <v>1.3164623311435062</v>
      </c>
      <c r="Q1240" s="24">
        <f t="shared" ca="1" si="209"/>
        <v>7.5434249369899566</v>
      </c>
      <c r="R1240" s="24">
        <f t="shared" ca="1" si="204"/>
        <v>8.8598872681334626</v>
      </c>
      <c r="S1240" s="22" t="str">
        <f t="shared" ca="1" si="205"/>
        <v/>
      </c>
      <c r="T1240" s="24" t="str">
        <f t="shared" ca="1" si="206"/>
        <v/>
      </c>
      <c r="U1240" s="24">
        <f t="shared" ca="1" si="210"/>
        <v>0</v>
      </c>
      <c r="V1240" s="22">
        <f t="shared" ca="1" si="207"/>
        <v>2.2297394688686776</v>
      </c>
    </row>
    <row r="1241" spans="7:22" x14ac:dyDescent="0.25">
      <c r="G1241" s="22">
        <v>1232</v>
      </c>
      <c r="H1241" s="22">
        <f>HLOOKUP($O1241,$B$8:$E$27,H$5,FALSE)</f>
        <v>3</v>
      </c>
      <c r="I1241" s="22">
        <f>HLOOKUP($O1241,$B$8:$E$27,I$5,FALSE)</f>
        <v>0.2</v>
      </c>
      <c r="J1241" s="22">
        <f>HLOOKUP($O1241,$B$8:$E$27,J$5,FALSE)</f>
        <v>1.26</v>
      </c>
      <c r="K1241" s="22">
        <f>HLOOKUP($O1241,$B$8:$E$27,K$5,FALSE)</f>
        <v>0</v>
      </c>
      <c r="L1241" s="22">
        <f>HLOOKUP($O1241,$B$8:$E$27,L$5,FALSE)</f>
        <v>0</v>
      </c>
      <c r="M1241" s="22">
        <f t="shared" si="211"/>
        <v>0.60000000000000009</v>
      </c>
      <c r="N1241" s="22">
        <f t="shared" si="212"/>
        <v>3.7800000000000002</v>
      </c>
      <c r="O1241" s="22" t="s">
        <v>39</v>
      </c>
      <c r="P1241" s="24">
        <f t="shared" ca="1" si="208"/>
        <v>0.25420304109968789</v>
      </c>
      <c r="Q1241" s="24">
        <f t="shared" ca="1" si="209"/>
        <v>2.1939849542611651</v>
      </c>
      <c r="R1241" s="24">
        <f t="shared" ca="1" si="204"/>
        <v>2.4481879953608532</v>
      </c>
      <c r="S1241" s="22" t="str">
        <f t="shared" ca="1" si="205"/>
        <v/>
      </c>
      <c r="T1241" s="24" t="str">
        <f t="shared" ca="1" si="206"/>
        <v/>
      </c>
      <c r="U1241" s="24">
        <f t="shared" ca="1" si="210"/>
        <v>0</v>
      </c>
      <c r="V1241" s="22">
        <f t="shared" ca="1" si="207"/>
        <v>0.47511001272730402</v>
      </c>
    </row>
    <row r="1242" spans="7:22" x14ac:dyDescent="0.25">
      <c r="G1242" s="22">
        <v>1233</v>
      </c>
      <c r="H1242" s="22">
        <f>HLOOKUP($O1242,$B$8:$E$27,H$5,FALSE)</f>
        <v>5</v>
      </c>
      <c r="I1242" s="22">
        <f>HLOOKUP($O1242,$B$8:$E$27,I$5,FALSE)</f>
        <v>0.18</v>
      </c>
      <c r="J1242" s="22">
        <f>HLOOKUP($O1242,$B$8:$E$27,J$5,FALSE)</f>
        <v>1.37</v>
      </c>
      <c r="K1242" s="22">
        <f>HLOOKUP($O1242,$B$8:$E$27,K$5,FALSE)</f>
        <v>0</v>
      </c>
      <c r="L1242" s="22">
        <f>HLOOKUP($O1242,$B$8:$E$27,L$5,FALSE)</f>
        <v>0</v>
      </c>
      <c r="M1242" s="22">
        <f t="shared" si="211"/>
        <v>0.89999999999999991</v>
      </c>
      <c r="N1242" s="22">
        <f t="shared" si="212"/>
        <v>6.8500000000000005</v>
      </c>
      <c r="O1242" s="22" t="s">
        <v>40</v>
      </c>
      <c r="P1242" s="24">
        <f t="shared" ca="1" si="208"/>
        <v>0.13691885901891068</v>
      </c>
      <c r="Q1242" s="24">
        <f t="shared" ca="1" si="209"/>
        <v>4.0907594532539377</v>
      </c>
      <c r="R1242" s="24">
        <f t="shared" ca="1" si="204"/>
        <v>4.2276783122728485</v>
      </c>
      <c r="S1242" s="22" t="str">
        <f t="shared" ca="1" si="205"/>
        <v/>
      </c>
      <c r="T1242" s="24" t="str">
        <f t="shared" ca="1" si="206"/>
        <v/>
      </c>
      <c r="U1242" s="24">
        <f t="shared" ca="1" si="210"/>
        <v>0</v>
      </c>
      <c r="V1242" s="22">
        <f t="shared" ca="1" si="207"/>
        <v>0.20453797266269691</v>
      </c>
    </row>
    <row r="1243" spans="7:22" x14ac:dyDescent="0.25">
      <c r="G1243" s="22">
        <v>1234</v>
      </c>
      <c r="H1243" s="22">
        <f>HLOOKUP($O1243,$B$8:$E$27,H$5,FALSE)</f>
        <v>10</v>
      </c>
      <c r="I1243" s="22">
        <f>HLOOKUP($O1243,$B$8:$E$27,I$5,FALSE)</f>
        <v>0.2</v>
      </c>
      <c r="J1243" s="22">
        <f>HLOOKUP($O1243,$B$8:$E$27,J$5,FALSE)</f>
        <v>1.4</v>
      </c>
      <c r="K1243" s="22">
        <f>HLOOKUP($O1243,$B$8:$E$27,K$5,FALSE)</f>
        <v>0</v>
      </c>
      <c r="L1243" s="22">
        <f>HLOOKUP($O1243,$B$8:$E$27,L$5,FALSE)</f>
        <v>0</v>
      </c>
      <c r="M1243" s="22">
        <f t="shared" si="211"/>
        <v>2</v>
      </c>
      <c r="N1243" s="22">
        <f t="shared" si="212"/>
        <v>14</v>
      </c>
      <c r="O1243" s="22" t="s">
        <v>41</v>
      </c>
      <c r="P1243" s="24">
        <f t="shared" ca="1" si="208"/>
        <v>0.27304041744652685</v>
      </c>
      <c r="Q1243" s="24">
        <f t="shared" ca="1" si="209"/>
        <v>7.8453111289932114</v>
      </c>
      <c r="R1243" s="24">
        <f t="shared" ca="1" si="204"/>
        <v>8.1183515464397384</v>
      </c>
      <c r="S1243" s="22" t="str">
        <f t="shared" ca="1" si="205"/>
        <v/>
      </c>
      <c r="T1243" s="24" t="str">
        <f t="shared" ca="1" si="206"/>
        <v/>
      </c>
      <c r="U1243" s="24">
        <f t="shared" ca="1" si="210"/>
        <v>0</v>
      </c>
      <c r="V1243" s="22">
        <f t="shared" ca="1" si="207"/>
        <v>2.9976708876365468</v>
      </c>
    </row>
    <row r="1244" spans="7:22" x14ac:dyDescent="0.25">
      <c r="G1244" s="22">
        <v>1235</v>
      </c>
      <c r="H1244" s="22">
        <f>HLOOKUP($O1244,$B$8:$E$27,H$5,FALSE)</f>
        <v>1</v>
      </c>
      <c r="I1244" s="22">
        <f>HLOOKUP($O1244,$B$8:$E$27,I$5,FALSE)</f>
        <v>0.3</v>
      </c>
      <c r="J1244" s="22">
        <f>HLOOKUP($O1244,$B$8:$E$27,J$5,FALSE)</f>
        <v>0.95</v>
      </c>
      <c r="K1244" s="22">
        <f>HLOOKUP($O1244,$B$8:$E$27,K$5,FALSE)</f>
        <v>0</v>
      </c>
      <c r="L1244" s="22">
        <f>HLOOKUP($O1244,$B$8:$E$27,L$5,FALSE)</f>
        <v>0</v>
      </c>
      <c r="M1244" s="22">
        <f t="shared" si="211"/>
        <v>0.3</v>
      </c>
      <c r="N1244" s="22">
        <f t="shared" si="212"/>
        <v>0.95</v>
      </c>
      <c r="O1244" s="22" t="s">
        <v>38</v>
      </c>
      <c r="P1244" s="24">
        <f t="shared" ca="1" si="208"/>
        <v>0.12678757574418201</v>
      </c>
      <c r="Q1244" s="24">
        <f t="shared" ca="1" si="209"/>
        <v>0.67630087576249531</v>
      </c>
      <c r="R1244" s="24">
        <f t="shared" ca="1" si="204"/>
        <v>0.80308845150667729</v>
      </c>
      <c r="S1244" s="22" t="str">
        <f t="shared" ca="1" si="205"/>
        <v/>
      </c>
      <c r="T1244" s="24" t="str">
        <f t="shared" ca="1" si="206"/>
        <v/>
      </c>
      <c r="U1244" s="24">
        <f t="shared" ca="1" si="210"/>
        <v>0</v>
      </c>
      <c r="V1244" s="22">
        <f t="shared" ca="1" si="207"/>
        <v>0.33815043788124766</v>
      </c>
    </row>
    <row r="1245" spans="7:22" x14ac:dyDescent="0.25">
      <c r="G1245" s="22">
        <v>1236</v>
      </c>
      <c r="H1245" s="22">
        <f>HLOOKUP($O1245,$B$8:$E$27,H$5,FALSE)</f>
        <v>10</v>
      </c>
      <c r="I1245" s="22">
        <f>HLOOKUP($O1245,$B$8:$E$27,I$5,FALSE)</f>
        <v>0.2</v>
      </c>
      <c r="J1245" s="22">
        <f>HLOOKUP($O1245,$B$8:$E$27,J$5,FALSE)</f>
        <v>1.4</v>
      </c>
      <c r="K1245" s="22">
        <f>HLOOKUP($O1245,$B$8:$E$27,K$5,FALSE)</f>
        <v>0</v>
      </c>
      <c r="L1245" s="22">
        <f>HLOOKUP($O1245,$B$8:$E$27,L$5,FALSE)</f>
        <v>0</v>
      </c>
      <c r="M1245" s="22">
        <f t="shared" si="211"/>
        <v>2</v>
      </c>
      <c r="N1245" s="22">
        <f t="shared" si="212"/>
        <v>14</v>
      </c>
      <c r="O1245" s="22" t="s">
        <v>41</v>
      </c>
      <c r="P1245" s="24">
        <f t="shared" ca="1" si="208"/>
        <v>1.8385088058577304</v>
      </c>
      <c r="Q1245" s="24">
        <f t="shared" ca="1" si="209"/>
        <v>8.9385652975296921</v>
      </c>
      <c r="R1245" s="24">
        <f t="shared" ca="1" si="204"/>
        <v>10.777074103387422</v>
      </c>
      <c r="S1245" s="22" t="str">
        <f t="shared" ca="1" si="205"/>
        <v>D</v>
      </c>
      <c r="T1245" s="24">
        <f t="shared" ca="1" si="206"/>
        <v>0.777074103387422</v>
      </c>
      <c r="U1245" s="24">
        <f t="shared" ca="1" si="210"/>
        <v>0</v>
      </c>
      <c r="V1245" s="22">
        <f t="shared" ca="1" si="207"/>
        <v>4.0290909407514768</v>
      </c>
    </row>
    <row r="1246" spans="7:22" x14ac:dyDescent="0.25">
      <c r="G1246" s="22">
        <v>1237</v>
      </c>
      <c r="H1246" s="22">
        <f>HLOOKUP($O1246,$B$8:$E$27,H$5,FALSE)</f>
        <v>3</v>
      </c>
      <c r="I1246" s="22">
        <f>HLOOKUP($O1246,$B$8:$E$27,I$5,FALSE)</f>
        <v>0.2</v>
      </c>
      <c r="J1246" s="22">
        <f>HLOOKUP($O1246,$B$8:$E$27,J$5,FALSE)</f>
        <v>1.26</v>
      </c>
      <c r="K1246" s="22">
        <f>HLOOKUP($O1246,$B$8:$E$27,K$5,FALSE)</f>
        <v>0</v>
      </c>
      <c r="L1246" s="22">
        <f>HLOOKUP($O1246,$B$8:$E$27,L$5,FALSE)</f>
        <v>0</v>
      </c>
      <c r="M1246" s="22">
        <f t="shared" si="211"/>
        <v>0.60000000000000009</v>
      </c>
      <c r="N1246" s="22">
        <f t="shared" si="212"/>
        <v>3.7800000000000002</v>
      </c>
      <c r="O1246" s="22" t="s">
        <v>39</v>
      </c>
      <c r="P1246" s="24">
        <f t="shared" ca="1" si="208"/>
        <v>0.55976870371335363</v>
      </c>
      <c r="Q1246" s="24">
        <f t="shared" ca="1" si="209"/>
        <v>2.4146957758945988</v>
      </c>
      <c r="R1246" s="24">
        <f t="shared" ca="1" si="204"/>
        <v>2.9744644796079527</v>
      </c>
      <c r="S1246" s="22" t="str">
        <f t="shared" ca="1" si="205"/>
        <v/>
      </c>
      <c r="T1246" s="24" t="str">
        <f t="shared" ca="1" si="206"/>
        <v/>
      </c>
      <c r="U1246" s="24">
        <f t="shared" ca="1" si="210"/>
        <v>0</v>
      </c>
      <c r="V1246" s="22">
        <f t="shared" ca="1" si="207"/>
        <v>1.2073478879472994</v>
      </c>
    </row>
    <row r="1247" spans="7:22" x14ac:dyDescent="0.25">
      <c r="G1247" s="22">
        <v>1238</v>
      </c>
      <c r="H1247" s="22">
        <f>HLOOKUP($O1247,$B$8:$E$27,H$5,FALSE)</f>
        <v>3</v>
      </c>
      <c r="I1247" s="22">
        <f>HLOOKUP($O1247,$B$8:$E$27,I$5,FALSE)</f>
        <v>0.2</v>
      </c>
      <c r="J1247" s="22">
        <f>HLOOKUP($O1247,$B$8:$E$27,J$5,FALSE)</f>
        <v>1.26</v>
      </c>
      <c r="K1247" s="22">
        <f>HLOOKUP($O1247,$B$8:$E$27,K$5,FALSE)</f>
        <v>0</v>
      </c>
      <c r="L1247" s="22">
        <f>HLOOKUP($O1247,$B$8:$E$27,L$5,FALSE)</f>
        <v>0</v>
      </c>
      <c r="M1247" s="22">
        <f t="shared" si="211"/>
        <v>0.60000000000000009</v>
      </c>
      <c r="N1247" s="22">
        <f t="shared" si="212"/>
        <v>3.7800000000000002</v>
      </c>
      <c r="O1247" s="22" t="s">
        <v>39</v>
      </c>
      <c r="P1247" s="24">
        <f t="shared" ca="1" si="208"/>
        <v>0.19277779855981989</v>
      </c>
      <c r="Q1247" s="24">
        <f t="shared" ca="1" si="209"/>
        <v>2.0005014171993278</v>
      </c>
      <c r="R1247" s="24">
        <f t="shared" ca="1" si="204"/>
        <v>2.1932792157591479</v>
      </c>
      <c r="S1247" s="22" t="str">
        <f t="shared" ca="1" si="205"/>
        <v/>
      </c>
      <c r="T1247" s="24" t="str">
        <f t="shared" ca="1" si="206"/>
        <v/>
      </c>
      <c r="U1247" s="24">
        <f t="shared" ca="1" si="210"/>
        <v>0</v>
      </c>
      <c r="V1247" s="22">
        <f t="shared" ca="1" si="207"/>
        <v>1.0002507085996639</v>
      </c>
    </row>
    <row r="1248" spans="7:22" x14ac:dyDescent="0.25">
      <c r="G1248" s="22">
        <v>1239</v>
      </c>
      <c r="H1248" s="22">
        <f>HLOOKUP($O1248,$B$8:$E$27,H$5,FALSE)</f>
        <v>5</v>
      </c>
      <c r="I1248" s="22">
        <f>HLOOKUP($O1248,$B$8:$E$27,I$5,FALSE)</f>
        <v>0.18</v>
      </c>
      <c r="J1248" s="22">
        <f>HLOOKUP($O1248,$B$8:$E$27,J$5,FALSE)</f>
        <v>1.37</v>
      </c>
      <c r="K1248" s="22">
        <f>HLOOKUP($O1248,$B$8:$E$27,K$5,FALSE)</f>
        <v>0</v>
      </c>
      <c r="L1248" s="22">
        <f>HLOOKUP($O1248,$B$8:$E$27,L$5,FALSE)</f>
        <v>0</v>
      </c>
      <c r="M1248" s="22">
        <f t="shared" si="211"/>
        <v>0.89999999999999991</v>
      </c>
      <c r="N1248" s="22">
        <f t="shared" si="212"/>
        <v>6.8500000000000005</v>
      </c>
      <c r="O1248" s="22" t="s">
        <v>40</v>
      </c>
      <c r="P1248" s="24">
        <f t="shared" ca="1" si="208"/>
        <v>0.44063018680664695</v>
      </c>
      <c r="Q1248" s="24">
        <f t="shared" ca="1" si="209"/>
        <v>3.7856555545275761</v>
      </c>
      <c r="R1248" s="24">
        <f t="shared" ca="1" si="204"/>
        <v>4.2262857413342232</v>
      </c>
      <c r="S1248" s="22" t="str">
        <f t="shared" ca="1" si="205"/>
        <v/>
      </c>
      <c r="T1248" s="24" t="str">
        <f t="shared" ca="1" si="206"/>
        <v/>
      </c>
      <c r="U1248" s="24">
        <f t="shared" ca="1" si="210"/>
        <v>0</v>
      </c>
      <c r="V1248" s="22">
        <f t="shared" ca="1" si="207"/>
        <v>1.7959544636891307</v>
      </c>
    </row>
    <row r="1249" spans="7:22" x14ac:dyDescent="0.25">
      <c r="G1249" s="22">
        <v>1240</v>
      </c>
      <c r="H1249" s="22">
        <f>HLOOKUP($O1249,$B$8:$E$27,H$5,FALSE)</f>
        <v>10</v>
      </c>
      <c r="I1249" s="22">
        <f>HLOOKUP($O1249,$B$8:$E$27,I$5,FALSE)</f>
        <v>0.2</v>
      </c>
      <c r="J1249" s="22">
        <f>HLOOKUP($O1249,$B$8:$E$27,J$5,FALSE)</f>
        <v>1.4</v>
      </c>
      <c r="K1249" s="22">
        <f>HLOOKUP($O1249,$B$8:$E$27,K$5,FALSE)</f>
        <v>0</v>
      </c>
      <c r="L1249" s="22">
        <f>HLOOKUP($O1249,$B$8:$E$27,L$5,FALSE)</f>
        <v>0</v>
      </c>
      <c r="M1249" s="22">
        <f t="shared" si="211"/>
        <v>2</v>
      </c>
      <c r="N1249" s="22">
        <f t="shared" si="212"/>
        <v>14</v>
      </c>
      <c r="O1249" s="22" t="s">
        <v>41</v>
      </c>
      <c r="P1249" s="24">
        <f t="shared" ca="1" si="208"/>
        <v>1.237541734286451</v>
      </c>
      <c r="Q1249" s="24">
        <f t="shared" ca="1" si="209"/>
        <v>8.2130830310097647</v>
      </c>
      <c r="R1249" s="24">
        <f t="shared" ca="1" si="204"/>
        <v>9.4506247652962152</v>
      </c>
      <c r="S1249" s="22" t="str">
        <f t="shared" ca="1" si="205"/>
        <v/>
      </c>
      <c r="T1249" s="24" t="str">
        <f t="shared" ca="1" si="206"/>
        <v/>
      </c>
      <c r="U1249" s="24">
        <f t="shared" ca="1" si="210"/>
        <v>0</v>
      </c>
      <c r="V1249" s="22">
        <f t="shared" ca="1" si="207"/>
        <v>1.8794076118604692</v>
      </c>
    </row>
    <row r="1250" spans="7:22" x14ac:dyDescent="0.25">
      <c r="G1250" s="22">
        <v>1241</v>
      </c>
      <c r="H1250" s="22">
        <f>HLOOKUP($O1250,$B$8:$E$27,H$5,FALSE)</f>
        <v>5</v>
      </c>
      <c r="I1250" s="22">
        <f>HLOOKUP($O1250,$B$8:$E$27,I$5,FALSE)</f>
        <v>0.18</v>
      </c>
      <c r="J1250" s="22">
        <f>HLOOKUP($O1250,$B$8:$E$27,J$5,FALSE)</f>
        <v>1.37</v>
      </c>
      <c r="K1250" s="22">
        <f>HLOOKUP($O1250,$B$8:$E$27,K$5,FALSE)</f>
        <v>0</v>
      </c>
      <c r="L1250" s="22">
        <f>HLOOKUP($O1250,$B$8:$E$27,L$5,FALSE)</f>
        <v>0</v>
      </c>
      <c r="M1250" s="22">
        <f t="shared" si="211"/>
        <v>0.89999999999999991</v>
      </c>
      <c r="N1250" s="22">
        <f t="shared" si="212"/>
        <v>6.8500000000000005</v>
      </c>
      <c r="O1250" s="22" t="s">
        <v>40</v>
      </c>
      <c r="P1250" s="24">
        <f t="shared" ca="1" si="208"/>
        <v>0.14203029047585666</v>
      </c>
      <c r="Q1250" s="24">
        <f t="shared" ca="1" si="209"/>
        <v>3.5692423334588885</v>
      </c>
      <c r="R1250" s="24">
        <f t="shared" ca="1" si="204"/>
        <v>3.7112726239347453</v>
      </c>
      <c r="S1250" s="22" t="str">
        <f t="shared" ca="1" si="205"/>
        <v/>
      </c>
      <c r="T1250" s="24" t="str">
        <f t="shared" ca="1" si="206"/>
        <v/>
      </c>
      <c r="U1250" s="24">
        <f t="shared" ca="1" si="210"/>
        <v>0</v>
      </c>
      <c r="V1250" s="22">
        <f t="shared" ca="1" si="207"/>
        <v>1.4074903244250641</v>
      </c>
    </row>
    <row r="1251" spans="7:22" x14ac:dyDescent="0.25">
      <c r="G1251" s="22">
        <v>1242</v>
      </c>
      <c r="H1251" s="22">
        <f>HLOOKUP($O1251,$B$8:$E$27,H$5,FALSE)</f>
        <v>3</v>
      </c>
      <c r="I1251" s="22">
        <f>HLOOKUP($O1251,$B$8:$E$27,I$5,FALSE)</f>
        <v>0.2</v>
      </c>
      <c r="J1251" s="22">
        <f>HLOOKUP($O1251,$B$8:$E$27,J$5,FALSE)</f>
        <v>1.26</v>
      </c>
      <c r="K1251" s="22">
        <f>HLOOKUP($O1251,$B$8:$E$27,K$5,FALSE)</f>
        <v>0</v>
      </c>
      <c r="L1251" s="22">
        <f>HLOOKUP($O1251,$B$8:$E$27,L$5,FALSE)</f>
        <v>0</v>
      </c>
      <c r="M1251" s="22">
        <f t="shared" si="211"/>
        <v>0.60000000000000009</v>
      </c>
      <c r="N1251" s="22">
        <f t="shared" si="212"/>
        <v>3.7800000000000002</v>
      </c>
      <c r="O1251" s="22" t="s">
        <v>39</v>
      </c>
      <c r="P1251" s="24">
        <f t="shared" ca="1" si="208"/>
        <v>9.5426689572390588E-2</v>
      </c>
      <c r="Q1251" s="24">
        <f t="shared" ca="1" si="209"/>
        <v>2.1773568532787766</v>
      </c>
      <c r="R1251" s="24">
        <f t="shared" ca="1" si="204"/>
        <v>2.2727835428511671</v>
      </c>
      <c r="S1251" s="22" t="str">
        <f t="shared" ca="1" si="205"/>
        <v/>
      </c>
      <c r="T1251" s="24" t="str">
        <f t="shared" ca="1" si="206"/>
        <v/>
      </c>
      <c r="U1251" s="24">
        <f t="shared" ca="1" si="210"/>
        <v>0</v>
      </c>
      <c r="V1251" s="22">
        <f t="shared" ca="1" si="207"/>
        <v>1.0886784266393883</v>
      </c>
    </row>
    <row r="1252" spans="7:22" x14ac:dyDescent="0.25">
      <c r="G1252" s="22">
        <v>1243</v>
      </c>
      <c r="H1252" s="22">
        <f>HLOOKUP($O1252,$B$8:$E$27,H$5,FALSE)</f>
        <v>3</v>
      </c>
      <c r="I1252" s="22">
        <f>HLOOKUP($O1252,$B$8:$E$27,I$5,FALSE)</f>
        <v>0.2</v>
      </c>
      <c r="J1252" s="22">
        <f>HLOOKUP($O1252,$B$8:$E$27,J$5,FALSE)</f>
        <v>1.26</v>
      </c>
      <c r="K1252" s="22">
        <f>HLOOKUP($O1252,$B$8:$E$27,K$5,FALSE)</f>
        <v>0</v>
      </c>
      <c r="L1252" s="22">
        <f>HLOOKUP($O1252,$B$8:$E$27,L$5,FALSE)</f>
        <v>0</v>
      </c>
      <c r="M1252" s="22">
        <f t="shared" si="211"/>
        <v>0.60000000000000009</v>
      </c>
      <c r="N1252" s="22">
        <f t="shared" si="212"/>
        <v>3.7800000000000002</v>
      </c>
      <c r="O1252" s="22" t="s">
        <v>39</v>
      </c>
      <c r="P1252" s="24">
        <f t="shared" ca="1" si="208"/>
        <v>0.109728790850739</v>
      </c>
      <c r="Q1252" s="24">
        <f t="shared" ca="1" si="209"/>
        <v>1.9250257971606617</v>
      </c>
      <c r="R1252" s="24">
        <f t="shared" ca="1" si="204"/>
        <v>2.0347545880114009</v>
      </c>
      <c r="S1252" s="22" t="str">
        <f t="shared" ca="1" si="205"/>
        <v/>
      </c>
      <c r="T1252" s="24" t="str">
        <f t="shared" ca="1" si="206"/>
        <v/>
      </c>
      <c r="U1252" s="24">
        <f t="shared" ca="1" si="210"/>
        <v>0</v>
      </c>
      <c r="V1252" s="22">
        <f t="shared" ca="1" si="207"/>
        <v>0.96251289858033084</v>
      </c>
    </row>
    <row r="1253" spans="7:22" x14ac:dyDescent="0.25">
      <c r="G1253" s="22">
        <v>1244</v>
      </c>
      <c r="H1253" s="22">
        <f>HLOOKUP($O1253,$B$8:$E$27,H$5,FALSE)</f>
        <v>10</v>
      </c>
      <c r="I1253" s="22">
        <f>HLOOKUP($O1253,$B$8:$E$27,I$5,FALSE)</f>
        <v>0.2</v>
      </c>
      <c r="J1253" s="22">
        <f>HLOOKUP($O1253,$B$8:$E$27,J$5,FALSE)</f>
        <v>1.4</v>
      </c>
      <c r="K1253" s="22">
        <f>HLOOKUP($O1253,$B$8:$E$27,K$5,FALSE)</f>
        <v>0</v>
      </c>
      <c r="L1253" s="22">
        <f>HLOOKUP($O1253,$B$8:$E$27,L$5,FALSE)</f>
        <v>0</v>
      </c>
      <c r="M1253" s="22">
        <f t="shared" si="211"/>
        <v>2</v>
      </c>
      <c r="N1253" s="22">
        <f t="shared" si="212"/>
        <v>14</v>
      </c>
      <c r="O1253" s="22" t="s">
        <v>41</v>
      </c>
      <c r="P1253" s="24">
        <f t="shared" ca="1" si="208"/>
        <v>0.61779764405689264</v>
      </c>
      <c r="Q1253" s="24">
        <f t="shared" ca="1" si="209"/>
        <v>7.5895910846835122</v>
      </c>
      <c r="R1253" s="24">
        <f t="shared" ca="1" si="204"/>
        <v>8.2073887287404048</v>
      </c>
      <c r="S1253" s="22" t="str">
        <f t="shared" ca="1" si="205"/>
        <v/>
      </c>
      <c r="T1253" s="24" t="str">
        <f t="shared" ca="1" si="206"/>
        <v/>
      </c>
      <c r="U1253" s="24">
        <f t="shared" ca="1" si="210"/>
        <v>0</v>
      </c>
      <c r="V1253" s="22">
        <f t="shared" ca="1" si="207"/>
        <v>3.7947955423417561</v>
      </c>
    </row>
    <row r="1254" spans="7:22" x14ac:dyDescent="0.25">
      <c r="G1254" s="22">
        <v>1245</v>
      </c>
      <c r="H1254" s="22">
        <f>HLOOKUP($O1254,$B$8:$E$27,H$5,FALSE)</f>
        <v>1</v>
      </c>
      <c r="I1254" s="22">
        <f>HLOOKUP($O1254,$B$8:$E$27,I$5,FALSE)</f>
        <v>0.3</v>
      </c>
      <c r="J1254" s="22">
        <f>HLOOKUP($O1254,$B$8:$E$27,J$5,FALSE)</f>
        <v>0.95</v>
      </c>
      <c r="K1254" s="22">
        <f>HLOOKUP($O1254,$B$8:$E$27,K$5,FALSE)</f>
        <v>0</v>
      </c>
      <c r="L1254" s="22">
        <f>HLOOKUP($O1254,$B$8:$E$27,L$5,FALSE)</f>
        <v>0</v>
      </c>
      <c r="M1254" s="22">
        <f t="shared" si="211"/>
        <v>0.3</v>
      </c>
      <c r="N1254" s="22">
        <f t="shared" si="212"/>
        <v>0.95</v>
      </c>
      <c r="O1254" s="22" t="s">
        <v>38</v>
      </c>
      <c r="P1254" s="24">
        <f t="shared" ca="1" si="208"/>
        <v>9.974302693733738E-3</v>
      </c>
      <c r="Q1254" s="24">
        <f t="shared" ca="1" si="209"/>
        <v>0.60610170452931278</v>
      </c>
      <c r="R1254" s="24">
        <f t="shared" ca="1" si="204"/>
        <v>0.61607600722304656</v>
      </c>
      <c r="S1254" s="22" t="str">
        <f t="shared" ca="1" si="205"/>
        <v/>
      </c>
      <c r="T1254" s="24" t="str">
        <f t="shared" ca="1" si="206"/>
        <v/>
      </c>
      <c r="U1254" s="24">
        <f t="shared" ca="1" si="210"/>
        <v>0</v>
      </c>
      <c r="V1254" s="22">
        <f t="shared" ca="1" si="207"/>
        <v>0.30305085226465639</v>
      </c>
    </row>
    <row r="1255" spans="7:22" x14ac:dyDescent="0.25">
      <c r="G1255" s="22">
        <v>1246</v>
      </c>
      <c r="H1255" s="22">
        <f>HLOOKUP($O1255,$B$8:$E$27,H$5,FALSE)</f>
        <v>5</v>
      </c>
      <c r="I1255" s="22">
        <f>HLOOKUP($O1255,$B$8:$E$27,I$5,FALSE)</f>
        <v>0.18</v>
      </c>
      <c r="J1255" s="22">
        <f>HLOOKUP($O1255,$B$8:$E$27,J$5,FALSE)</f>
        <v>1.37</v>
      </c>
      <c r="K1255" s="22">
        <f>HLOOKUP($O1255,$B$8:$E$27,K$5,FALSE)</f>
        <v>0</v>
      </c>
      <c r="L1255" s="22">
        <f>HLOOKUP($O1255,$B$8:$E$27,L$5,FALSE)</f>
        <v>0</v>
      </c>
      <c r="M1255" s="22">
        <f t="shared" si="211"/>
        <v>0.89999999999999991</v>
      </c>
      <c r="N1255" s="22">
        <f t="shared" si="212"/>
        <v>6.8500000000000005</v>
      </c>
      <c r="O1255" s="22" t="s">
        <v>40</v>
      </c>
      <c r="P1255" s="24">
        <f t="shared" ca="1" si="208"/>
        <v>7.0507420338721996E-2</v>
      </c>
      <c r="Q1255" s="24">
        <f t="shared" ca="1" si="209"/>
        <v>3.9832226709422782</v>
      </c>
      <c r="R1255" s="24">
        <f t="shared" ca="1" si="204"/>
        <v>4.0537300912810004</v>
      </c>
      <c r="S1255" s="22" t="str">
        <f t="shared" ca="1" si="205"/>
        <v/>
      </c>
      <c r="T1255" s="24" t="str">
        <f t="shared" ca="1" si="206"/>
        <v/>
      </c>
      <c r="U1255" s="24">
        <f t="shared" ca="1" si="210"/>
        <v>0</v>
      </c>
      <c r="V1255" s="22">
        <f t="shared" ca="1" si="207"/>
        <v>0.4990333399073752</v>
      </c>
    </row>
    <row r="1256" spans="7:22" x14ac:dyDescent="0.25">
      <c r="G1256" s="22">
        <v>1247</v>
      </c>
      <c r="H1256" s="22">
        <f>HLOOKUP($O1256,$B$8:$E$27,H$5,FALSE)</f>
        <v>5</v>
      </c>
      <c r="I1256" s="22">
        <f>HLOOKUP($O1256,$B$8:$E$27,I$5,FALSE)</f>
        <v>0.18</v>
      </c>
      <c r="J1256" s="22">
        <f>HLOOKUP($O1256,$B$8:$E$27,J$5,FALSE)</f>
        <v>1.37</v>
      </c>
      <c r="K1256" s="22">
        <f>HLOOKUP($O1256,$B$8:$E$27,K$5,FALSE)</f>
        <v>0</v>
      </c>
      <c r="L1256" s="22">
        <f>HLOOKUP($O1256,$B$8:$E$27,L$5,FALSE)</f>
        <v>0</v>
      </c>
      <c r="M1256" s="22">
        <f t="shared" si="211"/>
        <v>0.89999999999999991</v>
      </c>
      <c r="N1256" s="22">
        <f t="shared" si="212"/>
        <v>6.8500000000000005</v>
      </c>
      <c r="O1256" s="22" t="s">
        <v>40</v>
      </c>
      <c r="P1256" s="24">
        <f t="shared" ca="1" si="208"/>
        <v>0.39828690342193007</v>
      </c>
      <c r="Q1256" s="24">
        <f t="shared" ca="1" si="209"/>
        <v>3.9632834710288773</v>
      </c>
      <c r="R1256" s="24">
        <f t="shared" ca="1" si="204"/>
        <v>4.3615703744508076</v>
      </c>
      <c r="S1256" s="22" t="str">
        <f t="shared" ca="1" si="205"/>
        <v/>
      </c>
      <c r="T1256" s="24" t="str">
        <f t="shared" ca="1" si="206"/>
        <v/>
      </c>
      <c r="U1256" s="24">
        <f t="shared" ca="1" si="210"/>
        <v>0</v>
      </c>
      <c r="V1256" s="22">
        <f t="shared" ca="1" si="207"/>
        <v>1.9816417355144387</v>
      </c>
    </row>
    <row r="1257" spans="7:22" x14ac:dyDescent="0.25">
      <c r="G1257" s="22">
        <v>1248</v>
      </c>
      <c r="H1257" s="22">
        <f>HLOOKUP($O1257,$B$8:$E$27,H$5,FALSE)</f>
        <v>10</v>
      </c>
      <c r="I1257" s="22">
        <f>HLOOKUP($O1257,$B$8:$E$27,I$5,FALSE)</f>
        <v>0.2</v>
      </c>
      <c r="J1257" s="22">
        <f>HLOOKUP($O1257,$B$8:$E$27,J$5,FALSE)</f>
        <v>1.4</v>
      </c>
      <c r="K1257" s="22">
        <f>HLOOKUP($O1257,$B$8:$E$27,K$5,FALSE)</f>
        <v>0</v>
      </c>
      <c r="L1257" s="22">
        <f>HLOOKUP($O1257,$B$8:$E$27,L$5,FALSE)</f>
        <v>0</v>
      </c>
      <c r="M1257" s="22">
        <f t="shared" si="211"/>
        <v>2</v>
      </c>
      <c r="N1257" s="22">
        <f t="shared" si="212"/>
        <v>14</v>
      </c>
      <c r="O1257" s="22" t="s">
        <v>41</v>
      </c>
      <c r="P1257" s="24">
        <f t="shared" ca="1" si="208"/>
        <v>0.25727209539107121</v>
      </c>
      <c r="Q1257" s="24">
        <f t="shared" ca="1" si="209"/>
        <v>7.8021791534564935</v>
      </c>
      <c r="R1257" s="24">
        <f t="shared" ca="1" si="204"/>
        <v>8.059451248847564</v>
      </c>
      <c r="S1257" s="22" t="str">
        <f t="shared" ca="1" si="205"/>
        <v/>
      </c>
      <c r="T1257" s="24" t="str">
        <f t="shared" ca="1" si="206"/>
        <v/>
      </c>
      <c r="U1257" s="24">
        <f t="shared" ca="1" si="210"/>
        <v>0</v>
      </c>
      <c r="V1257" s="22">
        <f t="shared" ca="1" si="207"/>
        <v>3.9010895767282467</v>
      </c>
    </row>
    <row r="1258" spans="7:22" x14ac:dyDescent="0.25">
      <c r="G1258" s="22">
        <v>1249</v>
      </c>
      <c r="H1258" s="22">
        <f>HLOOKUP($O1258,$B$8:$E$27,H$5,FALSE)</f>
        <v>1</v>
      </c>
      <c r="I1258" s="22">
        <f>HLOOKUP($O1258,$B$8:$E$27,I$5,FALSE)</f>
        <v>0.3</v>
      </c>
      <c r="J1258" s="22">
        <f>HLOOKUP($O1258,$B$8:$E$27,J$5,FALSE)</f>
        <v>0.95</v>
      </c>
      <c r="K1258" s="22">
        <f>HLOOKUP($O1258,$B$8:$E$27,K$5,FALSE)</f>
        <v>0</v>
      </c>
      <c r="L1258" s="22">
        <f>HLOOKUP($O1258,$B$8:$E$27,L$5,FALSE)</f>
        <v>0</v>
      </c>
      <c r="M1258" s="22">
        <f t="shared" si="211"/>
        <v>0.3</v>
      </c>
      <c r="N1258" s="22">
        <f t="shared" si="212"/>
        <v>0.95</v>
      </c>
      <c r="O1258" s="22" t="s">
        <v>38</v>
      </c>
      <c r="P1258" s="24">
        <f t="shared" ca="1" si="208"/>
        <v>0.19573116690147091</v>
      </c>
      <c r="Q1258" s="24">
        <f t="shared" ca="1" si="209"/>
        <v>0.59819205790667396</v>
      </c>
      <c r="R1258" s="24">
        <f t="shared" ca="1" si="204"/>
        <v>0.79392322480814492</v>
      </c>
      <c r="S1258" s="22" t="str">
        <f t="shared" ca="1" si="205"/>
        <v/>
      </c>
      <c r="T1258" s="24" t="str">
        <f t="shared" ca="1" si="206"/>
        <v/>
      </c>
      <c r="U1258" s="24">
        <f t="shared" ca="1" si="210"/>
        <v>0</v>
      </c>
      <c r="V1258" s="22">
        <f t="shared" ca="1" si="207"/>
        <v>0.29909602895333698</v>
      </c>
    </row>
    <row r="1259" spans="7:22" x14ac:dyDescent="0.25">
      <c r="G1259" s="22">
        <v>1250</v>
      </c>
      <c r="H1259" s="22">
        <f>HLOOKUP($O1259,$B$8:$E$27,H$5,FALSE)</f>
        <v>1</v>
      </c>
      <c r="I1259" s="22">
        <f>HLOOKUP($O1259,$B$8:$E$27,I$5,FALSE)</f>
        <v>0.3</v>
      </c>
      <c r="J1259" s="22">
        <f>HLOOKUP($O1259,$B$8:$E$27,J$5,FALSE)</f>
        <v>0.95</v>
      </c>
      <c r="K1259" s="22">
        <f>HLOOKUP($O1259,$B$8:$E$27,K$5,FALSE)</f>
        <v>0</v>
      </c>
      <c r="L1259" s="22">
        <f>HLOOKUP($O1259,$B$8:$E$27,L$5,FALSE)</f>
        <v>0</v>
      </c>
      <c r="M1259" s="22">
        <f t="shared" si="211"/>
        <v>0.3</v>
      </c>
      <c r="N1259" s="22">
        <f t="shared" si="212"/>
        <v>0.95</v>
      </c>
      <c r="O1259" s="22" t="s">
        <v>38</v>
      </c>
      <c r="P1259" s="24">
        <f t="shared" ca="1" si="208"/>
        <v>0.2884250261148027</v>
      </c>
      <c r="Q1259" s="24">
        <f t="shared" ca="1" si="209"/>
        <v>0.55574851486710075</v>
      </c>
      <c r="R1259" s="24">
        <f t="shared" ca="1" si="204"/>
        <v>0.84417354098190345</v>
      </c>
      <c r="S1259" s="22" t="str">
        <f t="shared" ca="1" si="205"/>
        <v/>
      </c>
      <c r="T1259" s="24" t="str">
        <f t="shared" ca="1" si="206"/>
        <v/>
      </c>
      <c r="U1259" s="24">
        <f t="shared" ca="1" si="210"/>
        <v>0</v>
      </c>
      <c r="V1259" s="22">
        <f t="shared" ca="1" si="207"/>
        <v>0.10623118041872505</v>
      </c>
    </row>
    <row r="1260" spans="7:22" x14ac:dyDescent="0.25">
      <c r="G1260" s="22">
        <v>1251</v>
      </c>
      <c r="H1260" s="22">
        <f>HLOOKUP($O1260,$B$8:$E$27,H$5,FALSE)</f>
        <v>1</v>
      </c>
      <c r="I1260" s="22">
        <f>HLOOKUP($O1260,$B$8:$E$27,I$5,FALSE)</f>
        <v>0.3</v>
      </c>
      <c r="J1260" s="22">
        <f>HLOOKUP($O1260,$B$8:$E$27,J$5,FALSE)</f>
        <v>0.95</v>
      </c>
      <c r="K1260" s="22">
        <f>HLOOKUP($O1260,$B$8:$E$27,K$5,FALSE)</f>
        <v>0</v>
      </c>
      <c r="L1260" s="22">
        <f>HLOOKUP($O1260,$B$8:$E$27,L$5,FALSE)</f>
        <v>0</v>
      </c>
      <c r="M1260" s="22">
        <f t="shared" si="211"/>
        <v>0.3</v>
      </c>
      <c r="N1260" s="22">
        <f t="shared" si="212"/>
        <v>0.95</v>
      </c>
      <c r="O1260" s="22" t="s">
        <v>38</v>
      </c>
      <c r="P1260" s="24">
        <f t="shared" ca="1" si="208"/>
        <v>2.3086140489309348E-2</v>
      </c>
      <c r="Q1260" s="24">
        <f t="shared" ca="1" si="209"/>
        <v>0.5856905041101228</v>
      </c>
      <c r="R1260" s="24">
        <f t="shared" ca="1" si="204"/>
        <v>0.60877664459943215</v>
      </c>
      <c r="S1260" s="22" t="str">
        <f t="shared" ca="1" si="205"/>
        <v/>
      </c>
      <c r="T1260" s="24" t="str">
        <f t="shared" ca="1" si="206"/>
        <v/>
      </c>
      <c r="U1260" s="24">
        <f t="shared" ca="1" si="210"/>
        <v>0</v>
      </c>
      <c r="V1260" s="22">
        <f t="shared" ca="1" si="207"/>
        <v>0.2928452520550614</v>
      </c>
    </row>
    <row r="1261" spans="7:22" x14ac:dyDescent="0.25">
      <c r="G1261" s="22">
        <v>1252</v>
      </c>
      <c r="H1261" s="22">
        <f>HLOOKUP($O1261,$B$8:$E$27,H$5,FALSE)</f>
        <v>5</v>
      </c>
      <c r="I1261" s="22">
        <f>HLOOKUP($O1261,$B$8:$E$27,I$5,FALSE)</f>
        <v>0.18</v>
      </c>
      <c r="J1261" s="22">
        <f>HLOOKUP($O1261,$B$8:$E$27,J$5,FALSE)</f>
        <v>1.37</v>
      </c>
      <c r="K1261" s="22">
        <f>HLOOKUP($O1261,$B$8:$E$27,K$5,FALSE)</f>
        <v>0</v>
      </c>
      <c r="L1261" s="22">
        <f>HLOOKUP($O1261,$B$8:$E$27,L$5,FALSE)</f>
        <v>0</v>
      </c>
      <c r="M1261" s="22">
        <f t="shared" si="211"/>
        <v>0.89999999999999991</v>
      </c>
      <c r="N1261" s="22">
        <f t="shared" si="212"/>
        <v>6.8500000000000005</v>
      </c>
      <c r="O1261" s="22" t="s">
        <v>40</v>
      </c>
      <c r="P1261" s="24">
        <f t="shared" ca="1" si="208"/>
        <v>0.69151988211593385</v>
      </c>
      <c r="Q1261" s="24">
        <f t="shared" ca="1" si="209"/>
        <v>3.2185936631542731</v>
      </c>
      <c r="R1261" s="24">
        <f t="shared" ca="1" si="204"/>
        <v>3.9101135452702067</v>
      </c>
      <c r="S1261" s="22" t="str">
        <f t="shared" ca="1" si="205"/>
        <v/>
      </c>
      <c r="T1261" s="24" t="str">
        <f t="shared" ca="1" si="206"/>
        <v/>
      </c>
      <c r="U1261" s="24">
        <f t="shared" ca="1" si="210"/>
        <v>0</v>
      </c>
      <c r="V1261" s="22">
        <f t="shared" ca="1" si="207"/>
        <v>0.43942804854380285</v>
      </c>
    </row>
    <row r="1262" spans="7:22" x14ac:dyDescent="0.25">
      <c r="G1262" s="22">
        <v>1253</v>
      </c>
      <c r="H1262" s="22">
        <f>HLOOKUP($O1262,$B$8:$E$27,H$5,FALSE)</f>
        <v>3</v>
      </c>
      <c r="I1262" s="22">
        <f>HLOOKUP($O1262,$B$8:$E$27,I$5,FALSE)</f>
        <v>0.2</v>
      </c>
      <c r="J1262" s="22">
        <f>HLOOKUP($O1262,$B$8:$E$27,J$5,FALSE)</f>
        <v>1.26</v>
      </c>
      <c r="K1262" s="22">
        <f>HLOOKUP($O1262,$B$8:$E$27,K$5,FALSE)</f>
        <v>0</v>
      </c>
      <c r="L1262" s="22">
        <f>HLOOKUP($O1262,$B$8:$E$27,L$5,FALSE)</f>
        <v>0</v>
      </c>
      <c r="M1262" s="22">
        <f t="shared" si="211"/>
        <v>0.60000000000000009</v>
      </c>
      <c r="N1262" s="22">
        <f t="shared" si="212"/>
        <v>3.7800000000000002</v>
      </c>
      <c r="O1262" s="22" t="s">
        <v>39</v>
      </c>
      <c r="P1262" s="24">
        <f t="shared" ca="1" si="208"/>
        <v>0.18270874961831149</v>
      </c>
      <c r="Q1262" s="24">
        <f t="shared" ca="1" si="209"/>
        <v>2.3580976796527491</v>
      </c>
      <c r="R1262" s="24">
        <f t="shared" ref="R1262:R1325" ca="1" si="213">SUM(P1262:Q1262)</f>
        <v>2.5408064292710604</v>
      </c>
      <c r="S1262" s="22" t="str">
        <f t="shared" ref="S1262:S1325" ca="1" si="214">IF(H1262&lt;R1262,O1262,"")</f>
        <v/>
      </c>
      <c r="T1262" s="24" t="str">
        <f t="shared" ref="T1262:T1325" ca="1" si="215">IF(S1262=O1262,R1262-H1262,"")</f>
        <v/>
      </c>
      <c r="U1262" s="24">
        <f t="shared" ca="1" si="210"/>
        <v>0</v>
      </c>
      <c r="V1262" s="22">
        <f t="shared" ca="1" si="207"/>
        <v>1.0965649184608519</v>
      </c>
    </row>
    <row r="1263" spans="7:22" x14ac:dyDescent="0.25">
      <c r="G1263" s="22">
        <v>1254</v>
      </c>
      <c r="H1263" s="22">
        <f>HLOOKUP($O1263,$B$8:$E$27,H$5,FALSE)</f>
        <v>3</v>
      </c>
      <c r="I1263" s="22">
        <f>HLOOKUP($O1263,$B$8:$E$27,I$5,FALSE)</f>
        <v>0.2</v>
      </c>
      <c r="J1263" s="22">
        <f>HLOOKUP($O1263,$B$8:$E$27,J$5,FALSE)</f>
        <v>1.26</v>
      </c>
      <c r="K1263" s="22">
        <f>HLOOKUP($O1263,$B$8:$E$27,K$5,FALSE)</f>
        <v>0</v>
      </c>
      <c r="L1263" s="22">
        <f>HLOOKUP($O1263,$B$8:$E$27,L$5,FALSE)</f>
        <v>0</v>
      </c>
      <c r="M1263" s="22">
        <f t="shared" si="211"/>
        <v>0.60000000000000009</v>
      </c>
      <c r="N1263" s="22">
        <f t="shared" si="212"/>
        <v>3.7800000000000002</v>
      </c>
      <c r="O1263" s="22" t="s">
        <v>39</v>
      </c>
      <c r="P1263" s="24">
        <f t="shared" ca="1" si="208"/>
        <v>9.0746476776399673E-2</v>
      </c>
      <c r="Q1263" s="24">
        <f t="shared" ca="1" si="209"/>
        <v>2.4042734019786995</v>
      </c>
      <c r="R1263" s="24">
        <f t="shared" ca="1" si="213"/>
        <v>2.495019878755099</v>
      </c>
      <c r="S1263" s="22" t="str">
        <f t="shared" ca="1" si="214"/>
        <v/>
      </c>
      <c r="T1263" s="24" t="str">
        <f t="shared" ca="1" si="215"/>
        <v/>
      </c>
      <c r="U1263" s="24">
        <f t="shared" ca="1" si="210"/>
        <v>0</v>
      </c>
      <c r="V1263" s="22">
        <f t="shared" ca="1" si="207"/>
        <v>1.2021367009893498</v>
      </c>
    </row>
    <row r="1264" spans="7:22" x14ac:dyDescent="0.25">
      <c r="G1264" s="22">
        <v>1255</v>
      </c>
      <c r="H1264" s="22">
        <f>HLOOKUP($O1264,$B$8:$E$27,H$5,FALSE)</f>
        <v>10</v>
      </c>
      <c r="I1264" s="22">
        <f>HLOOKUP($O1264,$B$8:$E$27,I$5,FALSE)</f>
        <v>0.2</v>
      </c>
      <c r="J1264" s="22">
        <f>HLOOKUP($O1264,$B$8:$E$27,J$5,FALSE)</f>
        <v>1.4</v>
      </c>
      <c r="K1264" s="22">
        <f>HLOOKUP($O1264,$B$8:$E$27,K$5,FALSE)</f>
        <v>0</v>
      </c>
      <c r="L1264" s="22">
        <f>HLOOKUP($O1264,$B$8:$E$27,L$5,FALSE)</f>
        <v>0</v>
      </c>
      <c r="M1264" s="22">
        <f t="shared" si="211"/>
        <v>2</v>
      </c>
      <c r="N1264" s="22">
        <f t="shared" si="212"/>
        <v>14</v>
      </c>
      <c r="O1264" s="22" t="s">
        <v>41</v>
      </c>
      <c r="P1264" s="24">
        <f t="shared" ca="1" si="208"/>
        <v>1.2448187650867173</v>
      </c>
      <c r="Q1264" s="24">
        <f t="shared" ca="1" si="209"/>
        <v>8.5129596725851666</v>
      </c>
      <c r="R1264" s="24">
        <f t="shared" ca="1" si="213"/>
        <v>9.7577784376718846</v>
      </c>
      <c r="S1264" s="22" t="str">
        <f t="shared" ca="1" si="214"/>
        <v/>
      </c>
      <c r="T1264" s="24" t="str">
        <f t="shared" ca="1" si="215"/>
        <v/>
      </c>
      <c r="U1264" s="24">
        <f t="shared" ca="1" si="210"/>
        <v>0</v>
      </c>
      <c r="V1264" s="22">
        <f t="shared" ca="1" si="207"/>
        <v>3.2471188258048085</v>
      </c>
    </row>
    <row r="1265" spans="7:22" x14ac:dyDescent="0.25">
      <c r="G1265" s="22">
        <v>1256</v>
      </c>
      <c r="H1265" s="22">
        <f>HLOOKUP($O1265,$B$8:$E$27,H$5,FALSE)</f>
        <v>3</v>
      </c>
      <c r="I1265" s="22">
        <f>HLOOKUP($O1265,$B$8:$E$27,I$5,FALSE)</f>
        <v>0.2</v>
      </c>
      <c r="J1265" s="22">
        <f>HLOOKUP($O1265,$B$8:$E$27,J$5,FALSE)</f>
        <v>1.26</v>
      </c>
      <c r="K1265" s="22">
        <f>HLOOKUP($O1265,$B$8:$E$27,K$5,FALSE)</f>
        <v>0</v>
      </c>
      <c r="L1265" s="22">
        <f>HLOOKUP($O1265,$B$8:$E$27,L$5,FALSE)</f>
        <v>0</v>
      </c>
      <c r="M1265" s="22">
        <f t="shared" si="211"/>
        <v>0.60000000000000009</v>
      </c>
      <c r="N1265" s="22">
        <f t="shared" si="212"/>
        <v>3.7800000000000002</v>
      </c>
      <c r="O1265" s="22" t="s">
        <v>39</v>
      </c>
      <c r="P1265" s="24">
        <f t="shared" ca="1" si="208"/>
        <v>0.26040469772155833</v>
      </c>
      <c r="Q1265" s="24">
        <f t="shared" ca="1" si="209"/>
        <v>1.9825480114501128</v>
      </c>
      <c r="R1265" s="24">
        <f t="shared" ca="1" si="213"/>
        <v>2.242952709171671</v>
      </c>
      <c r="S1265" s="22" t="str">
        <f t="shared" ca="1" si="214"/>
        <v/>
      </c>
      <c r="T1265" s="24" t="str">
        <f t="shared" ca="1" si="215"/>
        <v/>
      </c>
      <c r="U1265" s="24">
        <f t="shared" ca="1" si="210"/>
        <v>0</v>
      </c>
      <c r="V1265" s="22">
        <f t="shared" ca="1" si="207"/>
        <v>0.61112614010605892</v>
      </c>
    </row>
    <row r="1266" spans="7:22" x14ac:dyDescent="0.25">
      <c r="G1266" s="22">
        <v>1257</v>
      </c>
      <c r="H1266" s="22">
        <f>HLOOKUP($O1266,$B$8:$E$27,H$5,FALSE)</f>
        <v>3</v>
      </c>
      <c r="I1266" s="22">
        <f>HLOOKUP($O1266,$B$8:$E$27,I$5,FALSE)</f>
        <v>0.2</v>
      </c>
      <c r="J1266" s="22">
        <f>HLOOKUP($O1266,$B$8:$E$27,J$5,FALSE)</f>
        <v>1.26</v>
      </c>
      <c r="K1266" s="22">
        <f>HLOOKUP($O1266,$B$8:$E$27,K$5,FALSE)</f>
        <v>0</v>
      </c>
      <c r="L1266" s="22">
        <f>HLOOKUP($O1266,$B$8:$E$27,L$5,FALSE)</f>
        <v>0</v>
      </c>
      <c r="M1266" s="22">
        <f t="shared" si="211"/>
        <v>0.60000000000000009</v>
      </c>
      <c r="N1266" s="22">
        <f t="shared" si="212"/>
        <v>3.7800000000000002</v>
      </c>
      <c r="O1266" s="22" t="s">
        <v>39</v>
      </c>
      <c r="P1266" s="24">
        <f t="shared" ca="1" si="208"/>
        <v>0.37853672455380194</v>
      </c>
      <c r="Q1266" s="24">
        <f t="shared" ca="1" si="209"/>
        <v>2.1356846784072996</v>
      </c>
      <c r="R1266" s="24">
        <f t="shared" ca="1" si="213"/>
        <v>2.5142214029611014</v>
      </c>
      <c r="S1266" s="22" t="str">
        <f t="shared" ca="1" si="214"/>
        <v/>
      </c>
      <c r="T1266" s="24" t="str">
        <f t="shared" ca="1" si="215"/>
        <v/>
      </c>
      <c r="U1266" s="24">
        <f t="shared" ca="1" si="210"/>
        <v>0</v>
      </c>
      <c r="V1266" s="22">
        <f t="shared" ca="1" si="207"/>
        <v>0.84766383711111892</v>
      </c>
    </row>
    <row r="1267" spans="7:22" x14ac:dyDescent="0.25">
      <c r="G1267" s="22">
        <v>1258</v>
      </c>
      <c r="H1267" s="22">
        <f>HLOOKUP($O1267,$B$8:$E$27,H$5,FALSE)</f>
        <v>5</v>
      </c>
      <c r="I1267" s="22">
        <f>HLOOKUP($O1267,$B$8:$E$27,I$5,FALSE)</f>
        <v>0.18</v>
      </c>
      <c r="J1267" s="22">
        <f>HLOOKUP($O1267,$B$8:$E$27,J$5,FALSE)</f>
        <v>1.37</v>
      </c>
      <c r="K1267" s="22">
        <f>HLOOKUP($O1267,$B$8:$E$27,K$5,FALSE)</f>
        <v>0</v>
      </c>
      <c r="L1267" s="22">
        <f>HLOOKUP($O1267,$B$8:$E$27,L$5,FALSE)</f>
        <v>0</v>
      </c>
      <c r="M1267" s="22">
        <f t="shared" si="211"/>
        <v>0.89999999999999991</v>
      </c>
      <c r="N1267" s="22">
        <f t="shared" si="212"/>
        <v>6.8500000000000005</v>
      </c>
      <c r="O1267" s="22" t="s">
        <v>40</v>
      </c>
      <c r="P1267" s="24">
        <f t="shared" ca="1" si="208"/>
        <v>0.33282385370567513</v>
      </c>
      <c r="Q1267" s="24">
        <f t="shared" ca="1" si="209"/>
        <v>3.9093817226337495</v>
      </c>
      <c r="R1267" s="24">
        <f t="shared" ca="1" si="213"/>
        <v>4.2422055763394244</v>
      </c>
      <c r="S1267" s="22" t="str">
        <f t="shared" ca="1" si="214"/>
        <v/>
      </c>
      <c r="T1267" s="24" t="str">
        <f t="shared" ca="1" si="215"/>
        <v/>
      </c>
      <c r="U1267" s="24">
        <f t="shared" ca="1" si="210"/>
        <v>0</v>
      </c>
      <c r="V1267" s="22">
        <f t="shared" ca="1" si="207"/>
        <v>0.40009825590526193</v>
      </c>
    </row>
    <row r="1268" spans="7:22" x14ac:dyDescent="0.25">
      <c r="G1268" s="22">
        <v>1259</v>
      </c>
      <c r="H1268" s="22">
        <f>HLOOKUP($O1268,$B$8:$E$27,H$5,FALSE)</f>
        <v>1</v>
      </c>
      <c r="I1268" s="22">
        <f>HLOOKUP($O1268,$B$8:$E$27,I$5,FALSE)</f>
        <v>0.3</v>
      </c>
      <c r="J1268" s="22">
        <f>HLOOKUP($O1268,$B$8:$E$27,J$5,FALSE)</f>
        <v>0.95</v>
      </c>
      <c r="K1268" s="22">
        <f>HLOOKUP($O1268,$B$8:$E$27,K$5,FALSE)</f>
        <v>0</v>
      </c>
      <c r="L1268" s="22">
        <f>HLOOKUP($O1268,$B$8:$E$27,L$5,FALSE)</f>
        <v>0</v>
      </c>
      <c r="M1268" s="22">
        <f t="shared" si="211"/>
        <v>0.3</v>
      </c>
      <c r="N1268" s="22">
        <f t="shared" si="212"/>
        <v>0.95</v>
      </c>
      <c r="O1268" s="22" t="s">
        <v>38</v>
      </c>
      <c r="P1268" s="24">
        <f t="shared" ca="1" si="208"/>
        <v>0.27979787512041632</v>
      </c>
      <c r="Q1268" s="24">
        <f t="shared" ca="1" si="209"/>
        <v>0.67311281963096015</v>
      </c>
      <c r="R1268" s="24">
        <f t="shared" ca="1" si="213"/>
        <v>0.95291069475137646</v>
      </c>
      <c r="S1268" s="22" t="str">
        <f t="shared" ca="1" si="214"/>
        <v/>
      </c>
      <c r="T1268" s="24" t="str">
        <f t="shared" ca="1" si="215"/>
        <v/>
      </c>
      <c r="U1268" s="24">
        <f t="shared" ca="1" si="210"/>
        <v>0</v>
      </c>
      <c r="V1268" s="22">
        <f t="shared" ca="1" si="207"/>
        <v>0.33655640981548007</v>
      </c>
    </row>
    <row r="1269" spans="7:22" x14ac:dyDescent="0.25">
      <c r="G1269" s="22">
        <v>1260</v>
      </c>
      <c r="H1269" s="22">
        <f>HLOOKUP($O1269,$B$8:$E$27,H$5,FALSE)</f>
        <v>1</v>
      </c>
      <c r="I1269" s="22">
        <f>HLOOKUP($O1269,$B$8:$E$27,I$5,FALSE)</f>
        <v>0.3</v>
      </c>
      <c r="J1269" s="22">
        <f>HLOOKUP($O1269,$B$8:$E$27,J$5,FALSE)</f>
        <v>0.95</v>
      </c>
      <c r="K1269" s="22">
        <f>HLOOKUP($O1269,$B$8:$E$27,K$5,FALSE)</f>
        <v>0</v>
      </c>
      <c r="L1269" s="22">
        <f>HLOOKUP($O1269,$B$8:$E$27,L$5,FALSE)</f>
        <v>0</v>
      </c>
      <c r="M1269" s="22">
        <f t="shared" si="211"/>
        <v>0.3</v>
      </c>
      <c r="N1269" s="22">
        <f t="shared" si="212"/>
        <v>0.95</v>
      </c>
      <c r="O1269" s="22" t="s">
        <v>38</v>
      </c>
      <c r="P1269" s="24">
        <f t="shared" ca="1" si="208"/>
        <v>2.5311793570304053E-2</v>
      </c>
      <c r="Q1269" s="24">
        <f t="shared" ca="1" si="209"/>
        <v>0.60354434897047338</v>
      </c>
      <c r="R1269" s="24">
        <f t="shared" ca="1" si="213"/>
        <v>0.62885614254077749</v>
      </c>
      <c r="S1269" s="22" t="str">
        <f t="shared" ca="1" si="214"/>
        <v/>
      </c>
      <c r="T1269" s="24" t="str">
        <f t="shared" ca="1" si="215"/>
        <v/>
      </c>
      <c r="U1269" s="24">
        <f t="shared" ca="1" si="210"/>
        <v>0</v>
      </c>
      <c r="V1269" s="22">
        <f t="shared" ca="1" si="207"/>
        <v>0.14033275422184902</v>
      </c>
    </row>
    <row r="1270" spans="7:22" x14ac:dyDescent="0.25">
      <c r="G1270" s="22">
        <v>1261</v>
      </c>
      <c r="H1270" s="22">
        <f>HLOOKUP($O1270,$B$8:$E$27,H$5,FALSE)</f>
        <v>1</v>
      </c>
      <c r="I1270" s="22">
        <f>HLOOKUP($O1270,$B$8:$E$27,I$5,FALSE)</f>
        <v>0.3</v>
      </c>
      <c r="J1270" s="22">
        <f>HLOOKUP($O1270,$B$8:$E$27,J$5,FALSE)</f>
        <v>0.95</v>
      </c>
      <c r="K1270" s="22">
        <f>HLOOKUP($O1270,$B$8:$E$27,K$5,FALSE)</f>
        <v>0</v>
      </c>
      <c r="L1270" s="22">
        <f>HLOOKUP($O1270,$B$8:$E$27,L$5,FALSE)</f>
        <v>0</v>
      </c>
      <c r="M1270" s="22">
        <f t="shared" si="211"/>
        <v>0.3</v>
      </c>
      <c r="N1270" s="22">
        <f t="shared" si="212"/>
        <v>0.95</v>
      </c>
      <c r="O1270" s="22" t="s">
        <v>38</v>
      </c>
      <c r="P1270" s="24">
        <f t="shared" ca="1" si="208"/>
        <v>3.2301941167491556E-2</v>
      </c>
      <c r="Q1270" s="24">
        <f t="shared" ca="1" si="209"/>
        <v>0.5984686518646114</v>
      </c>
      <c r="R1270" s="24">
        <f t="shared" ca="1" si="213"/>
        <v>0.63077059303210292</v>
      </c>
      <c r="S1270" s="22" t="str">
        <f t="shared" ca="1" si="214"/>
        <v/>
      </c>
      <c r="T1270" s="24" t="str">
        <f t="shared" ca="1" si="215"/>
        <v/>
      </c>
      <c r="U1270" s="24">
        <f t="shared" ca="1" si="210"/>
        <v>0</v>
      </c>
      <c r="V1270" s="22">
        <f t="shared" ca="1" si="207"/>
        <v>0.19186770670362616</v>
      </c>
    </row>
    <row r="1271" spans="7:22" x14ac:dyDescent="0.25">
      <c r="G1271" s="22">
        <v>1262</v>
      </c>
      <c r="H1271" s="22">
        <f>HLOOKUP($O1271,$B$8:$E$27,H$5,FALSE)</f>
        <v>3</v>
      </c>
      <c r="I1271" s="22">
        <f>HLOOKUP($O1271,$B$8:$E$27,I$5,FALSE)</f>
        <v>0.2</v>
      </c>
      <c r="J1271" s="22">
        <f>HLOOKUP($O1271,$B$8:$E$27,J$5,FALSE)</f>
        <v>1.26</v>
      </c>
      <c r="K1271" s="22">
        <f>HLOOKUP($O1271,$B$8:$E$27,K$5,FALSE)</f>
        <v>0</v>
      </c>
      <c r="L1271" s="22">
        <f>HLOOKUP($O1271,$B$8:$E$27,L$5,FALSE)</f>
        <v>0</v>
      </c>
      <c r="M1271" s="22">
        <f t="shared" si="211"/>
        <v>0.60000000000000009</v>
      </c>
      <c r="N1271" s="22">
        <f t="shared" si="212"/>
        <v>3.7800000000000002</v>
      </c>
      <c r="O1271" s="22" t="s">
        <v>39</v>
      </c>
      <c r="P1271" s="24">
        <f t="shared" ca="1" si="208"/>
        <v>0.11006879048433053</v>
      </c>
      <c r="Q1271" s="24">
        <f t="shared" ca="1" si="209"/>
        <v>1.7623361112789226</v>
      </c>
      <c r="R1271" s="24">
        <f t="shared" ca="1" si="213"/>
        <v>1.8724049017632531</v>
      </c>
      <c r="S1271" s="22" t="str">
        <f t="shared" ca="1" si="214"/>
        <v/>
      </c>
      <c r="T1271" s="24" t="str">
        <f t="shared" ca="1" si="215"/>
        <v/>
      </c>
      <c r="U1271" s="24">
        <f t="shared" ca="1" si="210"/>
        <v>0</v>
      </c>
      <c r="V1271" s="22">
        <f t="shared" ca="1" si="207"/>
        <v>0.88116805563946132</v>
      </c>
    </row>
    <row r="1272" spans="7:22" x14ac:dyDescent="0.25">
      <c r="G1272" s="22">
        <v>1263</v>
      </c>
      <c r="H1272" s="22">
        <f>HLOOKUP($O1272,$B$8:$E$27,H$5,FALSE)</f>
        <v>5</v>
      </c>
      <c r="I1272" s="22">
        <f>HLOOKUP($O1272,$B$8:$E$27,I$5,FALSE)</f>
        <v>0.18</v>
      </c>
      <c r="J1272" s="22">
        <f>HLOOKUP($O1272,$B$8:$E$27,J$5,FALSE)</f>
        <v>1.37</v>
      </c>
      <c r="K1272" s="22">
        <f>HLOOKUP($O1272,$B$8:$E$27,K$5,FALSE)</f>
        <v>0</v>
      </c>
      <c r="L1272" s="22">
        <f>HLOOKUP($O1272,$B$8:$E$27,L$5,FALSE)</f>
        <v>0</v>
      </c>
      <c r="M1272" s="22">
        <f t="shared" si="211"/>
        <v>0.89999999999999991</v>
      </c>
      <c r="N1272" s="22">
        <f t="shared" si="212"/>
        <v>6.8500000000000005</v>
      </c>
      <c r="O1272" s="22" t="s">
        <v>40</v>
      </c>
      <c r="P1272" s="24">
        <f t="shared" ca="1" si="208"/>
        <v>0.282711359407115</v>
      </c>
      <c r="Q1272" s="24">
        <f t="shared" ca="1" si="209"/>
        <v>4.1763007178502569</v>
      </c>
      <c r="R1272" s="24">
        <f t="shared" ca="1" si="213"/>
        <v>4.4590120772573716</v>
      </c>
      <c r="S1272" s="22" t="str">
        <f t="shared" ca="1" si="214"/>
        <v/>
      </c>
      <c r="T1272" s="24" t="str">
        <f t="shared" ca="1" si="215"/>
        <v/>
      </c>
      <c r="U1272" s="24">
        <f t="shared" ca="1" si="210"/>
        <v>0</v>
      </c>
      <c r="V1272" s="22">
        <f t="shared" ca="1" si="207"/>
        <v>2.0881503589251285</v>
      </c>
    </row>
    <row r="1273" spans="7:22" x14ac:dyDescent="0.25">
      <c r="G1273" s="22">
        <v>1264</v>
      </c>
      <c r="H1273" s="22">
        <f>HLOOKUP($O1273,$B$8:$E$27,H$5,FALSE)</f>
        <v>10</v>
      </c>
      <c r="I1273" s="22">
        <f>HLOOKUP($O1273,$B$8:$E$27,I$5,FALSE)</f>
        <v>0.2</v>
      </c>
      <c r="J1273" s="22">
        <f>HLOOKUP($O1273,$B$8:$E$27,J$5,FALSE)</f>
        <v>1.4</v>
      </c>
      <c r="K1273" s="22">
        <f>HLOOKUP($O1273,$B$8:$E$27,K$5,FALSE)</f>
        <v>0</v>
      </c>
      <c r="L1273" s="22">
        <f>HLOOKUP($O1273,$B$8:$E$27,L$5,FALSE)</f>
        <v>0</v>
      </c>
      <c r="M1273" s="22">
        <f t="shared" si="211"/>
        <v>2</v>
      </c>
      <c r="N1273" s="22">
        <f t="shared" si="212"/>
        <v>14</v>
      </c>
      <c r="O1273" s="22" t="s">
        <v>41</v>
      </c>
      <c r="P1273" s="24">
        <f t="shared" ca="1" si="208"/>
        <v>0.70468449023289392</v>
      </c>
      <c r="Q1273" s="24">
        <f t="shared" ca="1" si="209"/>
        <v>9.1092182065923666</v>
      </c>
      <c r="R1273" s="24">
        <f t="shared" ca="1" si="213"/>
        <v>9.8139026968252612</v>
      </c>
      <c r="S1273" s="22" t="str">
        <f t="shared" ca="1" si="214"/>
        <v/>
      </c>
      <c r="T1273" s="24" t="str">
        <f t="shared" ca="1" si="215"/>
        <v/>
      </c>
      <c r="U1273" s="24">
        <f t="shared" ca="1" si="210"/>
        <v>0</v>
      </c>
      <c r="V1273" s="22">
        <f t="shared" ca="1" si="207"/>
        <v>0.53911388214166267</v>
      </c>
    </row>
    <row r="1274" spans="7:22" x14ac:dyDescent="0.25">
      <c r="G1274" s="22">
        <v>1265</v>
      </c>
      <c r="H1274" s="22">
        <f>HLOOKUP($O1274,$B$8:$E$27,H$5,FALSE)</f>
        <v>1</v>
      </c>
      <c r="I1274" s="22">
        <f>HLOOKUP($O1274,$B$8:$E$27,I$5,FALSE)</f>
        <v>0.3</v>
      </c>
      <c r="J1274" s="22">
        <f>HLOOKUP($O1274,$B$8:$E$27,J$5,FALSE)</f>
        <v>0.95</v>
      </c>
      <c r="K1274" s="22">
        <f>HLOOKUP($O1274,$B$8:$E$27,K$5,FALSE)</f>
        <v>0</v>
      </c>
      <c r="L1274" s="22">
        <f>HLOOKUP($O1274,$B$8:$E$27,L$5,FALSE)</f>
        <v>0</v>
      </c>
      <c r="M1274" s="22">
        <f t="shared" si="211"/>
        <v>0.3</v>
      </c>
      <c r="N1274" s="22">
        <f t="shared" si="212"/>
        <v>0.95</v>
      </c>
      <c r="O1274" s="22" t="s">
        <v>38</v>
      </c>
      <c r="P1274" s="24">
        <f t="shared" ca="1" si="208"/>
        <v>0.21690413040106282</v>
      </c>
      <c r="Q1274" s="24">
        <f t="shared" ca="1" si="209"/>
        <v>0.63615604370906886</v>
      </c>
      <c r="R1274" s="24">
        <f t="shared" ca="1" si="213"/>
        <v>0.85306017411013169</v>
      </c>
      <c r="S1274" s="22" t="str">
        <f t="shared" ca="1" si="214"/>
        <v/>
      </c>
      <c r="T1274" s="24" t="str">
        <f t="shared" ca="1" si="215"/>
        <v/>
      </c>
      <c r="U1274" s="24">
        <f t="shared" ca="1" si="210"/>
        <v>0</v>
      </c>
      <c r="V1274" s="22">
        <f t="shared" ca="1" si="207"/>
        <v>0.31807802185453443</v>
      </c>
    </row>
    <row r="1275" spans="7:22" x14ac:dyDescent="0.25">
      <c r="G1275" s="22">
        <v>1266</v>
      </c>
      <c r="H1275" s="22">
        <f>HLOOKUP($O1275,$B$8:$E$27,H$5,FALSE)</f>
        <v>1</v>
      </c>
      <c r="I1275" s="22">
        <f>HLOOKUP($O1275,$B$8:$E$27,I$5,FALSE)</f>
        <v>0.3</v>
      </c>
      <c r="J1275" s="22">
        <f>HLOOKUP($O1275,$B$8:$E$27,J$5,FALSE)</f>
        <v>0.95</v>
      </c>
      <c r="K1275" s="22">
        <f>HLOOKUP($O1275,$B$8:$E$27,K$5,FALSE)</f>
        <v>0</v>
      </c>
      <c r="L1275" s="22">
        <f>HLOOKUP($O1275,$B$8:$E$27,L$5,FALSE)</f>
        <v>0</v>
      </c>
      <c r="M1275" s="22">
        <f t="shared" si="211"/>
        <v>0.3</v>
      </c>
      <c r="N1275" s="22">
        <f t="shared" si="212"/>
        <v>0.95</v>
      </c>
      <c r="O1275" s="22" t="s">
        <v>38</v>
      </c>
      <c r="P1275" s="24">
        <f t="shared" ca="1" si="208"/>
        <v>0.20210892196788896</v>
      </c>
      <c r="Q1275" s="24">
        <f t="shared" ca="1" si="209"/>
        <v>0.68071389466279719</v>
      </c>
      <c r="R1275" s="24">
        <f t="shared" ca="1" si="213"/>
        <v>0.88282281663068618</v>
      </c>
      <c r="S1275" s="22" t="str">
        <f t="shared" ca="1" si="214"/>
        <v/>
      </c>
      <c r="T1275" s="24" t="str">
        <f t="shared" ca="1" si="215"/>
        <v/>
      </c>
      <c r="U1275" s="24">
        <f t="shared" ca="1" si="210"/>
        <v>0</v>
      </c>
      <c r="V1275" s="22">
        <f t="shared" ca="1" si="207"/>
        <v>3.403569473313986E-2</v>
      </c>
    </row>
    <row r="1276" spans="7:22" x14ac:dyDescent="0.25">
      <c r="G1276" s="22">
        <v>1267</v>
      </c>
      <c r="H1276" s="22">
        <f>HLOOKUP($O1276,$B$8:$E$27,H$5,FALSE)</f>
        <v>3</v>
      </c>
      <c r="I1276" s="22">
        <f>HLOOKUP($O1276,$B$8:$E$27,I$5,FALSE)</f>
        <v>0.2</v>
      </c>
      <c r="J1276" s="22">
        <f>HLOOKUP($O1276,$B$8:$E$27,J$5,FALSE)</f>
        <v>1.26</v>
      </c>
      <c r="K1276" s="22">
        <f>HLOOKUP($O1276,$B$8:$E$27,K$5,FALSE)</f>
        <v>0</v>
      </c>
      <c r="L1276" s="22">
        <f>HLOOKUP($O1276,$B$8:$E$27,L$5,FALSE)</f>
        <v>0</v>
      </c>
      <c r="M1276" s="22">
        <f t="shared" si="211"/>
        <v>0.60000000000000009</v>
      </c>
      <c r="N1276" s="22">
        <f t="shared" si="212"/>
        <v>3.7800000000000002</v>
      </c>
      <c r="O1276" s="22" t="s">
        <v>39</v>
      </c>
      <c r="P1276" s="24">
        <f t="shared" ca="1" si="208"/>
        <v>0.54095515350201762</v>
      </c>
      <c r="Q1276" s="24">
        <f t="shared" ca="1" si="209"/>
        <v>2.1658252321962532</v>
      </c>
      <c r="R1276" s="24">
        <f t="shared" ca="1" si="213"/>
        <v>2.7067803856982708</v>
      </c>
      <c r="S1276" s="22" t="str">
        <f t="shared" ca="1" si="214"/>
        <v/>
      </c>
      <c r="T1276" s="24" t="str">
        <f t="shared" ca="1" si="215"/>
        <v/>
      </c>
      <c r="U1276" s="24">
        <f t="shared" ca="1" si="210"/>
        <v>0</v>
      </c>
      <c r="V1276" s="22">
        <f t="shared" ca="1" si="207"/>
        <v>1.0829126160981266</v>
      </c>
    </row>
    <row r="1277" spans="7:22" x14ac:dyDescent="0.25">
      <c r="G1277" s="22">
        <v>1268</v>
      </c>
      <c r="H1277" s="22">
        <f>HLOOKUP($O1277,$B$8:$E$27,H$5,FALSE)</f>
        <v>3</v>
      </c>
      <c r="I1277" s="22">
        <f>HLOOKUP($O1277,$B$8:$E$27,I$5,FALSE)</f>
        <v>0.2</v>
      </c>
      <c r="J1277" s="22">
        <f>HLOOKUP($O1277,$B$8:$E$27,J$5,FALSE)</f>
        <v>1.26</v>
      </c>
      <c r="K1277" s="22">
        <f>HLOOKUP($O1277,$B$8:$E$27,K$5,FALSE)</f>
        <v>0</v>
      </c>
      <c r="L1277" s="22">
        <f>HLOOKUP($O1277,$B$8:$E$27,L$5,FALSE)</f>
        <v>0</v>
      </c>
      <c r="M1277" s="22">
        <f t="shared" si="211"/>
        <v>0.60000000000000009</v>
      </c>
      <c r="N1277" s="22">
        <f t="shared" si="212"/>
        <v>3.7800000000000002</v>
      </c>
      <c r="O1277" s="22" t="s">
        <v>39</v>
      </c>
      <c r="P1277" s="24">
        <f t="shared" ca="1" si="208"/>
        <v>0.45378903264254478</v>
      </c>
      <c r="Q1277" s="24">
        <f t="shared" ca="1" si="209"/>
        <v>2.3378870061764041</v>
      </c>
      <c r="R1277" s="24">
        <f t="shared" ca="1" si="213"/>
        <v>2.7916760388189488</v>
      </c>
      <c r="S1277" s="22" t="str">
        <f t="shared" ca="1" si="214"/>
        <v/>
      </c>
      <c r="T1277" s="24" t="str">
        <f t="shared" ca="1" si="215"/>
        <v/>
      </c>
      <c r="U1277" s="24">
        <f t="shared" ca="1" si="210"/>
        <v>0</v>
      </c>
      <c r="V1277" s="22">
        <f t="shared" ca="1" si="207"/>
        <v>1.1689435030882021</v>
      </c>
    </row>
    <row r="1278" spans="7:22" x14ac:dyDescent="0.25">
      <c r="G1278" s="22">
        <v>1269</v>
      </c>
      <c r="H1278" s="22">
        <f>HLOOKUP($O1278,$B$8:$E$27,H$5,FALSE)</f>
        <v>5</v>
      </c>
      <c r="I1278" s="22">
        <f>HLOOKUP($O1278,$B$8:$E$27,I$5,FALSE)</f>
        <v>0.18</v>
      </c>
      <c r="J1278" s="22">
        <f>HLOOKUP($O1278,$B$8:$E$27,J$5,FALSE)</f>
        <v>1.37</v>
      </c>
      <c r="K1278" s="22">
        <f>HLOOKUP($O1278,$B$8:$E$27,K$5,FALSE)</f>
        <v>0</v>
      </c>
      <c r="L1278" s="22">
        <f>HLOOKUP($O1278,$B$8:$E$27,L$5,FALSE)</f>
        <v>0</v>
      </c>
      <c r="M1278" s="22">
        <f t="shared" si="211"/>
        <v>0.89999999999999991</v>
      </c>
      <c r="N1278" s="22">
        <f t="shared" si="212"/>
        <v>6.8500000000000005</v>
      </c>
      <c r="O1278" s="22" t="s">
        <v>40</v>
      </c>
      <c r="P1278" s="24">
        <f t="shared" ca="1" si="208"/>
        <v>0.29410062186316177</v>
      </c>
      <c r="Q1278" s="24">
        <f t="shared" ca="1" si="209"/>
        <v>4.5926742949155752</v>
      </c>
      <c r="R1278" s="24">
        <f t="shared" ca="1" si="213"/>
        <v>4.8867749167787373</v>
      </c>
      <c r="S1278" s="22" t="str">
        <f t="shared" ca="1" si="214"/>
        <v/>
      </c>
      <c r="T1278" s="24" t="str">
        <f t="shared" ca="1" si="215"/>
        <v/>
      </c>
      <c r="U1278" s="24">
        <f t="shared" ca="1" si="210"/>
        <v>0</v>
      </c>
      <c r="V1278" s="22">
        <f t="shared" ca="1" si="207"/>
        <v>2.2963371474577876</v>
      </c>
    </row>
    <row r="1279" spans="7:22" x14ac:dyDescent="0.25">
      <c r="G1279" s="22">
        <v>1270</v>
      </c>
      <c r="H1279" s="22">
        <f>HLOOKUP($O1279,$B$8:$E$27,H$5,FALSE)</f>
        <v>5</v>
      </c>
      <c r="I1279" s="22">
        <f>HLOOKUP($O1279,$B$8:$E$27,I$5,FALSE)</f>
        <v>0.18</v>
      </c>
      <c r="J1279" s="22">
        <f>HLOOKUP($O1279,$B$8:$E$27,J$5,FALSE)</f>
        <v>1.37</v>
      </c>
      <c r="K1279" s="22">
        <f>HLOOKUP($O1279,$B$8:$E$27,K$5,FALSE)</f>
        <v>0</v>
      </c>
      <c r="L1279" s="22">
        <f>HLOOKUP($O1279,$B$8:$E$27,L$5,FALSE)</f>
        <v>0</v>
      </c>
      <c r="M1279" s="22">
        <f t="shared" si="211"/>
        <v>0.89999999999999991</v>
      </c>
      <c r="N1279" s="22">
        <f t="shared" si="212"/>
        <v>6.8500000000000005</v>
      </c>
      <c r="O1279" s="22" t="s">
        <v>40</v>
      </c>
      <c r="P1279" s="24">
        <f t="shared" ca="1" si="208"/>
        <v>0.72426390213863134</v>
      </c>
      <c r="Q1279" s="24">
        <f t="shared" ca="1" si="209"/>
        <v>3.590782938086476</v>
      </c>
      <c r="R1279" s="24">
        <f t="shared" ca="1" si="213"/>
        <v>4.315046840225107</v>
      </c>
      <c r="S1279" s="22" t="str">
        <f t="shared" ca="1" si="214"/>
        <v/>
      </c>
      <c r="T1279" s="24" t="str">
        <f t="shared" ca="1" si="215"/>
        <v/>
      </c>
      <c r="U1279" s="24">
        <f t="shared" ca="1" si="210"/>
        <v>0</v>
      </c>
      <c r="V1279" s="22">
        <f t="shared" ca="1" si="207"/>
        <v>1.795391469043238</v>
      </c>
    </row>
    <row r="1280" spans="7:22" x14ac:dyDescent="0.25">
      <c r="G1280" s="22">
        <v>1271</v>
      </c>
      <c r="H1280" s="22">
        <f>HLOOKUP($O1280,$B$8:$E$27,H$5,FALSE)</f>
        <v>5</v>
      </c>
      <c r="I1280" s="22">
        <f>HLOOKUP($O1280,$B$8:$E$27,I$5,FALSE)</f>
        <v>0.18</v>
      </c>
      <c r="J1280" s="22">
        <f>HLOOKUP($O1280,$B$8:$E$27,J$5,FALSE)</f>
        <v>1.37</v>
      </c>
      <c r="K1280" s="22">
        <f>HLOOKUP($O1280,$B$8:$E$27,K$5,FALSE)</f>
        <v>0</v>
      </c>
      <c r="L1280" s="22">
        <f>HLOOKUP($O1280,$B$8:$E$27,L$5,FALSE)</f>
        <v>0</v>
      </c>
      <c r="M1280" s="22">
        <f t="shared" si="211"/>
        <v>0.89999999999999991</v>
      </c>
      <c r="N1280" s="22">
        <f t="shared" si="212"/>
        <v>6.8500000000000005</v>
      </c>
      <c r="O1280" s="22" t="s">
        <v>40</v>
      </c>
      <c r="P1280" s="24">
        <f t="shared" ca="1" si="208"/>
        <v>0.8193476355501419</v>
      </c>
      <c r="Q1280" s="24">
        <f t="shared" ca="1" si="209"/>
        <v>3.9466650849860301</v>
      </c>
      <c r="R1280" s="24">
        <f t="shared" ca="1" si="213"/>
        <v>4.766012720536172</v>
      </c>
      <c r="S1280" s="22" t="str">
        <f t="shared" ca="1" si="214"/>
        <v/>
      </c>
      <c r="T1280" s="24" t="str">
        <f t="shared" ca="1" si="215"/>
        <v/>
      </c>
      <c r="U1280" s="24">
        <f t="shared" ca="1" si="210"/>
        <v>0</v>
      </c>
      <c r="V1280" s="22">
        <f t="shared" ca="1" si="207"/>
        <v>0.2201485698377548</v>
      </c>
    </row>
    <row r="1281" spans="7:22" x14ac:dyDescent="0.25">
      <c r="G1281" s="22">
        <v>1272</v>
      </c>
      <c r="H1281" s="22">
        <f>HLOOKUP($O1281,$B$8:$E$27,H$5,FALSE)</f>
        <v>3</v>
      </c>
      <c r="I1281" s="22">
        <f>HLOOKUP($O1281,$B$8:$E$27,I$5,FALSE)</f>
        <v>0.2</v>
      </c>
      <c r="J1281" s="22">
        <f>HLOOKUP($O1281,$B$8:$E$27,J$5,FALSE)</f>
        <v>1.26</v>
      </c>
      <c r="K1281" s="22">
        <f>HLOOKUP($O1281,$B$8:$E$27,K$5,FALSE)</f>
        <v>0</v>
      </c>
      <c r="L1281" s="22">
        <f>HLOOKUP($O1281,$B$8:$E$27,L$5,FALSE)</f>
        <v>0</v>
      </c>
      <c r="M1281" s="22">
        <f t="shared" si="211"/>
        <v>0.60000000000000009</v>
      </c>
      <c r="N1281" s="22">
        <f t="shared" si="212"/>
        <v>3.7800000000000002</v>
      </c>
      <c r="O1281" s="22" t="s">
        <v>39</v>
      </c>
      <c r="P1281" s="24">
        <f t="shared" ca="1" si="208"/>
        <v>0.36935596885558192</v>
      </c>
      <c r="Q1281" s="24">
        <f t="shared" ca="1" si="209"/>
        <v>2.5086141088185929</v>
      </c>
      <c r="R1281" s="24">
        <f t="shared" ca="1" si="213"/>
        <v>2.877970077674175</v>
      </c>
      <c r="S1281" s="22" t="str">
        <f t="shared" ca="1" si="214"/>
        <v/>
      </c>
      <c r="T1281" s="24" t="str">
        <f t="shared" ca="1" si="215"/>
        <v/>
      </c>
      <c r="U1281" s="24">
        <f t="shared" ca="1" si="210"/>
        <v>0</v>
      </c>
      <c r="V1281" s="22">
        <f t="shared" ca="1" si="207"/>
        <v>0.12543070544092966</v>
      </c>
    </row>
    <row r="1282" spans="7:22" x14ac:dyDescent="0.25">
      <c r="G1282" s="22">
        <v>1273</v>
      </c>
      <c r="H1282" s="22">
        <f>HLOOKUP($O1282,$B$8:$E$27,H$5,FALSE)</f>
        <v>3</v>
      </c>
      <c r="I1282" s="22">
        <f>HLOOKUP($O1282,$B$8:$E$27,I$5,FALSE)</f>
        <v>0.2</v>
      </c>
      <c r="J1282" s="22">
        <f>HLOOKUP($O1282,$B$8:$E$27,J$5,FALSE)</f>
        <v>1.26</v>
      </c>
      <c r="K1282" s="22">
        <f>HLOOKUP($O1282,$B$8:$E$27,K$5,FALSE)</f>
        <v>0</v>
      </c>
      <c r="L1282" s="22">
        <f>HLOOKUP($O1282,$B$8:$E$27,L$5,FALSE)</f>
        <v>0</v>
      </c>
      <c r="M1282" s="22">
        <f t="shared" si="211"/>
        <v>0.60000000000000009</v>
      </c>
      <c r="N1282" s="22">
        <f t="shared" si="212"/>
        <v>3.7800000000000002</v>
      </c>
      <c r="O1282" s="22" t="s">
        <v>39</v>
      </c>
      <c r="P1282" s="24">
        <f t="shared" ca="1" si="208"/>
        <v>7.6231729515035401E-2</v>
      </c>
      <c r="Q1282" s="24">
        <f t="shared" ca="1" si="209"/>
        <v>2.0954120862396182</v>
      </c>
      <c r="R1282" s="24">
        <f t="shared" ca="1" si="213"/>
        <v>2.1716438157546536</v>
      </c>
      <c r="S1282" s="22" t="str">
        <f t="shared" ca="1" si="214"/>
        <v/>
      </c>
      <c r="T1282" s="24" t="str">
        <f t="shared" ca="1" si="215"/>
        <v/>
      </c>
      <c r="U1282" s="24">
        <f t="shared" ca="1" si="210"/>
        <v>0</v>
      </c>
      <c r="V1282" s="22">
        <f t="shared" ca="1" si="207"/>
        <v>1.0477060431198091</v>
      </c>
    </row>
    <row r="1283" spans="7:22" x14ac:dyDescent="0.25">
      <c r="G1283" s="22">
        <v>1274</v>
      </c>
      <c r="H1283" s="22">
        <f>HLOOKUP($O1283,$B$8:$E$27,H$5,FALSE)</f>
        <v>10</v>
      </c>
      <c r="I1283" s="22">
        <f>HLOOKUP($O1283,$B$8:$E$27,I$5,FALSE)</f>
        <v>0.2</v>
      </c>
      <c r="J1283" s="22">
        <f>HLOOKUP($O1283,$B$8:$E$27,J$5,FALSE)</f>
        <v>1.4</v>
      </c>
      <c r="K1283" s="22">
        <f>HLOOKUP($O1283,$B$8:$E$27,K$5,FALSE)</f>
        <v>0</v>
      </c>
      <c r="L1283" s="22">
        <f>HLOOKUP($O1283,$B$8:$E$27,L$5,FALSE)</f>
        <v>0</v>
      </c>
      <c r="M1283" s="22">
        <f t="shared" si="211"/>
        <v>2</v>
      </c>
      <c r="N1283" s="22">
        <f t="shared" si="212"/>
        <v>14</v>
      </c>
      <c r="O1283" s="22" t="s">
        <v>41</v>
      </c>
      <c r="P1283" s="24">
        <f t="shared" ca="1" si="208"/>
        <v>0.54494877660788887</v>
      </c>
      <c r="Q1283" s="24">
        <f t="shared" ca="1" si="209"/>
        <v>8.3089127964287073</v>
      </c>
      <c r="R1283" s="24">
        <f t="shared" ca="1" si="213"/>
        <v>8.8538615730365962</v>
      </c>
      <c r="S1283" s="22" t="str">
        <f t="shared" ca="1" si="214"/>
        <v/>
      </c>
      <c r="T1283" s="24" t="str">
        <f t="shared" ca="1" si="215"/>
        <v/>
      </c>
      <c r="U1283" s="24">
        <f t="shared" ca="1" si="210"/>
        <v>0</v>
      </c>
      <c r="V1283" s="22">
        <f t="shared" ca="1" si="207"/>
        <v>4.1544563982143536</v>
      </c>
    </row>
    <row r="1284" spans="7:22" x14ac:dyDescent="0.25">
      <c r="G1284" s="22">
        <v>1275</v>
      </c>
      <c r="H1284" s="22">
        <f>HLOOKUP($O1284,$B$8:$E$27,H$5,FALSE)</f>
        <v>1</v>
      </c>
      <c r="I1284" s="22">
        <f>HLOOKUP($O1284,$B$8:$E$27,I$5,FALSE)</f>
        <v>0.3</v>
      </c>
      <c r="J1284" s="22">
        <f>HLOOKUP($O1284,$B$8:$E$27,J$5,FALSE)</f>
        <v>0.95</v>
      </c>
      <c r="K1284" s="22">
        <f>HLOOKUP($O1284,$B$8:$E$27,K$5,FALSE)</f>
        <v>0</v>
      </c>
      <c r="L1284" s="22">
        <f>HLOOKUP($O1284,$B$8:$E$27,L$5,FALSE)</f>
        <v>0</v>
      </c>
      <c r="M1284" s="22">
        <f t="shared" si="211"/>
        <v>0.3</v>
      </c>
      <c r="N1284" s="22">
        <f t="shared" si="212"/>
        <v>0.95</v>
      </c>
      <c r="O1284" s="22" t="s">
        <v>38</v>
      </c>
      <c r="P1284" s="24">
        <f t="shared" ca="1" si="208"/>
        <v>0.16813453516168275</v>
      </c>
      <c r="Q1284" s="24">
        <f t="shared" ca="1" si="209"/>
        <v>0.6120267656482693</v>
      </c>
      <c r="R1284" s="24">
        <f t="shared" ca="1" si="213"/>
        <v>0.78016130080995205</v>
      </c>
      <c r="S1284" s="22" t="str">
        <f t="shared" ca="1" si="214"/>
        <v/>
      </c>
      <c r="T1284" s="24" t="str">
        <f t="shared" ca="1" si="215"/>
        <v/>
      </c>
      <c r="U1284" s="24">
        <f t="shared" ca="1" si="210"/>
        <v>0</v>
      </c>
      <c r="V1284" s="22">
        <f t="shared" ca="1" si="207"/>
        <v>3.0601338282413466E-2</v>
      </c>
    </row>
    <row r="1285" spans="7:22" x14ac:dyDescent="0.25">
      <c r="G1285" s="22">
        <v>1276</v>
      </c>
      <c r="H1285" s="22">
        <f>HLOOKUP($O1285,$B$8:$E$27,H$5,FALSE)</f>
        <v>5</v>
      </c>
      <c r="I1285" s="22">
        <f>HLOOKUP($O1285,$B$8:$E$27,I$5,FALSE)</f>
        <v>0.18</v>
      </c>
      <c r="J1285" s="22">
        <f>HLOOKUP($O1285,$B$8:$E$27,J$5,FALSE)</f>
        <v>1.37</v>
      </c>
      <c r="K1285" s="22">
        <f>HLOOKUP($O1285,$B$8:$E$27,K$5,FALSE)</f>
        <v>0</v>
      </c>
      <c r="L1285" s="22">
        <f>HLOOKUP($O1285,$B$8:$E$27,L$5,FALSE)</f>
        <v>0</v>
      </c>
      <c r="M1285" s="22">
        <f t="shared" si="211"/>
        <v>0.89999999999999991</v>
      </c>
      <c r="N1285" s="22">
        <f t="shared" si="212"/>
        <v>6.8500000000000005</v>
      </c>
      <c r="O1285" s="22" t="s">
        <v>40</v>
      </c>
      <c r="P1285" s="24">
        <f t="shared" ca="1" si="208"/>
        <v>0.83265613171063757</v>
      </c>
      <c r="Q1285" s="24">
        <f t="shared" ca="1" si="209"/>
        <v>3.5769786059328759</v>
      </c>
      <c r="R1285" s="24">
        <f t="shared" ca="1" si="213"/>
        <v>4.409634737643513</v>
      </c>
      <c r="S1285" s="22" t="str">
        <f t="shared" ca="1" si="214"/>
        <v/>
      </c>
      <c r="T1285" s="24" t="str">
        <f t="shared" ca="1" si="215"/>
        <v/>
      </c>
      <c r="U1285" s="24">
        <f t="shared" ca="1" si="210"/>
        <v>0</v>
      </c>
      <c r="V1285" s="22">
        <f t="shared" ca="1" si="207"/>
        <v>1.6994330916613893</v>
      </c>
    </row>
    <row r="1286" spans="7:22" x14ac:dyDescent="0.25">
      <c r="G1286" s="22">
        <v>1277</v>
      </c>
      <c r="H1286" s="22">
        <f>HLOOKUP($O1286,$B$8:$E$27,H$5,FALSE)</f>
        <v>5</v>
      </c>
      <c r="I1286" s="22">
        <f>HLOOKUP($O1286,$B$8:$E$27,I$5,FALSE)</f>
        <v>0.18</v>
      </c>
      <c r="J1286" s="22">
        <f>HLOOKUP($O1286,$B$8:$E$27,J$5,FALSE)</f>
        <v>1.37</v>
      </c>
      <c r="K1286" s="22">
        <f>HLOOKUP($O1286,$B$8:$E$27,K$5,FALSE)</f>
        <v>0</v>
      </c>
      <c r="L1286" s="22">
        <f>HLOOKUP($O1286,$B$8:$E$27,L$5,FALSE)</f>
        <v>0</v>
      </c>
      <c r="M1286" s="22">
        <f t="shared" si="211"/>
        <v>0.89999999999999991</v>
      </c>
      <c r="N1286" s="22">
        <f t="shared" si="212"/>
        <v>6.8500000000000005</v>
      </c>
      <c r="O1286" s="22" t="s">
        <v>40</v>
      </c>
      <c r="P1286" s="24">
        <f t="shared" ca="1" si="208"/>
        <v>0.34491551244336993</v>
      </c>
      <c r="Q1286" s="24">
        <f t="shared" ca="1" si="209"/>
        <v>3.4113577742212886</v>
      </c>
      <c r="R1286" s="24">
        <f t="shared" ca="1" si="213"/>
        <v>3.7562732866646584</v>
      </c>
      <c r="S1286" s="22" t="str">
        <f t="shared" ca="1" si="214"/>
        <v/>
      </c>
      <c r="T1286" s="24" t="str">
        <f t="shared" ca="1" si="215"/>
        <v/>
      </c>
      <c r="U1286" s="24">
        <f t="shared" ca="1" si="210"/>
        <v>0</v>
      </c>
      <c r="V1286" s="22">
        <f t="shared" ca="1" si="207"/>
        <v>1.0727722738184409</v>
      </c>
    </row>
    <row r="1287" spans="7:22" x14ac:dyDescent="0.25">
      <c r="G1287" s="22">
        <v>1278</v>
      </c>
      <c r="H1287" s="22">
        <f>HLOOKUP($O1287,$B$8:$E$27,H$5,FALSE)</f>
        <v>5</v>
      </c>
      <c r="I1287" s="22">
        <f>HLOOKUP($O1287,$B$8:$E$27,I$5,FALSE)</f>
        <v>0.18</v>
      </c>
      <c r="J1287" s="22">
        <f>HLOOKUP($O1287,$B$8:$E$27,J$5,FALSE)</f>
        <v>1.37</v>
      </c>
      <c r="K1287" s="22">
        <f>HLOOKUP($O1287,$B$8:$E$27,K$5,FALSE)</f>
        <v>0</v>
      </c>
      <c r="L1287" s="22">
        <f>HLOOKUP($O1287,$B$8:$E$27,L$5,FALSE)</f>
        <v>0</v>
      </c>
      <c r="M1287" s="22">
        <f t="shared" si="211"/>
        <v>0.89999999999999991</v>
      </c>
      <c r="N1287" s="22">
        <f t="shared" si="212"/>
        <v>6.8500000000000005</v>
      </c>
      <c r="O1287" s="22" t="s">
        <v>40</v>
      </c>
      <c r="P1287" s="24">
        <f t="shared" ca="1" si="208"/>
        <v>0.76715110034293132</v>
      </c>
      <c r="Q1287" s="24">
        <f t="shared" ca="1" si="209"/>
        <v>3.3990895553406841</v>
      </c>
      <c r="R1287" s="24">
        <f t="shared" ca="1" si="213"/>
        <v>4.1662406556836151</v>
      </c>
      <c r="S1287" s="22" t="str">
        <f t="shared" ca="1" si="214"/>
        <v/>
      </c>
      <c r="T1287" s="24" t="str">
        <f t="shared" ca="1" si="215"/>
        <v/>
      </c>
      <c r="U1287" s="24">
        <f t="shared" ca="1" si="210"/>
        <v>0</v>
      </c>
      <c r="V1287" s="22">
        <f t="shared" ca="1" si="207"/>
        <v>0.94429626650276632</v>
      </c>
    </row>
    <row r="1288" spans="7:22" x14ac:dyDescent="0.25">
      <c r="G1288" s="22">
        <v>1279</v>
      </c>
      <c r="H1288" s="22">
        <f>HLOOKUP($O1288,$B$8:$E$27,H$5,FALSE)</f>
        <v>1</v>
      </c>
      <c r="I1288" s="22">
        <f>HLOOKUP($O1288,$B$8:$E$27,I$5,FALSE)</f>
        <v>0.3</v>
      </c>
      <c r="J1288" s="22">
        <f>HLOOKUP($O1288,$B$8:$E$27,J$5,FALSE)</f>
        <v>0.95</v>
      </c>
      <c r="K1288" s="22">
        <f>HLOOKUP($O1288,$B$8:$E$27,K$5,FALSE)</f>
        <v>0</v>
      </c>
      <c r="L1288" s="22">
        <f>HLOOKUP($O1288,$B$8:$E$27,L$5,FALSE)</f>
        <v>0</v>
      </c>
      <c r="M1288" s="22">
        <f t="shared" si="211"/>
        <v>0.3</v>
      </c>
      <c r="N1288" s="22">
        <f t="shared" si="212"/>
        <v>0.95</v>
      </c>
      <c r="O1288" s="22" t="s">
        <v>38</v>
      </c>
      <c r="P1288" s="24">
        <f t="shared" ca="1" si="208"/>
        <v>1.5770820694701225E-2</v>
      </c>
      <c r="Q1288" s="24">
        <f t="shared" ca="1" si="209"/>
        <v>0.64421754194711278</v>
      </c>
      <c r="R1288" s="24">
        <f t="shared" ca="1" si="213"/>
        <v>0.65998836264181404</v>
      </c>
      <c r="S1288" s="22" t="str">
        <f t="shared" ca="1" si="214"/>
        <v/>
      </c>
      <c r="T1288" s="24" t="str">
        <f t="shared" ca="1" si="215"/>
        <v/>
      </c>
      <c r="U1288" s="24">
        <f t="shared" ca="1" si="210"/>
        <v>0</v>
      </c>
      <c r="V1288" s="22">
        <f t="shared" ref="V1288:V1351" ca="1" si="216">Q1288*MIN(0.5,MAX(0.05,RAND()))</f>
        <v>3.2210877097355643E-2</v>
      </c>
    </row>
    <row r="1289" spans="7:22" x14ac:dyDescent="0.25">
      <c r="G1289" s="22">
        <v>1280</v>
      </c>
      <c r="H1289" s="22">
        <f>HLOOKUP($O1289,$B$8:$E$27,H$5,FALSE)</f>
        <v>1</v>
      </c>
      <c r="I1289" s="22">
        <f>HLOOKUP($O1289,$B$8:$E$27,I$5,FALSE)</f>
        <v>0.3</v>
      </c>
      <c r="J1289" s="22">
        <f>HLOOKUP($O1289,$B$8:$E$27,J$5,FALSE)</f>
        <v>0.95</v>
      </c>
      <c r="K1289" s="22">
        <f>HLOOKUP($O1289,$B$8:$E$27,K$5,FALSE)</f>
        <v>0</v>
      </c>
      <c r="L1289" s="22">
        <f>HLOOKUP($O1289,$B$8:$E$27,L$5,FALSE)</f>
        <v>0</v>
      </c>
      <c r="M1289" s="22">
        <f t="shared" si="211"/>
        <v>0.3</v>
      </c>
      <c r="N1289" s="22">
        <f t="shared" si="212"/>
        <v>0.95</v>
      </c>
      <c r="O1289" s="22" t="s">
        <v>38</v>
      </c>
      <c r="P1289" s="24">
        <f t="shared" ca="1" si="208"/>
        <v>6.9155596390388818E-2</v>
      </c>
      <c r="Q1289" s="24">
        <f t="shared" ca="1" si="209"/>
        <v>0.67304214123943495</v>
      </c>
      <c r="R1289" s="24">
        <f t="shared" ca="1" si="213"/>
        <v>0.74219773762982377</v>
      </c>
      <c r="S1289" s="22" t="str">
        <f t="shared" ca="1" si="214"/>
        <v/>
      </c>
      <c r="T1289" s="24" t="str">
        <f t="shared" ca="1" si="215"/>
        <v/>
      </c>
      <c r="U1289" s="24">
        <f t="shared" ca="1" si="210"/>
        <v>0</v>
      </c>
      <c r="V1289" s="22">
        <f t="shared" ca="1" si="216"/>
        <v>0.33652107061971748</v>
      </c>
    </row>
    <row r="1290" spans="7:22" x14ac:dyDescent="0.25">
      <c r="G1290" s="22">
        <v>1281</v>
      </c>
      <c r="H1290" s="22">
        <f>HLOOKUP($O1290,$B$8:$E$27,H$5,FALSE)</f>
        <v>1</v>
      </c>
      <c r="I1290" s="22">
        <f>HLOOKUP($O1290,$B$8:$E$27,I$5,FALSE)</f>
        <v>0.3</v>
      </c>
      <c r="J1290" s="22">
        <f>HLOOKUP($O1290,$B$8:$E$27,J$5,FALSE)</f>
        <v>0.95</v>
      </c>
      <c r="K1290" s="22">
        <f>HLOOKUP($O1290,$B$8:$E$27,K$5,FALSE)</f>
        <v>0</v>
      </c>
      <c r="L1290" s="22">
        <f>HLOOKUP($O1290,$B$8:$E$27,L$5,FALSE)</f>
        <v>0</v>
      </c>
      <c r="M1290" s="22">
        <f t="shared" si="211"/>
        <v>0.3</v>
      </c>
      <c r="N1290" s="22">
        <f t="shared" si="212"/>
        <v>0.95</v>
      </c>
      <c r="O1290" s="22" t="s">
        <v>38</v>
      </c>
      <c r="P1290" s="24">
        <f t="shared" ca="1" si="208"/>
        <v>0.17583906014830916</v>
      </c>
      <c r="Q1290" s="24">
        <f t="shared" ca="1" si="209"/>
        <v>0.63125614859917478</v>
      </c>
      <c r="R1290" s="24">
        <f t="shared" ca="1" si="213"/>
        <v>0.80709520874748397</v>
      </c>
      <c r="S1290" s="22" t="str">
        <f t="shared" ca="1" si="214"/>
        <v/>
      </c>
      <c r="T1290" s="24" t="str">
        <f t="shared" ca="1" si="215"/>
        <v/>
      </c>
      <c r="U1290" s="24">
        <f t="shared" ca="1" si="210"/>
        <v>0</v>
      </c>
      <c r="V1290" s="22">
        <f t="shared" ca="1" si="216"/>
        <v>0.17240974070116058</v>
      </c>
    </row>
    <row r="1291" spans="7:22" x14ac:dyDescent="0.25">
      <c r="G1291" s="22">
        <v>1282</v>
      </c>
      <c r="H1291" s="22">
        <f>HLOOKUP($O1291,$B$8:$E$27,H$5,FALSE)</f>
        <v>5</v>
      </c>
      <c r="I1291" s="22">
        <f>HLOOKUP($O1291,$B$8:$E$27,I$5,FALSE)</f>
        <v>0.18</v>
      </c>
      <c r="J1291" s="22">
        <f>HLOOKUP($O1291,$B$8:$E$27,J$5,FALSE)</f>
        <v>1.37</v>
      </c>
      <c r="K1291" s="22">
        <f>HLOOKUP($O1291,$B$8:$E$27,K$5,FALSE)</f>
        <v>0</v>
      </c>
      <c r="L1291" s="22">
        <f>HLOOKUP($O1291,$B$8:$E$27,L$5,FALSE)</f>
        <v>0</v>
      </c>
      <c r="M1291" s="22">
        <f t="shared" si="211"/>
        <v>0.89999999999999991</v>
      </c>
      <c r="N1291" s="22">
        <f t="shared" si="212"/>
        <v>6.8500000000000005</v>
      </c>
      <c r="O1291" s="22" t="s">
        <v>40</v>
      </c>
      <c r="P1291" s="24">
        <f t="shared" ref="P1291:P1354" ca="1" si="217">RAND()*$M1291</f>
        <v>0.78320419089759263</v>
      </c>
      <c r="Q1291" s="24">
        <f t="shared" ref="Q1291:Q1354" ca="1" si="218">MIN(N1291*20,MAX(M1291,NORMINV(RAND(),N1291-(N1291-M1291)/2,(N1291-M1291)/16)))</f>
        <v>3.5922695851977196</v>
      </c>
      <c r="R1291" s="24">
        <f t="shared" ca="1" si="213"/>
        <v>4.375473776095312</v>
      </c>
      <c r="S1291" s="22" t="str">
        <f t="shared" ca="1" si="214"/>
        <v/>
      </c>
      <c r="T1291" s="24" t="str">
        <f t="shared" ca="1" si="215"/>
        <v/>
      </c>
      <c r="U1291" s="24">
        <f t="shared" ref="U1291:U1354" ca="1" si="219">Q1291*K1291*L1291</f>
        <v>0</v>
      </c>
      <c r="V1291" s="22">
        <f t="shared" ca="1" si="216"/>
        <v>1.7961347925988598</v>
      </c>
    </row>
    <row r="1292" spans="7:22" x14ac:dyDescent="0.25">
      <c r="G1292" s="22">
        <v>1283</v>
      </c>
      <c r="H1292" s="22">
        <f>HLOOKUP($O1292,$B$8:$E$27,H$5,FALSE)</f>
        <v>3</v>
      </c>
      <c r="I1292" s="22">
        <f>HLOOKUP($O1292,$B$8:$E$27,I$5,FALSE)</f>
        <v>0.2</v>
      </c>
      <c r="J1292" s="22">
        <f>HLOOKUP($O1292,$B$8:$E$27,J$5,FALSE)</f>
        <v>1.26</v>
      </c>
      <c r="K1292" s="22">
        <f>HLOOKUP($O1292,$B$8:$E$27,K$5,FALSE)</f>
        <v>0</v>
      </c>
      <c r="L1292" s="22">
        <f>HLOOKUP($O1292,$B$8:$E$27,L$5,FALSE)</f>
        <v>0</v>
      </c>
      <c r="M1292" s="22">
        <f t="shared" si="211"/>
        <v>0.60000000000000009</v>
      </c>
      <c r="N1292" s="22">
        <f t="shared" si="212"/>
        <v>3.7800000000000002</v>
      </c>
      <c r="O1292" s="22" t="s">
        <v>39</v>
      </c>
      <c r="P1292" s="24">
        <f t="shared" ca="1" si="217"/>
        <v>1.5305861921695498E-2</v>
      </c>
      <c r="Q1292" s="24">
        <f t="shared" ca="1" si="218"/>
        <v>1.916818282131532</v>
      </c>
      <c r="R1292" s="24">
        <f t="shared" ca="1" si="213"/>
        <v>1.9321241440532275</v>
      </c>
      <c r="S1292" s="22" t="str">
        <f t="shared" ca="1" si="214"/>
        <v/>
      </c>
      <c r="T1292" s="24" t="str">
        <f t="shared" ca="1" si="215"/>
        <v/>
      </c>
      <c r="U1292" s="24">
        <f t="shared" ca="1" si="219"/>
        <v>0</v>
      </c>
      <c r="V1292" s="22">
        <f t="shared" ca="1" si="216"/>
        <v>0.95840914106576602</v>
      </c>
    </row>
    <row r="1293" spans="7:22" x14ac:dyDescent="0.25">
      <c r="G1293" s="22">
        <v>1284</v>
      </c>
      <c r="H1293" s="22">
        <f>HLOOKUP($O1293,$B$8:$E$27,H$5,FALSE)</f>
        <v>3</v>
      </c>
      <c r="I1293" s="22">
        <f>HLOOKUP($O1293,$B$8:$E$27,I$5,FALSE)</f>
        <v>0.2</v>
      </c>
      <c r="J1293" s="22">
        <f>HLOOKUP($O1293,$B$8:$E$27,J$5,FALSE)</f>
        <v>1.26</v>
      </c>
      <c r="K1293" s="22">
        <f>HLOOKUP($O1293,$B$8:$E$27,K$5,FALSE)</f>
        <v>0</v>
      </c>
      <c r="L1293" s="22">
        <f>HLOOKUP($O1293,$B$8:$E$27,L$5,FALSE)</f>
        <v>0</v>
      </c>
      <c r="M1293" s="22">
        <f t="shared" si="211"/>
        <v>0.60000000000000009</v>
      </c>
      <c r="N1293" s="22">
        <f t="shared" si="212"/>
        <v>3.7800000000000002</v>
      </c>
      <c r="O1293" s="22" t="s">
        <v>39</v>
      </c>
      <c r="P1293" s="24">
        <f t="shared" ca="1" si="217"/>
        <v>0.50573829827455197</v>
      </c>
      <c r="Q1293" s="24">
        <f t="shared" ca="1" si="218"/>
        <v>2.4751706916716727</v>
      </c>
      <c r="R1293" s="24">
        <f t="shared" ca="1" si="213"/>
        <v>2.9809089899462249</v>
      </c>
      <c r="S1293" s="22" t="str">
        <f t="shared" ca="1" si="214"/>
        <v/>
      </c>
      <c r="T1293" s="24" t="str">
        <f t="shared" ca="1" si="215"/>
        <v/>
      </c>
      <c r="U1293" s="24">
        <f t="shared" ca="1" si="219"/>
        <v>0</v>
      </c>
      <c r="V1293" s="22">
        <f t="shared" ca="1" si="216"/>
        <v>0.52882731978182485</v>
      </c>
    </row>
    <row r="1294" spans="7:22" x14ac:dyDescent="0.25">
      <c r="G1294" s="22">
        <v>1285</v>
      </c>
      <c r="H1294" s="22">
        <f>HLOOKUP($O1294,$B$8:$E$27,H$5,FALSE)</f>
        <v>1</v>
      </c>
      <c r="I1294" s="22">
        <f>HLOOKUP($O1294,$B$8:$E$27,I$5,FALSE)</f>
        <v>0.3</v>
      </c>
      <c r="J1294" s="22">
        <f>HLOOKUP($O1294,$B$8:$E$27,J$5,FALSE)</f>
        <v>0.95</v>
      </c>
      <c r="K1294" s="22">
        <f>HLOOKUP($O1294,$B$8:$E$27,K$5,FALSE)</f>
        <v>0</v>
      </c>
      <c r="L1294" s="22">
        <f>HLOOKUP($O1294,$B$8:$E$27,L$5,FALSE)</f>
        <v>0</v>
      </c>
      <c r="M1294" s="22">
        <f t="shared" si="211"/>
        <v>0.3</v>
      </c>
      <c r="N1294" s="22">
        <f t="shared" si="212"/>
        <v>0.95</v>
      </c>
      <c r="O1294" s="22" t="s">
        <v>38</v>
      </c>
      <c r="P1294" s="24">
        <f t="shared" ca="1" si="217"/>
        <v>0.25942378568166097</v>
      </c>
      <c r="Q1294" s="24">
        <f t="shared" ca="1" si="218"/>
        <v>0.66590630594905009</v>
      </c>
      <c r="R1294" s="24">
        <f t="shared" ca="1" si="213"/>
        <v>0.925330091630711</v>
      </c>
      <c r="S1294" s="22" t="str">
        <f t="shared" ca="1" si="214"/>
        <v/>
      </c>
      <c r="T1294" s="24" t="str">
        <f t="shared" ca="1" si="215"/>
        <v/>
      </c>
      <c r="U1294" s="24">
        <f t="shared" ca="1" si="219"/>
        <v>0</v>
      </c>
      <c r="V1294" s="22">
        <f t="shared" ca="1" si="216"/>
        <v>0.23836947355831156</v>
      </c>
    </row>
    <row r="1295" spans="7:22" x14ac:dyDescent="0.25">
      <c r="G1295" s="22">
        <v>1286</v>
      </c>
      <c r="H1295" s="22">
        <f>HLOOKUP($O1295,$B$8:$E$27,H$5,FALSE)</f>
        <v>10</v>
      </c>
      <c r="I1295" s="22">
        <f>HLOOKUP($O1295,$B$8:$E$27,I$5,FALSE)</f>
        <v>0.2</v>
      </c>
      <c r="J1295" s="22">
        <f>HLOOKUP($O1295,$B$8:$E$27,J$5,FALSE)</f>
        <v>1.4</v>
      </c>
      <c r="K1295" s="22">
        <f>HLOOKUP($O1295,$B$8:$E$27,K$5,FALSE)</f>
        <v>0</v>
      </c>
      <c r="L1295" s="22">
        <f>HLOOKUP($O1295,$B$8:$E$27,L$5,FALSE)</f>
        <v>0</v>
      </c>
      <c r="M1295" s="22">
        <f t="shared" si="211"/>
        <v>2</v>
      </c>
      <c r="N1295" s="22">
        <f t="shared" si="212"/>
        <v>14</v>
      </c>
      <c r="O1295" s="22" t="s">
        <v>41</v>
      </c>
      <c r="P1295" s="24">
        <f t="shared" ca="1" si="217"/>
        <v>8.7351246063554377E-2</v>
      </c>
      <c r="Q1295" s="24">
        <f t="shared" ca="1" si="218"/>
        <v>7.9977588106685191</v>
      </c>
      <c r="R1295" s="24">
        <f t="shared" ca="1" si="213"/>
        <v>8.0851100567320735</v>
      </c>
      <c r="S1295" s="22" t="str">
        <f t="shared" ca="1" si="214"/>
        <v/>
      </c>
      <c r="T1295" s="24" t="str">
        <f t="shared" ca="1" si="215"/>
        <v/>
      </c>
      <c r="U1295" s="24">
        <f t="shared" ca="1" si="219"/>
        <v>0</v>
      </c>
      <c r="V1295" s="22">
        <f t="shared" ca="1" si="216"/>
        <v>3.9988794053342596</v>
      </c>
    </row>
    <row r="1296" spans="7:22" x14ac:dyDescent="0.25">
      <c r="G1296" s="22">
        <v>1287</v>
      </c>
      <c r="H1296" s="22">
        <f>HLOOKUP($O1296,$B$8:$E$27,H$5,FALSE)</f>
        <v>3</v>
      </c>
      <c r="I1296" s="22">
        <f>HLOOKUP($O1296,$B$8:$E$27,I$5,FALSE)</f>
        <v>0.2</v>
      </c>
      <c r="J1296" s="22">
        <f>HLOOKUP($O1296,$B$8:$E$27,J$5,FALSE)</f>
        <v>1.26</v>
      </c>
      <c r="K1296" s="22">
        <f>HLOOKUP($O1296,$B$8:$E$27,K$5,FALSE)</f>
        <v>0</v>
      </c>
      <c r="L1296" s="22">
        <f>HLOOKUP($O1296,$B$8:$E$27,L$5,FALSE)</f>
        <v>0</v>
      </c>
      <c r="M1296" s="22">
        <f t="shared" si="211"/>
        <v>0.60000000000000009</v>
      </c>
      <c r="N1296" s="22">
        <f t="shared" si="212"/>
        <v>3.7800000000000002</v>
      </c>
      <c r="O1296" s="22" t="s">
        <v>39</v>
      </c>
      <c r="P1296" s="24">
        <f t="shared" ca="1" si="217"/>
        <v>5.202075963235283E-2</v>
      </c>
      <c r="Q1296" s="24">
        <f t="shared" ca="1" si="218"/>
        <v>2.3327499416940527</v>
      </c>
      <c r="R1296" s="24">
        <f t="shared" ca="1" si="213"/>
        <v>2.3847707013264055</v>
      </c>
      <c r="S1296" s="22" t="str">
        <f t="shared" ca="1" si="214"/>
        <v/>
      </c>
      <c r="T1296" s="24" t="str">
        <f t="shared" ca="1" si="215"/>
        <v/>
      </c>
      <c r="U1296" s="24">
        <f t="shared" ca="1" si="219"/>
        <v>0</v>
      </c>
      <c r="V1296" s="22">
        <f t="shared" ca="1" si="216"/>
        <v>0.51587136987862958</v>
      </c>
    </row>
    <row r="1297" spans="7:22" x14ac:dyDescent="0.25">
      <c r="G1297" s="22">
        <v>1288</v>
      </c>
      <c r="H1297" s="22">
        <f>HLOOKUP($O1297,$B$8:$E$27,H$5,FALSE)</f>
        <v>5</v>
      </c>
      <c r="I1297" s="22">
        <f>HLOOKUP($O1297,$B$8:$E$27,I$5,FALSE)</f>
        <v>0.18</v>
      </c>
      <c r="J1297" s="22">
        <f>HLOOKUP($O1297,$B$8:$E$27,J$5,FALSE)</f>
        <v>1.37</v>
      </c>
      <c r="K1297" s="22">
        <f>HLOOKUP($O1297,$B$8:$E$27,K$5,FALSE)</f>
        <v>0</v>
      </c>
      <c r="L1297" s="22">
        <f>HLOOKUP($O1297,$B$8:$E$27,L$5,FALSE)</f>
        <v>0</v>
      </c>
      <c r="M1297" s="22">
        <f t="shared" ref="M1297:M1360" si="220">I1297*$H1297</f>
        <v>0.89999999999999991</v>
      </c>
      <c r="N1297" s="22">
        <f t="shared" ref="N1297:N1360" si="221">J1297*$H1297</f>
        <v>6.8500000000000005</v>
      </c>
      <c r="O1297" s="22" t="s">
        <v>40</v>
      </c>
      <c r="P1297" s="24">
        <f t="shared" ca="1" si="217"/>
        <v>0.74089825934339137</v>
      </c>
      <c r="Q1297" s="24">
        <f t="shared" ca="1" si="218"/>
        <v>3.8477035840239724</v>
      </c>
      <c r="R1297" s="24">
        <f t="shared" ca="1" si="213"/>
        <v>4.5886018433673641</v>
      </c>
      <c r="S1297" s="22" t="str">
        <f t="shared" ca="1" si="214"/>
        <v/>
      </c>
      <c r="T1297" s="24" t="str">
        <f t="shared" ca="1" si="215"/>
        <v/>
      </c>
      <c r="U1297" s="24">
        <f t="shared" ca="1" si="219"/>
        <v>0</v>
      </c>
      <c r="V1297" s="22">
        <f t="shared" ca="1" si="216"/>
        <v>0.61014302580586799</v>
      </c>
    </row>
    <row r="1298" spans="7:22" x14ac:dyDescent="0.25">
      <c r="G1298" s="22">
        <v>1289</v>
      </c>
      <c r="H1298" s="22">
        <f>HLOOKUP($O1298,$B$8:$E$27,H$5,FALSE)</f>
        <v>1</v>
      </c>
      <c r="I1298" s="22">
        <f>HLOOKUP($O1298,$B$8:$E$27,I$5,FALSE)</f>
        <v>0.3</v>
      </c>
      <c r="J1298" s="22">
        <f>HLOOKUP($O1298,$B$8:$E$27,J$5,FALSE)</f>
        <v>0.95</v>
      </c>
      <c r="K1298" s="22">
        <f>HLOOKUP($O1298,$B$8:$E$27,K$5,FALSE)</f>
        <v>0</v>
      </c>
      <c r="L1298" s="22">
        <f>HLOOKUP($O1298,$B$8:$E$27,L$5,FALSE)</f>
        <v>0</v>
      </c>
      <c r="M1298" s="22">
        <f t="shared" si="220"/>
        <v>0.3</v>
      </c>
      <c r="N1298" s="22">
        <f t="shared" si="221"/>
        <v>0.95</v>
      </c>
      <c r="O1298" s="22" t="s">
        <v>38</v>
      </c>
      <c r="P1298" s="24">
        <f t="shared" ca="1" si="217"/>
        <v>9.885174262070108E-2</v>
      </c>
      <c r="Q1298" s="24">
        <f t="shared" ca="1" si="218"/>
        <v>0.62196910433432884</v>
      </c>
      <c r="R1298" s="24">
        <f t="shared" ca="1" si="213"/>
        <v>0.7208208469550299</v>
      </c>
      <c r="S1298" s="22" t="str">
        <f t="shared" ca="1" si="214"/>
        <v/>
      </c>
      <c r="T1298" s="24" t="str">
        <f t="shared" ca="1" si="215"/>
        <v/>
      </c>
      <c r="U1298" s="24">
        <f t="shared" ca="1" si="219"/>
        <v>0</v>
      </c>
      <c r="V1298" s="22">
        <f t="shared" ca="1" si="216"/>
        <v>0.31098455216716442</v>
      </c>
    </row>
    <row r="1299" spans="7:22" x14ac:dyDescent="0.25">
      <c r="G1299" s="22">
        <v>1290</v>
      </c>
      <c r="H1299" s="22">
        <f>HLOOKUP($O1299,$B$8:$E$27,H$5,FALSE)</f>
        <v>1</v>
      </c>
      <c r="I1299" s="22">
        <f>HLOOKUP($O1299,$B$8:$E$27,I$5,FALSE)</f>
        <v>0.3</v>
      </c>
      <c r="J1299" s="22">
        <f>HLOOKUP($O1299,$B$8:$E$27,J$5,FALSE)</f>
        <v>0.95</v>
      </c>
      <c r="K1299" s="22">
        <f>HLOOKUP($O1299,$B$8:$E$27,K$5,FALSE)</f>
        <v>0</v>
      </c>
      <c r="L1299" s="22">
        <f>HLOOKUP($O1299,$B$8:$E$27,L$5,FALSE)</f>
        <v>0</v>
      </c>
      <c r="M1299" s="22">
        <f t="shared" si="220"/>
        <v>0.3</v>
      </c>
      <c r="N1299" s="22">
        <f t="shared" si="221"/>
        <v>0.95</v>
      </c>
      <c r="O1299" s="22" t="s">
        <v>38</v>
      </c>
      <c r="P1299" s="24">
        <f t="shared" ca="1" si="217"/>
        <v>9.3381465233405583E-2</v>
      </c>
      <c r="Q1299" s="24">
        <f t="shared" ca="1" si="218"/>
        <v>0.56657769986726558</v>
      </c>
      <c r="R1299" s="24">
        <f t="shared" ca="1" si="213"/>
        <v>0.65995916510067121</v>
      </c>
      <c r="S1299" s="22" t="str">
        <f t="shared" ca="1" si="214"/>
        <v/>
      </c>
      <c r="T1299" s="24" t="str">
        <f t="shared" ca="1" si="215"/>
        <v/>
      </c>
      <c r="U1299" s="24">
        <f t="shared" ca="1" si="219"/>
        <v>0</v>
      </c>
      <c r="V1299" s="22">
        <f t="shared" ca="1" si="216"/>
        <v>7.6469372233747029E-2</v>
      </c>
    </row>
    <row r="1300" spans="7:22" x14ac:dyDescent="0.25">
      <c r="G1300" s="22">
        <v>1291</v>
      </c>
      <c r="H1300" s="22">
        <f>HLOOKUP($O1300,$B$8:$E$27,H$5,FALSE)</f>
        <v>1</v>
      </c>
      <c r="I1300" s="22">
        <f>HLOOKUP($O1300,$B$8:$E$27,I$5,FALSE)</f>
        <v>0.3</v>
      </c>
      <c r="J1300" s="22">
        <f>HLOOKUP($O1300,$B$8:$E$27,J$5,FALSE)</f>
        <v>0.95</v>
      </c>
      <c r="K1300" s="22">
        <f>HLOOKUP($O1300,$B$8:$E$27,K$5,FALSE)</f>
        <v>0</v>
      </c>
      <c r="L1300" s="22">
        <f>HLOOKUP($O1300,$B$8:$E$27,L$5,FALSE)</f>
        <v>0</v>
      </c>
      <c r="M1300" s="22">
        <f t="shared" si="220"/>
        <v>0.3</v>
      </c>
      <c r="N1300" s="22">
        <f t="shared" si="221"/>
        <v>0.95</v>
      </c>
      <c r="O1300" s="22" t="s">
        <v>38</v>
      </c>
      <c r="P1300" s="24">
        <f t="shared" ca="1" si="217"/>
        <v>0.18420576614456888</v>
      </c>
      <c r="Q1300" s="24">
        <f t="shared" ca="1" si="218"/>
        <v>0.65638672625839423</v>
      </c>
      <c r="R1300" s="24">
        <f t="shared" ca="1" si="213"/>
        <v>0.84059249240296308</v>
      </c>
      <c r="S1300" s="22" t="str">
        <f t="shared" ca="1" si="214"/>
        <v/>
      </c>
      <c r="T1300" s="24" t="str">
        <f t="shared" ca="1" si="215"/>
        <v/>
      </c>
      <c r="U1300" s="24">
        <f t="shared" ca="1" si="219"/>
        <v>0</v>
      </c>
      <c r="V1300" s="22">
        <f t="shared" ca="1" si="216"/>
        <v>0.27948545758267551</v>
      </c>
    </row>
    <row r="1301" spans="7:22" x14ac:dyDescent="0.25">
      <c r="G1301" s="22">
        <v>1292</v>
      </c>
      <c r="H1301" s="22">
        <f>HLOOKUP($O1301,$B$8:$E$27,H$5,FALSE)</f>
        <v>3</v>
      </c>
      <c r="I1301" s="22">
        <f>HLOOKUP($O1301,$B$8:$E$27,I$5,FALSE)</f>
        <v>0.2</v>
      </c>
      <c r="J1301" s="22">
        <f>HLOOKUP($O1301,$B$8:$E$27,J$5,FALSE)</f>
        <v>1.26</v>
      </c>
      <c r="K1301" s="22">
        <f>HLOOKUP($O1301,$B$8:$E$27,K$5,FALSE)</f>
        <v>0</v>
      </c>
      <c r="L1301" s="22">
        <f>HLOOKUP($O1301,$B$8:$E$27,L$5,FALSE)</f>
        <v>0</v>
      </c>
      <c r="M1301" s="22">
        <f t="shared" si="220"/>
        <v>0.60000000000000009</v>
      </c>
      <c r="N1301" s="22">
        <f t="shared" si="221"/>
        <v>3.7800000000000002</v>
      </c>
      <c r="O1301" s="22" t="s">
        <v>39</v>
      </c>
      <c r="P1301" s="24">
        <f t="shared" ca="1" si="217"/>
        <v>0.14952841111149598</v>
      </c>
      <c r="Q1301" s="24">
        <f t="shared" ca="1" si="218"/>
        <v>2.4431489834749884</v>
      </c>
      <c r="R1301" s="24">
        <f t="shared" ca="1" si="213"/>
        <v>2.5926773945864845</v>
      </c>
      <c r="S1301" s="22" t="str">
        <f t="shared" ca="1" si="214"/>
        <v/>
      </c>
      <c r="T1301" s="24" t="str">
        <f t="shared" ca="1" si="215"/>
        <v/>
      </c>
      <c r="U1301" s="24">
        <f t="shared" ca="1" si="219"/>
        <v>0</v>
      </c>
      <c r="V1301" s="22">
        <f t="shared" ca="1" si="216"/>
        <v>1.2215744917374942</v>
      </c>
    </row>
    <row r="1302" spans="7:22" x14ac:dyDescent="0.25">
      <c r="G1302" s="22">
        <v>1293</v>
      </c>
      <c r="H1302" s="22">
        <f>HLOOKUP($O1302,$B$8:$E$27,H$5,FALSE)</f>
        <v>5</v>
      </c>
      <c r="I1302" s="22">
        <f>HLOOKUP($O1302,$B$8:$E$27,I$5,FALSE)</f>
        <v>0.18</v>
      </c>
      <c r="J1302" s="22">
        <f>HLOOKUP($O1302,$B$8:$E$27,J$5,FALSE)</f>
        <v>1.37</v>
      </c>
      <c r="K1302" s="22">
        <f>HLOOKUP($O1302,$B$8:$E$27,K$5,FALSE)</f>
        <v>0</v>
      </c>
      <c r="L1302" s="22">
        <f>HLOOKUP($O1302,$B$8:$E$27,L$5,FALSE)</f>
        <v>0</v>
      </c>
      <c r="M1302" s="22">
        <f t="shared" si="220"/>
        <v>0.89999999999999991</v>
      </c>
      <c r="N1302" s="22">
        <f t="shared" si="221"/>
        <v>6.8500000000000005</v>
      </c>
      <c r="O1302" s="22" t="s">
        <v>40</v>
      </c>
      <c r="P1302" s="24">
        <f t="shared" ca="1" si="217"/>
        <v>0.26295642513684014</v>
      </c>
      <c r="Q1302" s="24">
        <f t="shared" ca="1" si="218"/>
        <v>3.9224815778533948</v>
      </c>
      <c r="R1302" s="24">
        <f t="shared" ca="1" si="213"/>
        <v>4.1854380029902352</v>
      </c>
      <c r="S1302" s="22" t="str">
        <f t="shared" ca="1" si="214"/>
        <v/>
      </c>
      <c r="T1302" s="24" t="str">
        <f t="shared" ca="1" si="215"/>
        <v/>
      </c>
      <c r="U1302" s="24">
        <f t="shared" ca="1" si="219"/>
        <v>0</v>
      </c>
      <c r="V1302" s="22">
        <f t="shared" ca="1" si="216"/>
        <v>1.6191403575661083</v>
      </c>
    </row>
    <row r="1303" spans="7:22" x14ac:dyDescent="0.25">
      <c r="G1303" s="22">
        <v>1294</v>
      </c>
      <c r="H1303" s="22">
        <f>HLOOKUP($O1303,$B$8:$E$27,H$5,FALSE)</f>
        <v>10</v>
      </c>
      <c r="I1303" s="22">
        <f>HLOOKUP($O1303,$B$8:$E$27,I$5,FALSE)</f>
        <v>0.2</v>
      </c>
      <c r="J1303" s="22">
        <f>HLOOKUP($O1303,$B$8:$E$27,J$5,FALSE)</f>
        <v>1.4</v>
      </c>
      <c r="K1303" s="22">
        <f>HLOOKUP($O1303,$B$8:$E$27,K$5,FALSE)</f>
        <v>0</v>
      </c>
      <c r="L1303" s="22">
        <f>HLOOKUP($O1303,$B$8:$E$27,L$5,FALSE)</f>
        <v>0</v>
      </c>
      <c r="M1303" s="22">
        <f t="shared" si="220"/>
        <v>2</v>
      </c>
      <c r="N1303" s="22">
        <f t="shared" si="221"/>
        <v>14</v>
      </c>
      <c r="O1303" s="22" t="s">
        <v>41</v>
      </c>
      <c r="P1303" s="24">
        <f t="shared" ca="1" si="217"/>
        <v>1.967508158196174E-2</v>
      </c>
      <c r="Q1303" s="24">
        <f t="shared" ca="1" si="218"/>
        <v>7.9303650919236226</v>
      </c>
      <c r="R1303" s="24">
        <f t="shared" ca="1" si="213"/>
        <v>7.9500401735055846</v>
      </c>
      <c r="S1303" s="22" t="str">
        <f t="shared" ca="1" si="214"/>
        <v/>
      </c>
      <c r="T1303" s="24" t="str">
        <f t="shared" ca="1" si="215"/>
        <v/>
      </c>
      <c r="U1303" s="24">
        <f t="shared" ca="1" si="219"/>
        <v>0</v>
      </c>
      <c r="V1303" s="22">
        <f t="shared" ca="1" si="216"/>
        <v>3.9651825459618113</v>
      </c>
    </row>
    <row r="1304" spans="7:22" x14ac:dyDescent="0.25">
      <c r="G1304" s="22">
        <v>1295</v>
      </c>
      <c r="H1304" s="22">
        <f>HLOOKUP($O1304,$B$8:$E$27,H$5,FALSE)</f>
        <v>1</v>
      </c>
      <c r="I1304" s="22">
        <f>HLOOKUP($O1304,$B$8:$E$27,I$5,FALSE)</f>
        <v>0.3</v>
      </c>
      <c r="J1304" s="22">
        <f>HLOOKUP($O1304,$B$8:$E$27,J$5,FALSE)</f>
        <v>0.95</v>
      </c>
      <c r="K1304" s="22">
        <f>HLOOKUP($O1304,$B$8:$E$27,K$5,FALSE)</f>
        <v>0</v>
      </c>
      <c r="L1304" s="22">
        <f>HLOOKUP($O1304,$B$8:$E$27,L$5,FALSE)</f>
        <v>0</v>
      </c>
      <c r="M1304" s="22">
        <f t="shared" si="220"/>
        <v>0.3</v>
      </c>
      <c r="N1304" s="22">
        <f t="shared" si="221"/>
        <v>0.95</v>
      </c>
      <c r="O1304" s="22" t="s">
        <v>38</v>
      </c>
      <c r="P1304" s="24">
        <f t="shared" ca="1" si="217"/>
        <v>0.10735322667775062</v>
      </c>
      <c r="Q1304" s="24">
        <f t="shared" ca="1" si="218"/>
        <v>0.56102267616486112</v>
      </c>
      <c r="R1304" s="24">
        <f t="shared" ca="1" si="213"/>
        <v>0.66837590284261172</v>
      </c>
      <c r="S1304" s="22" t="str">
        <f t="shared" ca="1" si="214"/>
        <v/>
      </c>
      <c r="T1304" s="24" t="str">
        <f t="shared" ca="1" si="215"/>
        <v/>
      </c>
      <c r="U1304" s="24">
        <f t="shared" ca="1" si="219"/>
        <v>0</v>
      </c>
      <c r="V1304" s="22">
        <f t="shared" ca="1" si="216"/>
        <v>0.11351340079584278</v>
      </c>
    </row>
    <row r="1305" spans="7:22" x14ac:dyDescent="0.25">
      <c r="G1305" s="22">
        <v>1296</v>
      </c>
      <c r="H1305" s="22">
        <f>HLOOKUP($O1305,$B$8:$E$27,H$5,FALSE)</f>
        <v>1</v>
      </c>
      <c r="I1305" s="22">
        <f>HLOOKUP($O1305,$B$8:$E$27,I$5,FALSE)</f>
        <v>0.3</v>
      </c>
      <c r="J1305" s="22">
        <f>HLOOKUP($O1305,$B$8:$E$27,J$5,FALSE)</f>
        <v>0.95</v>
      </c>
      <c r="K1305" s="22">
        <f>HLOOKUP($O1305,$B$8:$E$27,K$5,FALSE)</f>
        <v>0</v>
      </c>
      <c r="L1305" s="22">
        <f>HLOOKUP($O1305,$B$8:$E$27,L$5,FALSE)</f>
        <v>0</v>
      </c>
      <c r="M1305" s="22">
        <f t="shared" si="220"/>
        <v>0.3</v>
      </c>
      <c r="N1305" s="22">
        <f t="shared" si="221"/>
        <v>0.95</v>
      </c>
      <c r="O1305" s="22" t="s">
        <v>38</v>
      </c>
      <c r="P1305" s="24">
        <f t="shared" ca="1" si="217"/>
        <v>0.29866919381584273</v>
      </c>
      <c r="Q1305" s="24">
        <f t="shared" ca="1" si="218"/>
        <v>0.65085416938146534</v>
      </c>
      <c r="R1305" s="24">
        <f t="shared" ca="1" si="213"/>
        <v>0.94952336319730812</v>
      </c>
      <c r="S1305" s="22" t="str">
        <f t="shared" ca="1" si="214"/>
        <v/>
      </c>
      <c r="T1305" s="24" t="str">
        <f t="shared" ca="1" si="215"/>
        <v/>
      </c>
      <c r="U1305" s="24">
        <f t="shared" ca="1" si="219"/>
        <v>0</v>
      </c>
      <c r="V1305" s="22">
        <f t="shared" ca="1" si="216"/>
        <v>0.32542708469073267</v>
      </c>
    </row>
    <row r="1306" spans="7:22" x14ac:dyDescent="0.25">
      <c r="G1306" s="22">
        <v>1297</v>
      </c>
      <c r="H1306" s="22">
        <f>HLOOKUP($O1306,$B$8:$E$27,H$5,FALSE)</f>
        <v>10</v>
      </c>
      <c r="I1306" s="22">
        <f>HLOOKUP($O1306,$B$8:$E$27,I$5,FALSE)</f>
        <v>0.2</v>
      </c>
      <c r="J1306" s="22">
        <f>HLOOKUP($O1306,$B$8:$E$27,J$5,FALSE)</f>
        <v>1.4</v>
      </c>
      <c r="K1306" s="22">
        <f>HLOOKUP($O1306,$B$8:$E$27,K$5,FALSE)</f>
        <v>0</v>
      </c>
      <c r="L1306" s="22">
        <f>HLOOKUP($O1306,$B$8:$E$27,L$5,FALSE)</f>
        <v>0</v>
      </c>
      <c r="M1306" s="22">
        <f t="shared" si="220"/>
        <v>2</v>
      </c>
      <c r="N1306" s="22">
        <f t="shared" si="221"/>
        <v>14</v>
      </c>
      <c r="O1306" s="22" t="s">
        <v>41</v>
      </c>
      <c r="P1306" s="24">
        <f t="shared" ca="1" si="217"/>
        <v>1.6851298122945855</v>
      </c>
      <c r="Q1306" s="24">
        <f t="shared" ca="1" si="218"/>
        <v>7.7916558817460544</v>
      </c>
      <c r="R1306" s="24">
        <f t="shared" ca="1" si="213"/>
        <v>9.4767856940406396</v>
      </c>
      <c r="S1306" s="22" t="str">
        <f t="shared" ca="1" si="214"/>
        <v/>
      </c>
      <c r="T1306" s="24" t="str">
        <f t="shared" ca="1" si="215"/>
        <v/>
      </c>
      <c r="U1306" s="24">
        <f t="shared" ca="1" si="219"/>
        <v>0</v>
      </c>
      <c r="V1306" s="22">
        <f t="shared" ca="1" si="216"/>
        <v>0.38958279408730273</v>
      </c>
    </row>
    <row r="1307" spans="7:22" x14ac:dyDescent="0.25">
      <c r="G1307" s="22">
        <v>1298</v>
      </c>
      <c r="H1307" s="22">
        <f>HLOOKUP($O1307,$B$8:$E$27,H$5,FALSE)</f>
        <v>3</v>
      </c>
      <c r="I1307" s="22">
        <f>HLOOKUP($O1307,$B$8:$E$27,I$5,FALSE)</f>
        <v>0.2</v>
      </c>
      <c r="J1307" s="22">
        <f>HLOOKUP($O1307,$B$8:$E$27,J$5,FALSE)</f>
        <v>1.26</v>
      </c>
      <c r="K1307" s="22">
        <f>HLOOKUP($O1307,$B$8:$E$27,K$5,FALSE)</f>
        <v>0</v>
      </c>
      <c r="L1307" s="22">
        <f>HLOOKUP($O1307,$B$8:$E$27,L$5,FALSE)</f>
        <v>0</v>
      </c>
      <c r="M1307" s="22">
        <f t="shared" si="220"/>
        <v>0.60000000000000009</v>
      </c>
      <c r="N1307" s="22">
        <f t="shared" si="221"/>
        <v>3.7800000000000002</v>
      </c>
      <c r="O1307" s="22" t="s">
        <v>39</v>
      </c>
      <c r="P1307" s="24">
        <f t="shared" ca="1" si="217"/>
        <v>0.48954468954066632</v>
      </c>
      <c r="Q1307" s="24">
        <f t="shared" ca="1" si="218"/>
        <v>2.5151930364492996</v>
      </c>
      <c r="R1307" s="24">
        <f t="shared" ca="1" si="213"/>
        <v>3.0047377259899659</v>
      </c>
      <c r="S1307" s="22" t="str">
        <f t="shared" ca="1" si="214"/>
        <v>B</v>
      </c>
      <c r="T1307" s="24">
        <f t="shared" ca="1" si="215"/>
        <v>4.737725989965913E-3</v>
      </c>
      <c r="U1307" s="24">
        <f t="shared" ca="1" si="219"/>
        <v>0</v>
      </c>
      <c r="V1307" s="22">
        <f t="shared" ca="1" si="216"/>
        <v>0.38405738593384176</v>
      </c>
    </row>
    <row r="1308" spans="7:22" x14ac:dyDescent="0.25">
      <c r="G1308" s="22">
        <v>1299</v>
      </c>
      <c r="H1308" s="22">
        <f>HLOOKUP($O1308,$B$8:$E$27,H$5,FALSE)</f>
        <v>5</v>
      </c>
      <c r="I1308" s="22">
        <f>HLOOKUP($O1308,$B$8:$E$27,I$5,FALSE)</f>
        <v>0.18</v>
      </c>
      <c r="J1308" s="22">
        <f>HLOOKUP($O1308,$B$8:$E$27,J$5,FALSE)</f>
        <v>1.37</v>
      </c>
      <c r="K1308" s="22">
        <f>HLOOKUP($O1308,$B$8:$E$27,K$5,FALSE)</f>
        <v>0</v>
      </c>
      <c r="L1308" s="22">
        <f>HLOOKUP($O1308,$B$8:$E$27,L$5,FALSE)</f>
        <v>0</v>
      </c>
      <c r="M1308" s="22">
        <f t="shared" si="220"/>
        <v>0.89999999999999991</v>
      </c>
      <c r="N1308" s="22">
        <f t="shared" si="221"/>
        <v>6.8500000000000005</v>
      </c>
      <c r="O1308" s="22" t="s">
        <v>40</v>
      </c>
      <c r="P1308" s="24">
        <f t="shared" ca="1" si="217"/>
        <v>0.31579510890001256</v>
      </c>
      <c r="Q1308" s="24">
        <f t="shared" ca="1" si="218"/>
        <v>3.9050318006481834</v>
      </c>
      <c r="R1308" s="24">
        <f t="shared" ca="1" si="213"/>
        <v>4.2208269095481956</v>
      </c>
      <c r="S1308" s="22" t="str">
        <f t="shared" ca="1" si="214"/>
        <v/>
      </c>
      <c r="T1308" s="24" t="str">
        <f t="shared" ca="1" si="215"/>
        <v/>
      </c>
      <c r="U1308" s="24">
        <f t="shared" ca="1" si="219"/>
        <v>0</v>
      </c>
      <c r="V1308" s="22">
        <f t="shared" ca="1" si="216"/>
        <v>1.9525159003240917</v>
      </c>
    </row>
    <row r="1309" spans="7:22" x14ac:dyDescent="0.25">
      <c r="G1309" s="22">
        <v>1300</v>
      </c>
      <c r="H1309" s="22">
        <f>HLOOKUP($O1309,$B$8:$E$27,H$5,FALSE)</f>
        <v>5</v>
      </c>
      <c r="I1309" s="22">
        <f>HLOOKUP($O1309,$B$8:$E$27,I$5,FALSE)</f>
        <v>0.18</v>
      </c>
      <c r="J1309" s="22">
        <f>HLOOKUP($O1309,$B$8:$E$27,J$5,FALSE)</f>
        <v>1.37</v>
      </c>
      <c r="K1309" s="22">
        <f>HLOOKUP($O1309,$B$8:$E$27,K$5,FALSE)</f>
        <v>0</v>
      </c>
      <c r="L1309" s="22">
        <f>HLOOKUP($O1309,$B$8:$E$27,L$5,FALSE)</f>
        <v>0</v>
      </c>
      <c r="M1309" s="22">
        <f t="shared" si="220"/>
        <v>0.89999999999999991</v>
      </c>
      <c r="N1309" s="22">
        <f t="shared" si="221"/>
        <v>6.8500000000000005</v>
      </c>
      <c r="O1309" s="22" t="s">
        <v>40</v>
      </c>
      <c r="P1309" s="24">
        <f t="shared" ca="1" si="217"/>
        <v>0.62524582359017522</v>
      </c>
      <c r="Q1309" s="24">
        <f t="shared" ca="1" si="218"/>
        <v>3.9449049087024308</v>
      </c>
      <c r="R1309" s="24">
        <f t="shared" ca="1" si="213"/>
        <v>4.570150732292606</v>
      </c>
      <c r="S1309" s="22" t="str">
        <f t="shared" ca="1" si="214"/>
        <v/>
      </c>
      <c r="T1309" s="24" t="str">
        <f t="shared" ca="1" si="215"/>
        <v/>
      </c>
      <c r="U1309" s="24">
        <f t="shared" ca="1" si="219"/>
        <v>0</v>
      </c>
      <c r="V1309" s="22">
        <f t="shared" ca="1" si="216"/>
        <v>1.9724524543512154</v>
      </c>
    </row>
    <row r="1310" spans="7:22" x14ac:dyDescent="0.25">
      <c r="G1310" s="22">
        <v>1301</v>
      </c>
      <c r="H1310" s="22">
        <f>HLOOKUP($O1310,$B$8:$E$27,H$5,FALSE)</f>
        <v>1</v>
      </c>
      <c r="I1310" s="22">
        <f>HLOOKUP($O1310,$B$8:$E$27,I$5,FALSE)</f>
        <v>0.3</v>
      </c>
      <c r="J1310" s="22">
        <f>HLOOKUP($O1310,$B$8:$E$27,J$5,FALSE)</f>
        <v>0.95</v>
      </c>
      <c r="K1310" s="22">
        <f>HLOOKUP($O1310,$B$8:$E$27,K$5,FALSE)</f>
        <v>0</v>
      </c>
      <c r="L1310" s="22">
        <f>HLOOKUP($O1310,$B$8:$E$27,L$5,FALSE)</f>
        <v>0</v>
      </c>
      <c r="M1310" s="22">
        <f t="shared" si="220"/>
        <v>0.3</v>
      </c>
      <c r="N1310" s="22">
        <f t="shared" si="221"/>
        <v>0.95</v>
      </c>
      <c r="O1310" s="22" t="s">
        <v>38</v>
      </c>
      <c r="P1310" s="24">
        <f t="shared" ca="1" si="217"/>
        <v>0.2773962941473041</v>
      </c>
      <c r="Q1310" s="24">
        <f t="shared" ca="1" si="218"/>
        <v>0.68759868466076401</v>
      </c>
      <c r="R1310" s="24">
        <f t="shared" ca="1" si="213"/>
        <v>0.96499497880806806</v>
      </c>
      <c r="S1310" s="22" t="str">
        <f t="shared" ca="1" si="214"/>
        <v/>
      </c>
      <c r="T1310" s="24" t="str">
        <f t="shared" ca="1" si="215"/>
        <v/>
      </c>
      <c r="U1310" s="24">
        <f t="shared" ca="1" si="219"/>
        <v>0</v>
      </c>
      <c r="V1310" s="22">
        <f t="shared" ca="1" si="216"/>
        <v>0.34379934233038201</v>
      </c>
    </row>
    <row r="1311" spans="7:22" x14ac:dyDescent="0.25">
      <c r="G1311" s="22">
        <v>1302</v>
      </c>
      <c r="H1311" s="22">
        <f>HLOOKUP($O1311,$B$8:$E$27,H$5,FALSE)</f>
        <v>3</v>
      </c>
      <c r="I1311" s="22">
        <f>HLOOKUP($O1311,$B$8:$E$27,I$5,FALSE)</f>
        <v>0.2</v>
      </c>
      <c r="J1311" s="22">
        <f>HLOOKUP($O1311,$B$8:$E$27,J$5,FALSE)</f>
        <v>1.26</v>
      </c>
      <c r="K1311" s="22">
        <f>HLOOKUP($O1311,$B$8:$E$27,K$5,FALSE)</f>
        <v>0</v>
      </c>
      <c r="L1311" s="22">
        <f>HLOOKUP($O1311,$B$8:$E$27,L$5,FALSE)</f>
        <v>0</v>
      </c>
      <c r="M1311" s="22">
        <f t="shared" si="220"/>
        <v>0.60000000000000009</v>
      </c>
      <c r="N1311" s="22">
        <f t="shared" si="221"/>
        <v>3.7800000000000002</v>
      </c>
      <c r="O1311" s="22" t="s">
        <v>39</v>
      </c>
      <c r="P1311" s="24">
        <f t="shared" ca="1" si="217"/>
        <v>0.53951244135619603</v>
      </c>
      <c r="Q1311" s="24">
        <f t="shared" ca="1" si="218"/>
        <v>2.2969307219490251</v>
      </c>
      <c r="R1311" s="24">
        <f t="shared" ca="1" si="213"/>
        <v>2.8364431633052209</v>
      </c>
      <c r="S1311" s="22" t="str">
        <f t="shared" ca="1" si="214"/>
        <v/>
      </c>
      <c r="T1311" s="24" t="str">
        <f t="shared" ca="1" si="215"/>
        <v/>
      </c>
      <c r="U1311" s="24">
        <f t="shared" ca="1" si="219"/>
        <v>0</v>
      </c>
      <c r="V1311" s="22">
        <f t="shared" ca="1" si="216"/>
        <v>1.1484653609745126</v>
      </c>
    </row>
    <row r="1312" spans="7:22" x14ac:dyDescent="0.25">
      <c r="G1312" s="22">
        <v>1303</v>
      </c>
      <c r="H1312" s="22">
        <f>HLOOKUP($O1312,$B$8:$E$27,H$5,FALSE)</f>
        <v>5</v>
      </c>
      <c r="I1312" s="22">
        <f>HLOOKUP($O1312,$B$8:$E$27,I$5,FALSE)</f>
        <v>0.18</v>
      </c>
      <c r="J1312" s="22">
        <f>HLOOKUP($O1312,$B$8:$E$27,J$5,FALSE)</f>
        <v>1.37</v>
      </c>
      <c r="K1312" s="22">
        <f>HLOOKUP($O1312,$B$8:$E$27,K$5,FALSE)</f>
        <v>0</v>
      </c>
      <c r="L1312" s="22">
        <f>HLOOKUP($O1312,$B$8:$E$27,L$5,FALSE)</f>
        <v>0</v>
      </c>
      <c r="M1312" s="22">
        <f t="shared" si="220"/>
        <v>0.89999999999999991</v>
      </c>
      <c r="N1312" s="22">
        <f t="shared" si="221"/>
        <v>6.8500000000000005</v>
      </c>
      <c r="O1312" s="22" t="s">
        <v>40</v>
      </c>
      <c r="P1312" s="24">
        <f t="shared" ca="1" si="217"/>
        <v>0.67841750693807168</v>
      </c>
      <c r="Q1312" s="24">
        <f t="shared" ca="1" si="218"/>
        <v>3.8240542908204782</v>
      </c>
      <c r="R1312" s="24">
        <f t="shared" ca="1" si="213"/>
        <v>4.5024717977585498</v>
      </c>
      <c r="S1312" s="22" t="str">
        <f t="shared" ca="1" si="214"/>
        <v/>
      </c>
      <c r="T1312" s="24" t="str">
        <f t="shared" ca="1" si="215"/>
        <v/>
      </c>
      <c r="U1312" s="24">
        <f t="shared" ca="1" si="219"/>
        <v>0</v>
      </c>
      <c r="V1312" s="22">
        <f t="shared" ca="1" si="216"/>
        <v>0.84209097322224347</v>
      </c>
    </row>
    <row r="1313" spans="7:22" x14ac:dyDescent="0.25">
      <c r="G1313" s="22">
        <v>1304</v>
      </c>
      <c r="H1313" s="22">
        <f>HLOOKUP($O1313,$B$8:$E$27,H$5,FALSE)</f>
        <v>10</v>
      </c>
      <c r="I1313" s="22">
        <f>HLOOKUP($O1313,$B$8:$E$27,I$5,FALSE)</f>
        <v>0.2</v>
      </c>
      <c r="J1313" s="22">
        <f>HLOOKUP($O1313,$B$8:$E$27,J$5,FALSE)</f>
        <v>1.4</v>
      </c>
      <c r="K1313" s="22">
        <f>HLOOKUP($O1313,$B$8:$E$27,K$5,FALSE)</f>
        <v>0</v>
      </c>
      <c r="L1313" s="22">
        <f>HLOOKUP($O1313,$B$8:$E$27,L$5,FALSE)</f>
        <v>0</v>
      </c>
      <c r="M1313" s="22">
        <f t="shared" si="220"/>
        <v>2</v>
      </c>
      <c r="N1313" s="22">
        <f t="shared" si="221"/>
        <v>14</v>
      </c>
      <c r="O1313" s="22" t="s">
        <v>41</v>
      </c>
      <c r="P1313" s="24">
        <f t="shared" ca="1" si="217"/>
        <v>1.5629107167387182</v>
      </c>
      <c r="Q1313" s="24">
        <f t="shared" ca="1" si="218"/>
        <v>7.3235783549300981</v>
      </c>
      <c r="R1313" s="24">
        <f t="shared" ca="1" si="213"/>
        <v>8.8864890716688159</v>
      </c>
      <c r="S1313" s="22" t="str">
        <f t="shared" ca="1" si="214"/>
        <v/>
      </c>
      <c r="T1313" s="24" t="str">
        <f t="shared" ca="1" si="215"/>
        <v/>
      </c>
      <c r="U1313" s="24">
        <f t="shared" ca="1" si="219"/>
        <v>0</v>
      </c>
      <c r="V1313" s="22">
        <f t="shared" ca="1" si="216"/>
        <v>3.6617891774650491</v>
      </c>
    </row>
    <row r="1314" spans="7:22" x14ac:dyDescent="0.25">
      <c r="G1314" s="22">
        <v>1305</v>
      </c>
      <c r="H1314" s="22">
        <f>HLOOKUP($O1314,$B$8:$E$27,H$5,FALSE)</f>
        <v>10</v>
      </c>
      <c r="I1314" s="22">
        <f>HLOOKUP($O1314,$B$8:$E$27,I$5,FALSE)</f>
        <v>0.2</v>
      </c>
      <c r="J1314" s="22">
        <f>HLOOKUP($O1314,$B$8:$E$27,J$5,FALSE)</f>
        <v>1.4</v>
      </c>
      <c r="K1314" s="22">
        <f>HLOOKUP($O1314,$B$8:$E$27,K$5,FALSE)</f>
        <v>0</v>
      </c>
      <c r="L1314" s="22">
        <f>HLOOKUP($O1314,$B$8:$E$27,L$5,FALSE)</f>
        <v>0</v>
      </c>
      <c r="M1314" s="22">
        <f t="shared" si="220"/>
        <v>2</v>
      </c>
      <c r="N1314" s="22">
        <f t="shared" si="221"/>
        <v>14</v>
      </c>
      <c r="O1314" s="22" t="s">
        <v>41</v>
      </c>
      <c r="P1314" s="24">
        <f t="shared" ca="1" si="217"/>
        <v>0.60786114695855376</v>
      </c>
      <c r="Q1314" s="24">
        <f t="shared" ca="1" si="218"/>
        <v>7.2289815327556406</v>
      </c>
      <c r="R1314" s="24">
        <f t="shared" ca="1" si="213"/>
        <v>7.8368426797141941</v>
      </c>
      <c r="S1314" s="22" t="str">
        <f t="shared" ca="1" si="214"/>
        <v/>
      </c>
      <c r="T1314" s="24" t="str">
        <f t="shared" ca="1" si="215"/>
        <v/>
      </c>
      <c r="U1314" s="24">
        <f t="shared" ca="1" si="219"/>
        <v>0</v>
      </c>
      <c r="V1314" s="22">
        <f t="shared" ca="1" si="216"/>
        <v>3.6144907663778203</v>
      </c>
    </row>
    <row r="1315" spans="7:22" x14ac:dyDescent="0.25">
      <c r="G1315" s="22">
        <v>1306</v>
      </c>
      <c r="H1315" s="22">
        <f>HLOOKUP($O1315,$B$8:$E$27,H$5,FALSE)</f>
        <v>1</v>
      </c>
      <c r="I1315" s="22">
        <f>HLOOKUP($O1315,$B$8:$E$27,I$5,FALSE)</f>
        <v>0.3</v>
      </c>
      <c r="J1315" s="22">
        <f>HLOOKUP($O1315,$B$8:$E$27,J$5,FALSE)</f>
        <v>0.95</v>
      </c>
      <c r="K1315" s="22">
        <f>HLOOKUP($O1315,$B$8:$E$27,K$5,FALSE)</f>
        <v>0</v>
      </c>
      <c r="L1315" s="22">
        <f>HLOOKUP($O1315,$B$8:$E$27,L$5,FALSE)</f>
        <v>0</v>
      </c>
      <c r="M1315" s="22">
        <f t="shared" si="220"/>
        <v>0.3</v>
      </c>
      <c r="N1315" s="22">
        <f t="shared" si="221"/>
        <v>0.95</v>
      </c>
      <c r="O1315" s="22" t="s">
        <v>38</v>
      </c>
      <c r="P1315" s="24">
        <f t="shared" ca="1" si="217"/>
        <v>0.24819640454645595</v>
      </c>
      <c r="Q1315" s="24">
        <f t="shared" ca="1" si="218"/>
        <v>0.61148070962312673</v>
      </c>
      <c r="R1315" s="24">
        <f t="shared" ca="1" si="213"/>
        <v>0.8596771141695827</v>
      </c>
      <c r="S1315" s="22" t="str">
        <f t="shared" ca="1" si="214"/>
        <v/>
      </c>
      <c r="T1315" s="24" t="str">
        <f t="shared" ca="1" si="215"/>
        <v/>
      </c>
      <c r="U1315" s="24">
        <f t="shared" ca="1" si="219"/>
        <v>0</v>
      </c>
      <c r="V1315" s="22">
        <f t="shared" ca="1" si="216"/>
        <v>0.24118791156633196</v>
      </c>
    </row>
    <row r="1316" spans="7:22" x14ac:dyDescent="0.25">
      <c r="G1316" s="22">
        <v>1307</v>
      </c>
      <c r="H1316" s="22">
        <f>HLOOKUP($O1316,$B$8:$E$27,H$5,FALSE)</f>
        <v>3</v>
      </c>
      <c r="I1316" s="22">
        <f>HLOOKUP($O1316,$B$8:$E$27,I$5,FALSE)</f>
        <v>0.2</v>
      </c>
      <c r="J1316" s="22">
        <f>HLOOKUP($O1316,$B$8:$E$27,J$5,FALSE)</f>
        <v>1.26</v>
      </c>
      <c r="K1316" s="22">
        <f>HLOOKUP($O1316,$B$8:$E$27,K$5,FALSE)</f>
        <v>0</v>
      </c>
      <c r="L1316" s="22">
        <f>HLOOKUP($O1316,$B$8:$E$27,L$5,FALSE)</f>
        <v>0</v>
      </c>
      <c r="M1316" s="22">
        <f t="shared" si="220"/>
        <v>0.60000000000000009</v>
      </c>
      <c r="N1316" s="22">
        <f t="shared" si="221"/>
        <v>3.7800000000000002</v>
      </c>
      <c r="O1316" s="22" t="s">
        <v>39</v>
      </c>
      <c r="P1316" s="24">
        <f t="shared" ca="1" si="217"/>
        <v>5.1480832862826439E-2</v>
      </c>
      <c r="Q1316" s="24">
        <f t="shared" ca="1" si="218"/>
        <v>2.4050431041347955</v>
      </c>
      <c r="R1316" s="24">
        <f t="shared" ca="1" si="213"/>
        <v>2.4565239369976219</v>
      </c>
      <c r="S1316" s="22" t="str">
        <f t="shared" ca="1" si="214"/>
        <v/>
      </c>
      <c r="T1316" s="24" t="str">
        <f t="shared" ca="1" si="215"/>
        <v/>
      </c>
      <c r="U1316" s="24">
        <f t="shared" ca="1" si="219"/>
        <v>0</v>
      </c>
      <c r="V1316" s="22">
        <f t="shared" ca="1" si="216"/>
        <v>0.29451698433238516</v>
      </c>
    </row>
    <row r="1317" spans="7:22" x14ac:dyDescent="0.25">
      <c r="G1317" s="22">
        <v>1308</v>
      </c>
      <c r="H1317" s="22">
        <f>HLOOKUP($O1317,$B$8:$E$27,H$5,FALSE)</f>
        <v>3</v>
      </c>
      <c r="I1317" s="22">
        <f>HLOOKUP($O1317,$B$8:$E$27,I$5,FALSE)</f>
        <v>0.2</v>
      </c>
      <c r="J1317" s="22">
        <f>HLOOKUP($O1317,$B$8:$E$27,J$5,FALSE)</f>
        <v>1.26</v>
      </c>
      <c r="K1317" s="22">
        <f>HLOOKUP($O1317,$B$8:$E$27,K$5,FALSE)</f>
        <v>0</v>
      </c>
      <c r="L1317" s="22">
        <f>HLOOKUP($O1317,$B$8:$E$27,L$5,FALSE)</f>
        <v>0</v>
      </c>
      <c r="M1317" s="22">
        <f t="shared" si="220"/>
        <v>0.60000000000000009</v>
      </c>
      <c r="N1317" s="22">
        <f t="shared" si="221"/>
        <v>3.7800000000000002</v>
      </c>
      <c r="O1317" s="22" t="s">
        <v>39</v>
      </c>
      <c r="P1317" s="24">
        <f t="shared" ca="1" si="217"/>
        <v>0.11963332746117603</v>
      </c>
      <c r="Q1317" s="24">
        <f t="shared" ca="1" si="218"/>
        <v>2.0599978932299234</v>
      </c>
      <c r="R1317" s="24">
        <f t="shared" ca="1" si="213"/>
        <v>2.1796312206910993</v>
      </c>
      <c r="S1317" s="22" t="str">
        <f t="shared" ca="1" si="214"/>
        <v/>
      </c>
      <c r="T1317" s="24" t="str">
        <f t="shared" ca="1" si="215"/>
        <v/>
      </c>
      <c r="U1317" s="24">
        <f t="shared" ca="1" si="219"/>
        <v>0</v>
      </c>
      <c r="V1317" s="22">
        <f t="shared" ca="1" si="216"/>
        <v>1.0299989466149617</v>
      </c>
    </row>
    <row r="1318" spans="7:22" x14ac:dyDescent="0.25">
      <c r="G1318" s="22">
        <v>1309</v>
      </c>
      <c r="H1318" s="22">
        <f>HLOOKUP($O1318,$B$8:$E$27,H$5,FALSE)</f>
        <v>5</v>
      </c>
      <c r="I1318" s="22">
        <f>HLOOKUP($O1318,$B$8:$E$27,I$5,FALSE)</f>
        <v>0.18</v>
      </c>
      <c r="J1318" s="22">
        <f>HLOOKUP($O1318,$B$8:$E$27,J$5,FALSE)</f>
        <v>1.37</v>
      </c>
      <c r="K1318" s="22">
        <f>HLOOKUP($O1318,$B$8:$E$27,K$5,FALSE)</f>
        <v>0</v>
      </c>
      <c r="L1318" s="22">
        <f>HLOOKUP($O1318,$B$8:$E$27,L$5,FALSE)</f>
        <v>0</v>
      </c>
      <c r="M1318" s="22">
        <f t="shared" si="220"/>
        <v>0.89999999999999991</v>
      </c>
      <c r="N1318" s="22">
        <f t="shared" si="221"/>
        <v>6.8500000000000005</v>
      </c>
      <c r="O1318" s="22" t="s">
        <v>40</v>
      </c>
      <c r="P1318" s="24">
        <f t="shared" ca="1" si="217"/>
        <v>0.46779399163761015</v>
      </c>
      <c r="Q1318" s="24">
        <f t="shared" ca="1" si="218"/>
        <v>4.1537251436105418</v>
      </c>
      <c r="R1318" s="24">
        <f t="shared" ca="1" si="213"/>
        <v>4.6215191352481515</v>
      </c>
      <c r="S1318" s="22" t="str">
        <f t="shared" ca="1" si="214"/>
        <v/>
      </c>
      <c r="T1318" s="24" t="str">
        <f t="shared" ca="1" si="215"/>
        <v/>
      </c>
      <c r="U1318" s="24">
        <f t="shared" ca="1" si="219"/>
        <v>0</v>
      </c>
      <c r="V1318" s="22">
        <f t="shared" ca="1" si="216"/>
        <v>2.0768625718052709</v>
      </c>
    </row>
    <row r="1319" spans="7:22" x14ac:dyDescent="0.25">
      <c r="G1319" s="22">
        <v>1310</v>
      </c>
      <c r="H1319" s="22">
        <f>HLOOKUP($O1319,$B$8:$E$27,H$5,FALSE)</f>
        <v>5</v>
      </c>
      <c r="I1319" s="22">
        <f>HLOOKUP($O1319,$B$8:$E$27,I$5,FALSE)</f>
        <v>0.18</v>
      </c>
      <c r="J1319" s="22">
        <f>HLOOKUP($O1319,$B$8:$E$27,J$5,FALSE)</f>
        <v>1.37</v>
      </c>
      <c r="K1319" s="22">
        <f>HLOOKUP($O1319,$B$8:$E$27,K$5,FALSE)</f>
        <v>0</v>
      </c>
      <c r="L1319" s="22">
        <f>HLOOKUP($O1319,$B$8:$E$27,L$5,FALSE)</f>
        <v>0</v>
      </c>
      <c r="M1319" s="22">
        <f t="shared" si="220"/>
        <v>0.89999999999999991</v>
      </c>
      <c r="N1319" s="22">
        <f t="shared" si="221"/>
        <v>6.8500000000000005</v>
      </c>
      <c r="O1319" s="22" t="s">
        <v>40</v>
      </c>
      <c r="P1319" s="24">
        <f t="shared" ca="1" si="217"/>
        <v>0.75090253055681544</v>
      </c>
      <c r="Q1319" s="24">
        <f t="shared" ca="1" si="218"/>
        <v>4.6429221088574852</v>
      </c>
      <c r="R1319" s="24">
        <f t="shared" ca="1" si="213"/>
        <v>5.3938246394143006</v>
      </c>
      <c r="S1319" s="22" t="str">
        <f t="shared" ca="1" si="214"/>
        <v>C</v>
      </c>
      <c r="T1319" s="24">
        <f t="shared" ca="1" si="215"/>
        <v>0.39382463941430057</v>
      </c>
      <c r="U1319" s="24">
        <f t="shared" ca="1" si="219"/>
        <v>0</v>
      </c>
      <c r="V1319" s="22">
        <f t="shared" ca="1" si="216"/>
        <v>2.3214610544287426</v>
      </c>
    </row>
    <row r="1320" spans="7:22" x14ac:dyDescent="0.25">
      <c r="G1320" s="22">
        <v>1311</v>
      </c>
      <c r="H1320" s="22">
        <f>HLOOKUP($O1320,$B$8:$E$27,H$5,FALSE)</f>
        <v>5</v>
      </c>
      <c r="I1320" s="22">
        <f>HLOOKUP($O1320,$B$8:$E$27,I$5,FALSE)</f>
        <v>0.18</v>
      </c>
      <c r="J1320" s="22">
        <f>HLOOKUP($O1320,$B$8:$E$27,J$5,FALSE)</f>
        <v>1.37</v>
      </c>
      <c r="K1320" s="22">
        <f>HLOOKUP($O1320,$B$8:$E$27,K$5,FALSE)</f>
        <v>0</v>
      </c>
      <c r="L1320" s="22">
        <f>HLOOKUP($O1320,$B$8:$E$27,L$5,FALSE)</f>
        <v>0</v>
      </c>
      <c r="M1320" s="22">
        <f t="shared" si="220"/>
        <v>0.89999999999999991</v>
      </c>
      <c r="N1320" s="22">
        <f t="shared" si="221"/>
        <v>6.8500000000000005</v>
      </c>
      <c r="O1320" s="22" t="s">
        <v>40</v>
      </c>
      <c r="P1320" s="24">
        <f t="shared" ca="1" si="217"/>
        <v>0.38738980268039569</v>
      </c>
      <c r="Q1320" s="24">
        <f t="shared" ca="1" si="218"/>
        <v>4.5990834183156606</v>
      </c>
      <c r="R1320" s="24">
        <f t="shared" ca="1" si="213"/>
        <v>4.9864732209960563</v>
      </c>
      <c r="S1320" s="22" t="str">
        <f t="shared" ca="1" si="214"/>
        <v/>
      </c>
      <c r="T1320" s="24" t="str">
        <f t="shared" ca="1" si="215"/>
        <v/>
      </c>
      <c r="U1320" s="24">
        <f t="shared" ca="1" si="219"/>
        <v>0</v>
      </c>
      <c r="V1320" s="22">
        <f t="shared" ca="1" si="216"/>
        <v>2.2995417091578303</v>
      </c>
    </row>
    <row r="1321" spans="7:22" x14ac:dyDescent="0.25">
      <c r="G1321" s="22">
        <v>1312</v>
      </c>
      <c r="H1321" s="22">
        <f>HLOOKUP($O1321,$B$8:$E$27,H$5,FALSE)</f>
        <v>3</v>
      </c>
      <c r="I1321" s="22">
        <f>HLOOKUP($O1321,$B$8:$E$27,I$5,FALSE)</f>
        <v>0.2</v>
      </c>
      <c r="J1321" s="22">
        <f>HLOOKUP($O1321,$B$8:$E$27,J$5,FALSE)</f>
        <v>1.26</v>
      </c>
      <c r="K1321" s="22">
        <f>HLOOKUP($O1321,$B$8:$E$27,K$5,FALSE)</f>
        <v>0</v>
      </c>
      <c r="L1321" s="22">
        <f>HLOOKUP($O1321,$B$8:$E$27,L$5,FALSE)</f>
        <v>0</v>
      </c>
      <c r="M1321" s="22">
        <f t="shared" si="220"/>
        <v>0.60000000000000009</v>
      </c>
      <c r="N1321" s="22">
        <f t="shared" si="221"/>
        <v>3.7800000000000002</v>
      </c>
      <c r="O1321" s="22" t="s">
        <v>39</v>
      </c>
      <c r="P1321" s="24">
        <f t="shared" ca="1" si="217"/>
        <v>8.9682004403653717E-3</v>
      </c>
      <c r="Q1321" s="24">
        <f t="shared" ca="1" si="218"/>
        <v>2.1379102348763568</v>
      </c>
      <c r="R1321" s="24">
        <f t="shared" ca="1" si="213"/>
        <v>2.1468784353167223</v>
      </c>
      <c r="S1321" s="22" t="str">
        <f t="shared" ca="1" si="214"/>
        <v/>
      </c>
      <c r="T1321" s="24" t="str">
        <f t="shared" ca="1" si="215"/>
        <v/>
      </c>
      <c r="U1321" s="24">
        <f t="shared" ca="1" si="219"/>
        <v>0</v>
      </c>
      <c r="V1321" s="22">
        <f t="shared" ca="1" si="216"/>
        <v>1.0689551174381784</v>
      </c>
    </row>
    <row r="1322" spans="7:22" x14ac:dyDescent="0.25">
      <c r="G1322" s="22">
        <v>1313</v>
      </c>
      <c r="H1322" s="22">
        <f>HLOOKUP($O1322,$B$8:$E$27,H$5,FALSE)</f>
        <v>3</v>
      </c>
      <c r="I1322" s="22">
        <f>HLOOKUP($O1322,$B$8:$E$27,I$5,FALSE)</f>
        <v>0.2</v>
      </c>
      <c r="J1322" s="22">
        <f>HLOOKUP($O1322,$B$8:$E$27,J$5,FALSE)</f>
        <v>1.26</v>
      </c>
      <c r="K1322" s="22">
        <f>HLOOKUP($O1322,$B$8:$E$27,K$5,FALSE)</f>
        <v>0</v>
      </c>
      <c r="L1322" s="22">
        <f>HLOOKUP($O1322,$B$8:$E$27,L$5,FALSE)</f>
        <v>0</v>
      </c>
      <c r="M1322" s="22">
        <f t="shared" si="220"/>
        <v>0.60000000000000009</v>
      </c>
      <c r="N1322" s="22">
        <f t="shared" si="221"/>
        <v>3.7800000000000002</v>
      </c>
      <c r="O1322" s="22" t="s">
        <v>39</v>
      </c>
      <c r="P1322" s="24">
        <f t="shared" ca="1" si="217"/>
        <v>0.27706164556166751</v>
      </c>
      <c r="Q1322" s="24">
        <f t="shared" ca="1" si="218"/>
        <v>2.6454588559097036</v>
      </c>
      <c r="R1322" s="24">
        <f t="shared" ca="1" si="213"/>
        <v>2.9225205014713711</v>
      </c>
      <c r="S1322" s="22" t="str">
        <f t="shared" ca="1" si="214"/>
        <v/>
      </c>
      <c r="T1322" s="24" t="str">
        <f t="shared" ca="1" si="215"/>
        <v/>
      </c>
      <c r="U1322" s="24">
        <f t="shared" ca="1" si="219"/>
        <v>0</v>
      </c>
      <c r="V1322" s="22">
        <f t="shared" ca="1" si="216"/>
        <v>0.61080908014080271</v>
      </c>
    </row>
    <row r="1323" spans="7:22" x14ac:dyDescent="0.25">
      <c r="G1323" s="22">
        <v>1314</v>
      </c>
      <c r="H1323" s="22">
        <f>HLOOKUP($O1323,$B$8:$E$27,H$5,FALSE)</f>
        <v>1</v>
      </c>
      <c r="I1323" s="22">
        <f>HLOOKUP($O1323,$B$8:$E$27,I$5,FALSE)</f>
        <v>0.3</v>
      </c>
      <c r="J1323" s="22">
        <f>HLOOKUP($O1323,$B$8:$E$27,J$5,FALSE)</f>
        <v>0.95</v>
      </c>
      <c r="K1323" s="22">
        <f>HLOOKUP($O1323,$B$8:$E$27,K$5,FALSE)</f>
        <v>0</v>
      </c>
      <c r="L1323" s="22">
        <f>HLOOKUP($O1323,$B$8:$E$27,L$5,FALSE)</f>
        <v>0</v>
      </c>
      <c r="M1323" s="22">
        <f t="shared" si="220"/>
        <v>0.3</v>
      </c>
      <c r="N1323" s="22">
        <f t="shared" si="221"/>
        <v>0.95</v>
      </c>
      <c r="O1323" s="22" t="s">
        <v>38</v>
      </c>
      <c r="P1323" s="24">
        <f t="shared" ca="1" si="217"/>
        <v>0.23347776620406346</v>
      </c>
      <c r="Q1323" s="24">
        <f t="shared" ca="1" si="218"/>
        <v>0.64551698312057271</v>
      </c>
      <c r="R1323" s="24">
        <f t="shared" ca="1" si="213"/>
        <v>0.87899474932463617</v>
      </c>
      <c r="S1323" s="22" t="str">
        <f t="shared" ca="1" si="214"/>
        <v/>
      </c>
      <c r="T1323" s="24" t="str">
        <f t="shared" ca="1" si="215"/>
        <v/>
      </c>
      <c r="U1323" s="24">
        <f t="shared" ca="1" si="219"/>
        <v>0</v>
      </c>
      <c r="V1323" s="22">
        <f t="shared" ca="1" si="216"/>
        <v>0.2259870304190012</v>
      </c>
    </row>
    <row r="1324" spans="7:22" x14ac:dyDescent="0.25">
      <c r="G1324" s="22">
        <v>1315</v>
      </c>
      <c r="H1324" s="22">
        <f>HLOOKUP($O1324,$B$8:$E$27,H$5,FALSE)</f>
        <v>1</v>
      </c>
      <c r="I1324" s="22">
        <f>HLOOKUP($O1324,$B$8:$E$27,I$5,FALSE)</f>
        <v>0.3</v>
      </c>
      <c r="J1324" s="22">
        <f>HLOOKUP($O1324,$B$8:$E$27,J$5,FALSE)</f>
        <v>0.95</v>
      </c>
      <c r="K1324" s="22">
        <f>HLOOKUP($O1324,$B$8:$E$27,K$5,FALSE)</f>
        <v>0</v>
      </c>
      <c r="L1324" s="22">
        <f>HLOOKUP($O1324,$B$8:$E$27,L$5,FALSE)</f>
        <v>0</v>
      </c>
      <c r="M1324" s="22">
        <f t="shared" si="220"/>
        <v>0.3</v>
      </c>
      <c r="N1324" s="22">
        <f t="shared" si="221"/>
        <v>0.95</v>
      </c>
      <c r="O1324" s="22" t="s">
        <v>38</v>
      </c>
      <c r="P1324" s="24">
        <f t="shared" ca="1" si="217"/>
        <v>6.8696871755988223E-2</v>
      </c>
      <c r="Q1324" s="24">
        <f t="shared" ca="1" si="218"/>
        <v>0.5734845651195648</v>
      </c>
      <c r="R1324" s="24">
        <f t="shared" ca="1" si="213"/>
        <v>0.64218143687555307</v>
      </c>
      <c r="S1324" s="22" t="str">
        <f t="shared" ca="1" si="214"/>
        <v/>
      </c>
      <c r="T1324" s="24" t="str">
        <f t="shared" ca="1" si="215"/>
        <v/>
      </c>
      <c r="U1324" s="24">
        <f t="shared" ca="1" si="219"/>
        <v>0</v>
      </c>
      <c r="V1324" s="22">
        <f t="shared" ca="1" si="216"/>
        <v>0.2867422825597824</v>
      </c>
    </row>
    <row r="1325" spans="7:22" x14ac:dyDescent="0.25">
      <c r="G1325" s="22">
        <v>1316</v>
      </c>
      <c r="H1325" s="22">
        <f>HLOOKUP($O1325,$B$8:$E$27,H$5,FALSE)</f>
        <v>5</v>
      </c>
      <c r="I1325" s="22">
        <f>HLOOKUP($O1325,$B$8:$E$27,I$5,FALSE)</f>
        <v>0.18</v>
      </c>
      <c r="J1325" s="22">
        <f>HLOOKUP($O1325,$B$8:$E$27,J$5,FALSE)</f>
        <v>1.37</v>
      </c>
      <c r="K1325" s="22">
        <f>HLOOKUP($O1325,$B$8:$E$27,K$5,FALSE)</f>
        <v>0</v>
      </c>
      <c r="L1325" s="22">
        <f>HLOOKUP($O1325,$B$8:$E$27,L$5,FALSE)</f>
        <v>0</v>
      </c>
      <c r="M1325" s="22">
        <f t="shared" si="220"/>
        <v>0.89999999999999991</v>
      </c>
      <c r="N1325" s="22">
        <f t="shared" si="221"/>
        <v>6.8500000000000005</v>
      </c>
      <c r="O1325" s="22" t="s">
        <v>40</v>
      </c>
      <c r="P1325" s="24">
        <f t="shared" ca="1" si="217"/>
        <v>0.72628882861423827</v>
      </c>
      <c r="Q1325" s="24">
        <f t="shared" ca="1" si="218"/>
        <v>3.7670111329529168</v>
      </c>
      <c r="R1325" s="24">
        <f t="shared" ca="1" si="213"/>
        <v>4.4932999615671552</v>
      </c>
      <c r="S1325" s="22" t="str">
        <f t="shared" ca="1" si="214"/>
        <v/>
      </c>
      <c r="T1325" s="24" t="str">
        <f t="shared" ca="1" si="215"/>
        <v/>
      </c>
      <c r="U1325" s="24">
        <f t="shared" ca="1" si="219"/>
        <v>0</v>
      </c>
      <c r="V1325" s="22">
        <f t="shared" ca="1" si="216"/>
        <v>1.1189709011094013</v>
      </c>
    </row>
    <row r="1326" spans="7:22" x14ac:dyDescent="0.25">
      <c r="G1326" s="22">
        <v>1317</v>
      </c>
      <c r="H1326" s="22">
        <f>HLOOKUP($O1326,$B$8:$E$27,H$5,FALSE)</f>
        <v>5</v>
      </c>
      <c r="I1326" s="22">
        <f>HLOOKUP($O1326,$B$8:$E$27,I$5,FALSE)</f>
        <v>0.18</v>
      </c>
      <c r="J1326" s="22">
        <f>HLOOKUP($O1326,$B$8:$E$27,J$5,FALSE)</f>
        <v>1.37</v>
      </c>
      <c r="K1326" s="22">
        <f>HLOOKUP($O1326,$B$8:$E$27,K$5,FALSE)</f>
        <v>0</v>
      </c>
      <c r="L1326" s="22">
        <f>HLOOKUP($O1326,$B$8:$E$27,L$5,FALSE)</f>
        <v>0</v>
      </c>
      <c r="M1326" s="22">
        <f t="shared" si="220"/>
        <v>0.89999999999999991</v>
      </c>
      <c r="N1326" s="22">
        <f t="shared" si="221"/>
        <v>6.8500000000000005</v>
      </c>
      <c r="O1326" s="22" t="s">
        <v>40</v>
      </c>
      <c r="P1326" s="24">
        <f t="shared" ca="1" si="217"/>
        <v>0.27892278558868411</v>
      </c>
      <c r="Q1326" s="24">
        <f t="shared" ca="1" si="218"/>
        <v>4.2916580115236558</v>
      </c>
      <c r="R1326" s="24">
        <f t="shared" ref="R1326:R1389" ca="1" si="222">SUM(P1326:Q1326)</f>
        <v>4.5705807971123402</v>
      </c>
      <c r="S1326" s="22" t="str">
        <f t="shared" ref="S1326:S1389" ca="1" si="223">IF(H1326&lt;R1326,O1326,"")</f>
        <v/>
      </c>
      <c r="T1326" s="24" t="str">
        <f t="shared" ref="T1326:T1389" ca="1" si="224">IF(S1326=O1326,R1326-H1326,"")</f>
        <v/>
      </c>
      <c r="U1326" s="24">
        <f t="shared" ca="1" si="219"/>
        <v>0</v>
      </c>
      <c r="V1326" s="22">
        <f t="shared" ca="1" si="216"/>
        <v>0.9583631912790489</v>
      </c>
    </row>
    <row r="1327" spans="7:22" x14ac:dyDescent="0.25">
      <c r="G1327" s="22">
        <v>1318</v>
      </c>
      <c r="H1327" s="22">
        <f>HLOOKUP($O1327,$B$8:$E$27,H$5,FALSE)</f>
        <v>5</v>
      </c>
      <c r="I1327" s="22">
        <f>HLOOKUP($O1327,$B$8:$E$27,I$5,FALSE)</f>
        <v>0.18</v>
      </c>
      <c r="J1327" s="22">
        <f>HLOOKUP($O1327,$B$8:$E$27,J$5,FALSE)</f>
        <v>1.37</v>
      </c>
      <c r="K1327" s="22">
        <f>HLOOKUP($O1327,$B$8:$E$27,K$5,FALSE)</f>
        <v>0</v>
      </c>
      <c r="L1327" s="22">
        <f>HLOOKUP($O1327,$B$8:$E$27,L$5,FALSE)</f>
        <v>0</v>
      </c>
      <c r="M1327" s="22">
        <f t="shared" si="220"/>
        <v>0.89999999999999991</v>
      </c>
      <c r="N1327" s="22">
        <f t="shared" si="221"/>
        <v>6.8500000000000005</v>
      </c>
      <c r="O1327" s="22" t="s">
        <v>40</v>
      </c>
      <c r="P1327" s="24">
        <f t="shared" ca="1" si="217"/>
        <v>0.28301113384364807</v>
      </c>
      <c r="Q1327" s="24">
        <f t="shared" ca="1" si="218"/>
        <v>3.3573836374900852</v>
      </c>
      <c r="R1327" s="24">
        <f t="shared" ca="1" si="222"/>
        <v>3.6403947713337335</v>
      </c>
      <c r="S1327" s="22" t="str">
        <f t="shared" ca="1" si="223"/>
        <v/>
      </c>
      <c r="T1327" s="24" t="str">
        <f t="shared" ca="1" si="224"/>
        <v/>
      </c>
      <c r="U1327" s="24">
        <f t="shared" ca="1" si="219"/>
        <v>0</v>
      </c>
      <c r="V1327" s="22">
        <f t="shared" ca="1" si="216"/>
        <v>1.4527066971808937</v>
      </c>
    </row>
    <row r="1328" spans="7:22" x14ac:dyDescent="0.25">
      <c r="G1328" s="22">
        <v>1319</v>
      </c>
      <c r="H1328" s="22">
        <f>HLOOKUP($O1328,$B$8:$E$27,H$5,FALSE)</f>
        <v>1</v>
      </c>
      <c r="I1328" s="22">
        <f>HLOOKUP($O1328,$B$8:$E$27,I$5,FALSE)</f>
        <v>0.3</v>
      </c>
      <c r="J1328" s="22">
        <f>HLOOKUP($O1328,$B$8:$E$27,J$5,FALSE)</f>
        <v>0.95</v>
      </c>
      <c r="K1328" s="22">
        <f>HLOOKUP($O1328,$B$8:$E$27,K$5,FALSE)</f>
        <v>0</v>
      </c>
      <c r="L1328" s="22">
        <f>HLOOKUP($O1328,$B$8:$E$27,L$5,FALSE)</f>
        <v>0</v>
      </c>
      <c r="M1328" s="22">
        <f t="shared" si="220"/>
        <v>0.3</v>
      </c>
      <c r="N1328" s="22">
        <f t="shared" si="221"/>
        <v>0.95</v>
      </c>
      <c r="O1328" s="22" t="s">
        <v>38</v>
      </c>
      <c r="P1328" s="24">
        <f t="shared" ca="1" si="217"/>
        <v>0.19238357111138918</v>
      </c>
      <c r="Q1328" s="24">
        <f t="shared" ca="1" si="218"/>
        <v>0.60005858856369154</v>
      </c>
      <c r="R1328" s="24">
        <f t="shared" ca="1" si="222"/>
        <v>0.79244215967508069</v>
      </c>
      <c r="S1328" s="22" t="str">
        <f t="shared" ca="1" si="223"/>
        <v/>
      </c>
      <c r="T1328" s="24" t="str">
        <f t="shared" ca="1" si="224"/>
        <v/>
      </c>
      <c r="U1328" s="24">
        <f t="shared" ca="1" si="219"/>
        <v>0</v>
      </c>
      <c r="V1328" s="22">
        <f t="shared" ca="1" si="216"/>
        <v>0.30002929428184577</v>
      </c>
    </row>
    <row r="1329" spans="7:22" x14ac:dyDescent="0.25">
      <c r="G1329" s="22">
        <v>1320</v>
      </c>
      <c r="H1329" s="22">
        <f>HLOOKUP($O1329,$B$8:$E$27,H$5,FALSE)</f>
        <v>10</v>
      </c>
      <c r="I1329" s="22">
        <f>HLOOKUP($O1329,$B$8:$E$27,I$5,FALSE)</f>
        <v>0.2</v>
      </c>
      <c r="J1329" s="22">
        <f>HLOOKUP($O1329,$B$8:$E$27,J$5,FALSE)</f>
        <v>1.4</v>
      </c>
      <c r="K1329" s="22">
        <f>HLOOKUP($O1329,$B$8:$E$27,K$5,FALSE)</f>
        <v>0</v>
      </c>
      <c r="L1329" s="22">
        <f>HLOOKUP($O1329,$B$8:$E$27,L$5,FALSE)</f>
        <v>0</v>
      </c>
      <c r="M1329" s="22">
        <f t="shared" si="220"/>
        <v>2</v>
      </c>
      <c r="N1329" s="22">
        <f t="shared" si="221"/>
        <v>14</v>
      </c>
      <c r="O1329" s="22" t="s">
        <v>41</v>
      </c>
      <c r="P1329" s="24">
        <f t="shared" ca="1" si="217"/>
        <v>0.3425312065709254</v>
      </c>
      <c r="Q1329" s="24">
        <f t="shared" ca="1" si="218"/>
        <v>7.9402268918195498</v>
      </c>
      <c r="R1329" s="24">
        <f t="shared" ca="1" si="222"/>
        <v>8.2827580983904756</v>
      </c>
      <c r="S1329" s="22" t="str">
        <f t="shared" ca="1" si="223"/>
        <v/>
      </c>
      <c r="T1329" s="24" t="str">
        <f t="shared" ca="1" si="224"/>
        <v/>
      </c>
      <c r="U1329" s="24">
        <f t="shared" ca="1" si="219"/>
        <v>0</v>
      </c>
      <c r="V1329" s="22">
        <f t="shared" ca="1" si="216"/>
        <v>0.39701134459097753</v>
      </c>
    </row>
    <row r="1330" spans="7:22" x14ac:dyDescent="0.25">
      <c r="G1330" s="22">
        <v>1321</v>
      </c>
      <c r="H1330" s="22">
        <f>HLOOKUP($O1330,$B$8:$E$27,H$5,FALSE)</f>
        <v>1</v>
      </c>
      <c r="I1330" s="22">
        <f>HLOOKUP($O1330,$B$8:$E$27,I$5,FALSE)</f>
        <v>0.3</v>
      </c>
      <c r="J1330" s="22">
        <f>HLOOKUP($O1330,$B$8:$E$27,J$5,FALSE)</f>
        <v>0.95</v>
      </c>
      <c r="K1330" s="22">
        <f>HLOOKUP($O1330,$B$8:$E$27,K$5,FALSE)</f>
        <v>0</v>
      </c>
      <c r="L1330" s="22">
        <f>HLOOKUP($O1330,$B$8:$E$27,L$5,FALSE)</f>
        <v>0</v>
      </c>
      <c r="M1330" s="22">
        <f t="shared" si="220"/>
        <v>0.3</v>
      </c>
      <c r="N1330" s="22">
        <f t="shared" si="221"/>
        <v>0.95</v>
      </c>
      <c r="O1330" s="22" t="s">
        <v>38</v>
      </c>
      <c r="P1330" s="24">
        <f t="shared" ca="1" si="217"/>
        <v>0.26416004593659986</v>
      </c>
      <c r="Q1330" s="24">
        <f t="shared" ca="1" si="218"/>
        <v>0.61569246161774016</v>
      </c>
      <c r="R1330" s="24">
        <f t="shared" ca="1" si="222"/>
        <v>0.87985250755433997</v>
      </c>
      <c r="S1330" s="22" t="str">
        <f t="shared" ca="1" si="223"/>
        <v/>
      </c>
      <c r="T1330" s="24" t="str">
        <f t="shared" ca="1" si="224"/>
        <v/>
      </c>
      <c r="U1330" s="24">
        <f t="shared" ca="1" si="219"/>
        <v>0</v>
      </c>
      <c r="V1330" s="22">
        <f t="shared" ca="1" si="216"/>
        <v>3.2160499113939027E-2</v>
      </c>
    </row>
    <row r="1331" spans="7:22" x14ac:dyDescent="0.25">
      <c r="G1331" s="22">
        <v>1322</v>
      </c>
      <c r="H1331" s="22">
        <f>HLOOKUP($O1331,$B$8:$E$27,H$5,FALSE)</f>
        <v>5</v>
      </c>
      <c r="I1331" s="22">
        <f>HLOOKUP($O1331,$B$8:$E$27,I$5,FALSE)</f>
        <v>0.18</v>
      </c>
      <c r="J1331" s="22">
        <f>HLOOKUP($O1331,$B$8:$E$27,J$5,FALSE)</f>
        <v>1.37</v>
      </c>
      <c r="K1331" s="22">
        <f>HLOOKUP($O1331,$B$8:$E$27,K$5,FALSE)</f>
        <v>0</v>
      </c>
      <c r="L1331" s="22">
        <f>HLOOKUP($O1331,$B$8:$E$27,L$5,FALSE)</f>
        <v>0</v>
      </c>
      <c r="M1331" s="22">
        <f t="shared" si="220"/>
        <v>0.89999999999999991</v>
      </c>
      <c r="N1331" s="22">
        <f t="shared" si="221"/>
        <v>6.8500000000000005</v>
      </c>
      <c r="O1331" s="22" t="s">
        <v>40</v>
      </c>
      <c r="P1331" s="24">
        <f t="shared" ca="1" si="217"/>
        <v>0.73666873998142124</v>
      </c>
      <c r="Q1331" s="24">
        <f t="shared" ca="1" si="218"/>
        <v>3.7311063781232274</v>
      </c>
      <c r="R1331" s="24">
        <f t="shared" ca="1" si="222"/>
        <v>4.4677751181046483</v>
      </c>
      <c r="S1331" s="22" t="str">
        <f t="shared" ca="1" si="223"/>
        <v/>
      </c>
      <c r="T1331" s="24" t="str">
        <f t="shared" ca="1" si="224"/>
        <v/>
      </c>
      <c r="U1331" s="24">
        <f t="shared" ca="1" si="219"/>
        <v>0</v>
      </c>
      <c r="V1331" s="22">
        <f t="shared" ca="1" si="216"/>
        <v>1.8655531890616137</v>
      </c>
    </row>
    <row r="1332" spans="7:22" x14ac:dyDescent="0.25">
      <c r="G1332" s="22">
        <v>1323</v>
      </c>
      <c r="H1332" s="22">
        <f>HLOOKUP($O1332,$B$8:$E$27,H$5,FALSE)</f>
        <v>3</v>
      </c>
      <c r="I1332" s="22">
        <f>HLOOKUP($O1332,$B$8:$E$27,I$5,FALSE)</f>
        <v>0.2</v>
      </c>
      <c r="J1332" s="22">
        <f>HLOOKUP($O1332,$B$8:$E$27,J$5,FALSE)</f>
        <v>1.26</v>
      </c>
      <c r="K1332" s="22">
        <f>HLOOKUP($O1332,$B$8:$E$27,K$5,FALSE)</f>
        <v>0</v>
      </c>
      <c r="L1332" s="22">
        <f>HLOOKUP($O1332,$B$8:$E$27,L$5,FALSE)</f>
        <v>0</v>
      </c>
      <c r="M1332" s="22">
        <f t="shared" si="220"/>
        <v>0.60000000000000009</v>
      </c>
      <c r="N1332" s="22">
        <f t="shared" si="221"/>
        <v>3.7800000000000002</v>
      </c>
      <c r="O1332" s="22" t="s">
        <v>39</v>
      </c>
      <c r="P1332" s="24">
        <f t="shared" ca="1" si="217"/>
        <v>3.9159150189654532E-2</v>
      </c>
      <c r="Q1332" s="24">
        <f t="shared" ca="1" si="218"/>
        <v>2.1520739656488161</v>
      </c>
      <c r="R1332" s="24">
        <f t="shared" ca="1" si="222"/>
        <v>2.1912331158384708</v>
      </c>
      <c r="S1332" s="22" t="str">
        <f t="shared" ca="1" si="223"/>
        <v/>
      </c>
      <c r="T1332" s="24" t="str">
        <f t="shared" ca="1" si="224"/>
        <v/>
      </c>
      <c r="U1332" s="24">
        <f t="shared" ca="1" si="219"/>
        <v>0</v>
      </c>
      <c r="V1332" s="22">
        <f t="shared" ca="1" si="216"/>
        <v>1.0760369828244081</v>
      </c>
    </row>
    <row r="1333" spans="7:22" x14ac:dyDescent="0.25">
      <c r="G1333" s="22">
        <v>1324</v>
      </c>
      <c r="H1333" s="22">
        <f>HLOOKUP($O1333,$B$8:$E$27,H$5,FALSE)</f>
        <v>3</v>
      </c>
      <c r="I1333" s="22">
        <f>HLOOKUP($O1333,$B$8:$E$27,I$5,FALSE)</f>
        <v>0.2</v>
      </c>
      <c r="J1333" s="22">
        <f>HLOOKUP($O1333,$B$8:$E$27,J$5,FALSE)</f>
        <v>1.26</v>
      </c>
      <c r="K1333" s="22">
        <f>HLOOKUP($O1333,$B$8:$E$27,K$5,FALSE)</f>
        <v>0</v>
      </c>
      <c r="L1333" s="22">
        <f>HLOOKUP($O1333,$B$8:$E$27,L$5,FALSE)</f>
        <v>0</v>
      </c>
      <c r="M1333" s="22">
        <f t="shared" si="220"/>
        <v>0.60000000000000009</v>
      </c>
      <c r="N1333" s="22">
        <f t="shared" si="221"/>
        <v>3.7800000000000002</v>
      </c>
      <c r="O1333" s="22" t="s">
        <v>39</v>
      </c>
      <c r="P1333" s="24">
        <f t="shared" ca="1" si="217"/>
        <v>0.52328995315378468</v>
      </c>
      <c r="Q1333" s="24">
        <f t="shared" ca="1" si="218"/>
        <v>2.5456666562805892</v>
      </c>
      <c r="R1333" s="24">
        <f t="shared" ca="1" si="222"/>
        <v>3.0689566094343741</v>
      </c>
      <c r="S1333" s="22" t="str">
        <f t="shared" ca="1" si="223"/>
        <v>B</v>
      </c>
      <c r="T1333" s="24">
        <f t="shared" ca="1" si="224"/>
        <v>6.8956609434374094E-2</v>
      </c>
      <c r="U1333" s="24">
        <f t="shared" ca="1" si="219"/>
        <v>0</v>
      </c>
      <c r="V1333" s="22">
        <f t="shared" ca="1" si="216"/>
        <v>1.2728333281402946</v>
      </c>
    </row>
    <row r="1334" spans="7:22" x14ac:dyDescent="0.25">
      <c r="G1334" s="22">
        <v>1325</v>
      </c>
      <c r="H1334" s="22">
        <f>HLOOKUP($O1334,$B$8:$E$27,H$5,FALSE)</f>
        <v>10</v>
      </c>
      <c r="I1334" s="22">
        <f>HLOOKUP($O1334,$B$8:$E$27,I$5,FALSE)</f>
        <v>0.2</v>
      </c>
      <c r="J1334" s="22">
        <f>HLOOKUP($O1334,$B$8:$E$27,J$5,FALSE)</f>
        <v>1.4</v>
      </c>
      <c r="K1334" s="22">
        <f>HLOOKUP($O1334,$B$8:$E$27,K$5,FALSE)</f>
        <v>0</v>
      </c>
      <c r="L1334" s="22">
        <f>HLOOKUP($O1334,$B$8:$E$27,L$5,FALSE)</f>
        <v>0</v>
      </c>
      <c r="M1334" s="22">
        <f t="shared" si="220"/>
        <v>2</v>
      </c>
      <c r="N1334" s="22">
        <f t="shared" si="221"/>
        <v>14</v>
      </c>
      <c r="O1334" s="22" t="s">
        <v>41</v>
      </c>
      <c r="P1334" s="24">
        <f t="shared" ca="1" si="217"/>
        <v>0.34117604449556094</v>
      </c>
      <c r="Q1334" s="24">
        <f t="shared" ca="1" si="218"/>
        <v>8.066253806993064</v>
      </c>
      <c r="R1334" s="24">
        <f t="shared" ca="1" si="222"/>
        <v>8.4074298514886259</v>
      </c>
      <c r="S1334" s="22" t="str">
        <f t="shared" ca="1" si="223"/>
        <v/>
      </c>
      <c r="T1334" s="24" t="str">
        <f t="shared" ca="1" si="224"/>
        <v/>
      </c>
      <c r="U1334" s="24">
        <f t="shared" ca="1" si="219"/>
        <v>0</v>
      </c>
      <c r="V1334" s="22">
        <f t="shared" ca="1" si="216"/>
        <v>2.9699678331986901</v>
      </c>
    </row>
    <row r="1335" spans="7:22" x14ac:dyDescent="0.25">
      <c r="G1335" s="22">
        <v>1326</v>
      </c>
      <c r="H1335" s="22">
        <f>HLOOKUP($O1335,$B$8:$E$27,H$5,FALSE)</f>
        <v>3</v>
      </c>
      <c r="I1335" s="22">
        <f>HLOOKUP($O1335,$B$8:$E$27,I$5,FALSE)</f>
        <v>0.2</v>
      </c>
      <c r="J1335" s="22">
        <f>HLOOKUP($O1335,$B$8:$E$27,J$5,FALSE)</f>
        <v>1.26</v>
      </c>
      <c r="K1335" s="22">
        <f>HLOOKUP($O1335,$B$8:$E$27,K$5,FALSE)</f>
        <v>0</v>
      </c>
      <c r="L1335" s="22">
        <f>HLOOKUP($O1335,$B$8:$E$27,L$5,FALSE)</f>
        <v>0</v>
      </c>
      <c r="M1335" s="22">
        <f t="shared" si="220"/>
        <v>0.60000000000000009</v>
      </c>
      <c r="N1335" s="22">
        <f t="shared" si="221"/>
        <v>3.7800000000000002</v>
      </c>
      <c r="O1335" s="22" t="s">
        <v>39</v>
      </c>
      <c r="P1335" s="24">
        <f t="shared" ca="1" si="217"/>
        <v>0.24320074667884539</v>
      </c>
      <c r="Q1335" s="24">
        <f t="shared" ca="1" si="218"/>
        <v>1.9756966594401888</v>
      </c>
      <c r="R1335" s="24">
        <f t="shared" ca="1" si="222"/>
        <v>2.2188974061190341</v>
      </c>
      <c r="S1335" s="22" t="str">
        <f t="shared" ca="1" si="223"/>
        <v/>
      </c>
      <c r="T1335" s="24" t="str">
        <f t="shared" ca="1" si="224"/>
        <v/>
      </c>
      <c r="U1335" s="24">
        <f t="shared" ca="1" si="219"/>
        <v>0</v>
      </c>
      <c r="V1335" s="22">
        <f t="shared" ca="1" si="216"/>
        <v>0.9878483297200944</v>
      </c>
    </row>
    <row r="1336" spans="7:22" x14ac:dyDescent="0.25">
      <c r="G1336" s="22">
        <v>1327</v>
      </c>
      <c r="H1336" s="22">
        <f>HLOOKUP($O1336,$B$8:$E$27,H$5,FALSE)</f>
        <v>3</v>
      </c>
      <c r="I1336" s="22">
        <f>HLOOKUP($O1336,$B$8:$E$27,I$5,FALSE)</f>
        <v>0.2</v>
      </c>
      <c r="J1336" s="22">
        <f>HLOOKUP($O1336,$B$8:$E$27,J$5,FALSE)</f>
        <v>1.26</v>
      </c>
      <c r="K1336" s="22">
        <f>HLOOKUP($O1336,$B$8:$E$27,K$5,FALSE)</f>
        <v>0</v>
      </c>
      <c r="L1336" s="22">
        <f>HLOOKUP($O1336,$B$8:$E$27,L$5,FALSE)</f>
        <v>0</v>
      </c>
      <c r="M1336" s="22">
        <f t="shared" si="220"/>
        <v>0.60000000000000009</v>
      </c>
      <c r="N1336" s="22">
        <f t="shared" si="221"/>
        <v>3.7800000000000002</v>
      </c>
      <c r="O1336" s="22" t="s">
        <v>39</v>
      </c>
      <c r="P1336" s="24">
        <f t="shared" ca="1" si="217"/>
        <v>0.45858764151216203</v>
      </c>
      <c r="Q1336" s="24">
        <f t="shared" ca="1" si="218"/>
        <v>2.0450300660886866</v>
      </c>
      <c r="R1336" s="24">
        <f t="shared" ca="1" si="222"/>
        <v>2.5036177076008488</v>
      </c>
      <c r="S1336" s="22" t="str">
        <f t="shared" ca="1" si="223"/>
        <v/>
      </c>
      <c r="T1336" s="24" t="str">
        <f t="shared" ca="1" si="224"/>
        <v/>
      </c>
      <c r="U1336" s="24">
        <f t="shared" ca="1" si="219"/>
        <v>0</v>
      </c>
      <c r="V1336" s="22">
        <f t="shared" ca="1" si="216"/>
        <v>1.0225150330443433</v>
      </c>
    </row>
    <row r="1337" spans="7:22" x14ac:dyDescent="0.25">
      <c r="G1337" s="22">
        <v>1328</v>
      </c>
      <c r="H1337" s="22">
        <f>HLOOKUP($O1337,$B$8:$E$27,H$5,FALSE)</f>
        <v>5</v>
      </c>
      <c r="I1337" s="22">
        <f>HLOOKUP($O1337,$B$8:$E$27,I$5,FALSE)</f>
        <v>0.18</v>
      </c>
      <c r="J1337" s="22">
        <f>HLOOKUP($O1337,$B$8:$E$27,J$5,FALSE)</f>
        <v>1.37</v>
      </c>
      <c r="K1337" s="22">
        <f>HLOOKUP($O1337,$B$8:$E$27,K$5,FALSE)</f>
        <v>0</v>
      </c>
      <c r="L1337" s="22">
        <f>HLOOKUP($O1337,$B$8:$E$27,L$5,FALSE)</f>
        <v>0</v>
      </c>
      <c r="M1337" s="22">
        <f t="shared" si="220"/>
        <v>0.89999999999999991</v>
      </c>
      <c r="N1337" s="22">
        <f t="shared" si="221"/>
        <v>6.8500000000000005</v>
      </c>
      <c r="O1337" s="22" t="s">
        <v>40</v>
      </c>
      <c r="P1337" s="24">
        <f t="shared" ca="1" si="217"/>
        <v>0.22235244573498134</v>
      </c>
      <c r="Q1337" s="24">
        <f t="shared" ca="1" si="218"/>
        <v>3.503120779541705</v>
      </c>
      <c r="R1337" s="24">
        <f t="shared" ca="1" si="222"/>
        <v>3.7254732252766862</v>
      </c>
      <c r="S1337" s="22" t="str">
        <f t="shared" ca="1" si="223"/>
        <v/>
      </c>
      <c r="T1337" s="24" t="str">
        <f t="shared" ca="1" si="224"/>
        <v/>
      </c>
      <c r="U1337" s="24">
        <f t="shared" ca="1" si="219"/>
        <v>0</v>
      </c>
      <c r="V1337" s="22">
        <f t="shared" ca="1" si="216"/>
        <v>0.97587232661895562</v>
      </c>
    </row>
    <row r="1338" spans="7:22" x14ac:dyDescent="0.25">
      <c r="G1338" s="22">
        <v>1329</v>
      </c>
      <c r="H1338" s="22">
        <f>HLOOKUP($O1338,$B$8:$E$27,H$5,FALSE)</f>
        <v>1</v>
      </c>
      <c r="I1338" s="22">
        <f>HLOOKUP($O1338,$B$8:$E$27,I$5,FALSE)</f>
        <v>0.3</v>
      </c>
      <c r="J1338" s="22">
        <f>HLOOKUP($O1338,$B$8:$E$27,J$5,FALSE)</f>
        <v>0.95</v>
      </c>
      <c r="K1338" s="22">
        <f>HLOOKUP($O1338,$B$8:$E$27,K$5,FALSE)</f>
        <v>0</v>
      </c>
      <c r="L1338" s="22">
        <f>HLOOKUP($O1338,$B$8:$E$27,L$5,FALSE)</f>
        <v>0</v>
      </c>
      <c r="M1338" s="22">
        <f t="shared" si="220"/>
        <v>0.3</v>
      </c>
      <c r="N1338" s="22">
        <f t="shared" si="221"/>
        <v>0.95</v>
      </c>
      <c r="O1338" s="22" t="s">
        <v>38</v>
      </c>
      <c r="P1338" s="24">
        <f t="shared" ca="1" si="217"/>
        <v>4.9371136684076188E-2</v>
      </c>
      <c r="Q1338" s="24">
        <f t="shared" ca="1" si="218"/>
        <v>0.60597815962615587</v>
      </c>
      <c r="R1338" s="24">
        <f t="shared" ca="1" si="222"/>
        <v>0.65534929631023209</v>
      </c>
      <c r="S1338" s="22" t="str">
        <f t="shared" ca="1" si="223"/>
        <v/>
      </c>
      <c r="T1338" s="24" t="str">
        <f t="shared" ca="1" si="224"/>
        <v/>
      </c>
      <c r="U1338" s="24">
        <f t="shared" ca="1" si="219"/>
        <v>0</v>
      </c>
      <c r="V1338" s="22">
        <f t="shared" ca="1" si="216"/>
        <v>0.30298907981307793</v>
      </c>
    </row>
    <row r="1339" spans="7:22" x14ac:dyDescent="0.25">
      <c r="G1339" s="22">
        <v>1330</v>
      </c>
      <c r="H1339" s="22">
        <f>HLOOKUP($O1339,$B$8:$E$27,H$5,FALSE)</f>
        <v>10</v>
      </c>
      <c r="I1339" s="22">
        <f>HLOOKUP($O1339,$B$8:$E$27,I$5,FALSE)</f>
        <v>0.2</v>
      </c>
      <c r="J1339" s="22">
        <f>HLOOKUP($O1339,$B$8:$E$27,J$5,FALSE)</f>
        <v>1.4</v>
      </c>
      <c r="K1339" s="22">
        <f>HLOOKUP($O1339,$B$8:$E$27,K$5,FALSE)</f>
        <v>0</v>
      </c>
      <c r="L1339" s="22">
        <f>HLOOKUP($O1339,$B$8:$E$27,L$5,FALSE)</f>
        <v>0</v>
      </c>
      <c r="M1339" s="22">
        <f t="shared" si="220"/>
        <v>2</v>
      </c>
      <c r="N1339" s="22">
        <f t="shared" si="221"/>
        <v>14</v>
      </c>
      <c r="O1339" s="22" t="s">
        <v>41</v>
      </c>
      <c r="P1339" s="24">
        <f t="shared" ca="1" si="217"/>
        <v>0.86187806372502829</v>
      </c>
      <c r="Q1339" s="24">
        <f t="shared" ca="1" si="218"/>
        <v>8.4874857747122991</v>
      </c>
      <c r="R1339" s="24">
        <f t="shared" ca="1" si="222"/>
        <v>9.349363838437327</v>
      </c>
      <c r="S1339" s="22" t="str">
        <f t="shared" ca="1" si="223"/>
        <v/>
      </c>
      <c r="T1339" s="24" t="str">
        <f t="shared" ca="1" si="224"/>
        <v/>
      </c>
      <c r="U1339" s="24">
        <f t="shared" ca="1" si="219"/>
        <v>0</v>
      </c>
      <c r="V1339" s="22">
        <f t="shared" ca="1" si="216"/>
        <v>3.8272824972717787</v>
      </c>
    </row>
    <row r="1340" spans="7:22" x14ac:dyDescent="0.25">
      <c r="G1340" s="22">
        <v>1331</v>
      </c>
      <c r="H1340" s="22">
        <f>HLOOKUP($O1340,$B$8:$E$27,H$5,FALSE)</f>
        <v>10</v>
      </c>
      <c r="I1340" s="22">
        <f>HLOOKUP($O1340,$B$8:$E$27,I$5,FALSE)</f>
        <v>0.2</v>
      </c>
      <c r="J1340" s="22">
        <f>HLOOKUP($O1340,$B$8:$E$27,J$5,FALSE)</f>
        <v>1.4</v>
      </c>
      <c r="K1340" s="22">
        <f>HLOOKUP($O1340,$B$8:$E$27,K$5,FALSE)</f>
        <v>0</v>
      </c>
      <c r="L1340" s="22">
        <f>HLOOKUP($O1340,$B$8:$E$27,L$5,FALSE)</f>
        <v>0</v>
      </c>
      <c r="M1340" s="22">
        <f t="shared" si="220"/>
        <v>2</v>
      </c>
      <c r="N1340" s="22">
        <f t="shared" si="221"/>
        <v>14</v>
      </c>
      <c r="O1340" s="22" t="s">
        <v>41</v>
      </c>
      <c r="P1340" s="24">
        <f t="shared" ca="1" si="217"/>
        <v>0.73638607213793383</v>
      </c>
      <c r="Q1340" s="24">
        <f t="shared" ca="1" si="218"/>
        <v>9.820321766540582</v>
      </c>
      <c r="R1340" s="24">
        <f t="shared" ca="1" si="222"/>
        <v>10.556707838678516</v>
      </c>
      <c r="S1340" s="22" t="str">
        <f t="shared" ca="1" si="223"/>
        <v>D</v>
      </c>
      <c r="T1340" s="24">
        <f t="shared" ca="1" si="224"/>
        <v>0.55670783867851625</v>
      </c>
      <c r="U1340" s="24">
        <f t="shared" ca="1" si="219"/>
        <v>0</v>
      </c>
      <c r="V1340" s="22">
        <f t="shared" ca="1" si="216"/>
        <v>4.910160883270291</v>
      </c>
    </row>
    <row r="1341" spans="7:22" x14ac:dyDescent="0.25">
      <c r="G1341" s="22">
        <v>1332</v>
      </c>
      <c r="H1341" s="22">
        <f>HLOOKUP($O1341,$B$8:$E$27,H$5,FALSE)</f>
        <v>3</v>
      </c>
      <c r="I1341" s="22">
        <f>HLOOKUP($O1341,$B$8:$E$27,I$5,FALSE)</f>
        <v>0.2</v>
      </c>
      <c r="J1341" s="22">
        <f>HLOOKUP($O1341,$B$8:$E$27,J$5,FALSE)</f>
        <v>1.26</v>
      </c>
      <c r="K1341" s="22">
        <f>HLOOKUP($O1341,$B$8:$E$27,K$5,FALSE)</f>
        <v>0</v>
      </c>
      <c r="L1341" s="22">
        <f>HLOOKUP($O1341,$B$8:$E$27,L$5,FALSE)</f>
        <v>0</v>
      </c>
      <c r="M1341" s="22">
        <f t="shared" si="220"/>
        <v>0.60000000000000009</v>
      </c>
      <c r="N1341" s="22">
        <f t="shared" si="221"/>
        <v>3.7800000000000002</v>
      </c>
      <c r="O1341" s="22" t="s">
        <v>39</v>
      </c>
      <c r="P1341" s="24">
        <f t="shared" ca="1" si="217"/>
        <v>0.13089882429930819</v>
      </c>
      <c r="Q1341" s="24">
        <f t="shared" ca="1" si="218"/>
        <v>1.9744911765186295</v>
      </c>
      <c r="R1341" s="24">
        <f t="shared" ca="1" si="222"/>
        <v>2.1053900008179376</v>
      </c>
      <c r="S1341" s="22" t="str">
        <f t="shared" ca="1" si="223"/>
        <v/>
      </c>
      <c r="T1341" s="24" t="str">
        <f t="shared" ca="1" si="224"/>
        <v/>
      </c>
      <c r="U1341" s="24">
        <f t="shared" ca="1" si="219"/>
        <v>0</v>
      </c>
      <c r="V1341" s="22">
        <f t="shared" ca="1" si="216"/>
        <v>0.94721471659370982</v>
      </c>
    </row>
    <row r="1342" spans="7:22" x14ac:dyDescent="0.25">
      <c r="G1342" s="22">
        <v>1333</v>
      </c>
      <c r="H1342" s="22">
        <f>HLOOKUP($O1342,$B$8:$E$27,H$5,FALSE)</f>
        <v>5</v>
      </c>
      <c r="I1342" s="22">
        <f>HLOOKUP($O1342,$B$8:$E$27,I$5,FALSE)</f>
        <v>0.18</v>
      </c>
      <c r="J1342" s="22">
        <f>HLOOKUP($O1342,$B$8:$E$27,J$5,FALSE)</f>
        <v>1.37</v>
      </c>
      <c r="K1342" s="22">
        <f>HLOOKUP($O1342,$B$8:$E$27,K$5,FALSE)</f>
        <v>0</v>
      </c>
      <c r="L1342" s="22">
        <f>HLOOKUP($O1342,$B$8:$E$27,L$5,FALSE)</f>
        <v>0</v>
      </c>
      <c r="M1342" s="22">
        <f t="shared" si="220"/>
        <v>0.89999999999999991</v>
      </c>
      <c r="N1342" s="22">
        <f t="shared" si="221"/>
        <v>6.8500000000000005</v>
      </c>
      <c r="O1342" s="22" t="s">
        <v>40</v>
      </c>
      <c r="P1342" s="24">
        <f t="shared" ca="1" si="217"/>
        <v>8.2880129005643566E-3</v>
      </c>
      <c r="Q1342" s="24">
        <f t="shared" ca="1" si="218"/>
        <v>3.3824312376721255</v>
      </c>
      <c r="R1342" s="24">
        <f t="shared" ca="1" si="222"/>
        <v>3.39071925057269</v>
      </c>
      <c r="S1342" s="22" t="str">
        <f t="shared" ca="1" si="223"/>
        <v/>
      </c>
      <c r="T1342" s="24" t="str">
        <f t="shared" ca="1" si="224"/>
        <v/>
      </c>
      <c r="U1342" s="24">
        <f t="shared" ca="1" si="219"/>
        <v>0</v>
      </c>
      <c r="V1342" s="22">
        <f t="shared" ca="1" si="216"/>
        <v>1.1019429170101624</v>
      </c>
    </row>
    <row r="1343" spans="7:22" x14ac:dyDescent="0.25">
      <c r="G1343" s="22">
        <v>1334</v>
      </c>
      <c r="H1343" s="22">
        <f>HLOOKUP($O1343,$B$8:$E$27,H$5,FALSE)</f>
        <v>10</v>
      </c>
      <c r="I1343" s="22">
        <f>HLOOKUP($O1343,$B$8:$E$27,I$5,FALSE)</f>
        <v>0.2</v>
      </c>
      <c r="J1343" s="22">
        <f>HLOOKUP($O1343,$B$8:$E$27,J$5,FALSE)</f>
        <v>1.4</v>
      </c>
      <c r="K1343" s="22">
        <f>HLOOKUP($O1343,$B$8:$E$27,K$5,FALSE)</f>
        <v>0</v>
      </c>
      <c r="L1343" s="22">
        <f>HLOOKUP($O1343,$B$8:$E$27,L$5,FALSE)</f>
        <v>0</v>
      </c>
      <c r="M1343" s="22">
        <f t="shared" si="220"/>
        <v>2</v>
      </c>
      <c r="N1343" s="22">
        <f t="shared" si="221"/>
        <v>14</v>
      </c>
      <c r="O1343" s="22" t="s">
        <v>41</v>
      </c>
      <c r="P1343" s="24">
        <f t="shared" ca="1" si="217"/>
        <v>0.40071796889645284</v>
      </c>
      <c r="Q1343" s="24">
        <f t="shared" ca="1" si="218"/>
        <v>8.0409553411535608</v>
      </c>
      <c r="R1343" s="24">
        <f t="shared" ca="1" si="222"/>
        <v>8.4416733100500139</v>
      </c>
      <c r="S1343" s="22" t="str">
        <f t="shared" ca="1" si="223"/>
        <v/>
      </c>
      <c r="T1343" s="24" t="str">
        <f t="shared" ca="1" si="224"/>
        <v/>
      </c>
      <c r="U1343" s="24">
        <f t="shared" ca="1" si="219"/>
        <v>0</v>
      </c>
      <c r="V1343" s="22">
        <f t="shared" ca="1" si="216"/>
        <v>4.0204776705767804</v>
      </c>
    </row>
    <row r="1344" spans="7:22" x14ac:dyDescent="0.25">
      <c r="G1344" s="22">
        <v>1335</v>
      </c>
      <c r="H1344" s="22">
        <f>HLOOKUP($O1344,$B$8:$E$27,H$5,FALSE)</f>
        <v>1</v>
      </c>
      <c r="I1344" s="22">
        <f>HLOOKUP($O1344,$B$8:$E$27,I$5,FALSE)</f>
        <v>0.3</v>
      </c>
      <c r="J1344" s="22">
        <f>HLOOKUP($O1344,$B$8:$E$27,J$5,FALSE)</f>
        <v>0.95</v>
      </c>
      <c r="K1344" s="22">
        <f>HLOOKUP($O1344,$B$8:$E$27,K$5,FALSE)</f>
        <v>0</v>
      </c>
      <c r="L1344" s="22">
        <f>HLOOKUP($O1344,$B$8:$E$27,L$5,FALSE)</f>
        <v>0</v>
      </c>
      <c r="M1344" s="22">
        <f t="shared" si="220"/>
        <v>0.3</v>
      </c>
      <c r="N1344" s="22">
        <f t="shared" si="221"/>
        <v>0.95</v>
      </c>
      <c r="O1344" s="22" t="s">
        <v>38</v>
      </c>
      <c r="P1344" s="24">
        <f t="shared" ca="1" si="217"/>
        <v>9.2366267736663302E-2</v>
      </c>
      <c r="Q1344" s="24">
        <f t="shared" ca="1" si="218"/>
        <v>0.61246243164534075</v>
      </c>
      <c r="R1344" s="24">
        <f t="shared" ca="1" si="222"/>
        <v>0.7048286993820041</v>
      </c>
      <c r="S1344" s="22" t="str">
        <f t="shared" ca="1" si="223"/>
        <v/>
      </c>
      <c r="T1344" s="24" t="str">
        <f t="shared" ca="1" si="224"/>
        <v/>
      </c>
      <c r="U1344" s="24">
        <f t="shared" ca="1" si="219"/>
        <v>0</v>
      </c>
      <c r="V1344" s="22">
        <f t="shared" ca="1" si="216"/>
        <v>3.6212242759138279E-2</v>
      </c>
    </row>
    <row r="1345" spans="7:22" x14ac:dyDescent="0.25">
      <c r="G1345" s="22">
        <v>1336</v>
      </c>
      <c r="H1345" s="22">
        <f>HLOOKUP($O1345,$B$8:$E$27,H$5,FALSE)</f>
        <v>10</v>
      </c>
      <c r="I1345" s="22">
        <f>HLOOKUP($O1345,$B$8:$E$27,I$5,FALSE)</f>
        <v>0.2</v>
      </c>
      <c r="J1345" s="22">
        <f>HLOOKUP($O1345,$B$8:$E$27,J$5,FALSE)</f>
        <v>1.4</v>
      </c>
      <c r="K1345" s="22">
        <f>HLOOKUP($O1345,$B$8:$E$27,K$5,FALSE)</f>
        <v>0</v>
      </c>
      <c r="L1345" s="22">
        <f>HLOOKUP($O1345,$B$8:$E$27,L$5,FALSE)</f>
        <v>0</v>
      </c>
      <c r="M1345" s="22">
        <f t="shared" si="220"/>
        <v>2</v>
      </c>
      <c r="N1345" s="22">
        <f t="shared" si="221"/>
        <v>14</v>
      </c>
      <c r="O1345" s="22" t="s">
        <v>41</v>
      </c>
      <c r="P1345" s="24">
        <f t="shared" ca="1" si="217"/>
        <v>1.611357329750587</v>
      </c>
      <c r="Q1345" s="24">
        <f t="shared" ca="1" si="218"/>
        <v>9.5478423873753453</v>
      </c>
      <c r="R1345" s="24">
        <f t="shared" ca="1" si="222"/>
        <v>11.159199717125933</v>
      </c>
      <c r="S1345" s="22" t="str">
        <f t="shared" ca="1" si="223"/>
        <v>D</v>
      </c>
      <c r="T1345" s="24">
        <f t="shared" ca="1" si="224"/>
        <v>1.1591997171259329</v>
      </c>
      <c r="U1345" s="24">
        <f t="shared" ca="1" si="219"/>
        <v>0</v>
      </c>
      <c r="V1345" s="22">
        <f t="shared" ca="1" si="216"/>
        <v>2.1677288356902</v>
      </c>
    </row>
    <row r="1346" spans="7:22" x14ac:dyDescent="0.25">
      <c r="G1346" s="22">
        <v>1337</v>
      </c>
      <c r="H1346" s="22">
        <f>HLOOKUP($O1346,$B$8:$E$27,H$5,FALSE)</f>
        <v>3</v>
      </c>
      <c r="I1346" s="22">
        <f>HLOOKUP($O1346,$B$8:$E$27,I$5,FALSE)</f>
        <v>0.2</v>
      </c>
      <c r="J1346" s="22">
        <f>HLOOKUP($O1346,$B$8:$E$27,J$5,FALSE)</f>
        <v>1.26</v>
      </c>
      <c r="K1346" s="22">
        <f>HLOOKUP($O1346,$B$8:$E$27,K$5,FALSE)</f>
        <v>0</v>
      </c>
      <c r="L1346" s="22">
        <f>HLOOKUP($O1346,$B$8:$E$27,L$5,FALSE)</f>
        <v>0</v>
      </c>
      <c r="M1346" s="22">
        <f t="shared" si="220"/>
        <v>0.60000000000000009</v>
      </c>
      <c r="N1346" s="22">
        <f t="shared" si="221"/>
        <v>3.7800000000000002</v>
      </c>
      <c r="O1346" s="22" t="s">
        <v>39</v>
      </c>
      <c r="P1346" s="24">
        <f t="shared" ca="1" si="217"/>
        <v>0.26552556080922596</v>
      </c>
      <c r="Q1346" s="24">
        <f t="shared" ca="1" si="218"/>
        <v>1.8946267488029263</v>
      </c>
      <c r="R1346" s="24">
        <f t="shared" ca="1" si="222"/>
        <v>2.160152309612152</v>
      </c>
      <c r="S1346" s="22" t="str">
        <f t="shared" ca="1" si="223"/>
        <v/>
      </c>
      <c r="T1346" s="24" t="str">
        <f t="shared" ca="1" si="224"/>
        <v/>
      </c>
      <c r="U1346" s="24">
        <f t="shared" ca="1" si="219"/>
        <v>0</v>
      </c>
      <c r="V1346" s="22">
        <f t="shared" ca="1" si="216"/>
        <v>0.22828543195937029</v>
      </c>
    </row>
    <row r="1347" spans="7:22" x14ac:dyDescent="0.25">
      <c r="G1347" s="22">
        <v>1338</v>
      </c>
      <c r="H1347" s="22">
        <f>HLOOKUP($O1347,$B$8:$E$27,H$5,FALSE)</f>
        <v>3</v>
      </c>
      <c r="I1347" s="22">
        <f>HLOOKUP($O1347,$B$8:$E$27,I$5,FALSE)</f>
        <v>0.2</v>
      </c>
      <c r="J1347" s="22">
        <f>HLOOKUP($O1347,$B$8:$E$27,J$5,FALSE)</f>
        <v>1.26</v>
      </c>
      <c r="K1347" s="22">
        <f>HLOOKUP($O1347,$B$8:$E$27,K$5,FALSE)</f>
        <v>0</v>
      </c>
      <c r="L1347" s="22">
        <f>HLOOKUP($O1347,$B$8:$E$27,L$5,FALSE)</f>
        <v>0</v>
      </c>
      <c r="M1347" s="22">
        <f t="shared" si="220"/>
        <v>0.60000000000000009</v>
      </c>
      <c r="N1347" s="22">
        <f t="shared" si="221"/>
        <v>3.7800000000000002</v>
      </c>
      <c r="O1347" s="22" t="s">
        <v>39</v>
      </c>
      <c r="P1347" s="24">
        <f t="shared" ca="1" si="217"/>
        <v>0.56828400273602686</v>
      </c>
      <c r="Q1347" s="24">
        <f t="shared" ca="1" si="218"/>
        <v>2.1808564515783204</v>
      </c>
      <c r="R1347" s="24">
        <f t="shared" ca="1" si="222"/>
        <v>2.7491404543143472</v>
      </c>
      <c r="S1347" s="22" t="str">
        <f t="shared" ca="1" si="223"/>
        <v/>
      </c>
      <c r="T1347" s="24" t="str">
        <f t="shared" ca="1" si="224"/>
        <v/>
      </c>
      <c r="U1347" s="24">
        <f t="shared" ca="1" si="219"/>
        <v>0</v>
      </c>
      <c r="V1347" s="22">
        <f t="shared" ca="1" si="216"/>
        <v>0.83150413429614323</v>
      </c>
    </row>
    <row r="1348" spans="7:22" x14ac:dyDescent="0.25">
      <c r="G1348" s="22">
        <v>1339</v>
      </c>
      <c r="H1348" s="22">
        <f>HLOOKUP($O1348,$B$8:$E$27,H$5,FALSE)</f>
        <v>5</v>
      </c>
      <c r="I1348" s="22">
        <f>HLOOKUP($O1348,$B$8:$E$27,I$5,FALSE)</f>
        <v>0.18</v>
      </c>
      <c r="J1348" s="22">
        <f>HLOOKUP($O1348,$B$8:$E$27,J$5,FALSE)</f>
        <v>1.37</v>
      </c>
      <c r="K1348" s="22">
        <f>HLOOKUP($O1348,$B$8:$E$27,K$5,FALSE)</f>
        <v>0</v>
      </c>
      <c r="L1348" s="22">
        <f>HLOOKUP($O1348,$B$8:$E$27,L$5,FALSE)</f>
        <v>0</v>
      </c>
      <c r="M1348" s="22">
        <f t="shared" si="220"/>
        <v>0.89999999999999991</v>
      </c>
      <c r="N1348" s="22">
        <f t="shared" si="221"/>
        <v>6.8500000000000005</v>
      </c>
      <c r="O1348" s="22" t="s">
        <v>40</v>
      </c>
      <c r="P1348" s="24">
        <f t="shared" ca="1" si="217"/>
        <v>0.2596806614675532</v>
      </c>
      <c r="Q1348" s="24">
        <f t="shared" ca="1" si="218"/>
        <v>4.3915737385702966</v>
      </c>
      <c r="R1348" s="24">
        <f t="shared" ca="1" si="222"/>
        <v>4.6512544000378497</v>
      </c>
      <c r="S1348" s="22" t="str">
        <f t="shared" ca="1" si="223"/>
        <v/>
      </c>
      <c r="T1348" s="24" t="str">
        <f t="shared" ca="1" si="224"/>
        <v/>
      </c>
      <c r="U1348" s="24">
        <f t="shared" ca="1" si="219"/>
        <v>0</v>
      </c>
      <c r="V1348" s="22">
        <f t="shared" ca="1" si="216"/>
        <v>0.42700925635623543</v>
      </c>
    </row>
    <row r="1349" spans="7:22" x14ac:dyDescent="0.25">
      <c r="G1349" s="22">
        <v>1340</v>
      </c>
      <c r="H1349" s="22">
        <f>HLOOKUP($O1349,$B$8:$E$27,H$5,FALSE)</f>
        <v>10</v>
      </c>
      <c r="I1349" s="22">
        <f>HLOOKUP($O1349,$B$8:$E$27,I$5,FALSE)</f>
        <v>0.2</v>
      </c>
      <c r="J1349" s="22">
        <f>HLOOKUP($O1349,$B$8:$E$27,J$5,FALSE)</f>
        <v>1.4</v>
      </c>
      <c r="K1349" s="22">
        <f>HLOOKUP($O1349,$B$8:$E$27,K$5,FALSE)</f>
        <v>0</v>
      </c>
      <c r="L1349" s="22">
        <f>HLOOKUP($O1349,$B$8:$E$27,L$5,FALSE)</f>
        <v>0</v>
      </c>
      <c r="M1349" s="22">
        <f t="shared" si="220"/>
        <v>2</v>
      </c>
      <c r="N1349" s="22">
        <f t="shared" si="221"/>
        <v>14</v>
      </c>
      <c r="O1349" s="22" t="s">
        <v>41</v>
      </c>
      <c r="P1349" s="24">
        <f t="shared" ca="1" si="217"/>
        <v>0.56074019251777107</v>
      </c>
      <c r="Q1349" s="24">
        <f t="shared" ca="1" si="218"/>
        <v>8.6212025815807287</v>
      </c>
      <c r="R1349" s="24">
        <f t="shared" ca="1" si="222"/>
        <v>9.1819427740985002</v>
      </c>
      <c r="S1349" s="22" t="str">
        <f t="shared" ca="1" si="223"/>
        <v/>
      </c>
      <c r="T1349" s="24" t="str">
        <f t="shared" ca="1" si="224"/>
        <v/>
      </c>
      <c r="U1349" s="24">
        <f t="shared" ca="1" si="219"/>
        <v>0</v>
      </c>
      <c r="V1349" s="22">
        <f t="shared" ca="1" si="216"/>
        <v>2.368327327620142</v>
      </c>
    </row>
    <row r="1350" spans="7:22" x14ac:dyDescent="0.25">
      <c r="G1350" s="22">
        <v>1341</v>
      </c>
      <c r="H1350" s="22">
        <f>HLOOKUP($O1350,$B$8:$E$27,H$5,FALSE)</f>
        <v>5</v>
      </c>
      <c r="I1350" s="22">
        <f>HLOOKUP($O1350,$B$8:$E$27,I$5,FALSE)</f>
        <v>0.18</v>
      </c>
      <c r="J1350" s="22">
        <f>HLOOKUP($O1350,$B$8:$E$27,J$5,FALSE)</f>
        <v>1.37</v>
      </c>
      <c r="K1350" s="22">
        <f>HLOOKUP($O1350,$B$8:$E$27,K$5,FALSE)</f>
        <v>0</v>
      </c>
      <c r="L1350" s="22">
        <f>HLOOKUP($O1350,$B$8:$E$27,L$5,FALSE)</f>
        <v>0</v>
      </c>
      <c r="M1350" s="22">
        <f t="shared" si="220"/>
        <v>0.89999999999999991</v>
      </c>
      <c r="N1350" s="22">
        <f t="shared" si="221"/>
        <v>6.8500000000000005</v>
      </c>
      <c r="O1350" s="22" t="s">
        <v>40</v>
      </c>
      <c r="P1350" s="24">
        <f t="shared" ca="1" si="217"/>
        <v>0.60730614875829614</v>
      </c>
      <c r="Q1350" s="24">
        <f t="shared" ca="1" si="218"/>
        <v>3.9259305213318787</v>
      </c>
      <c r="R1350" s="24">
        <f t="shared" ca="1" si="222"/>
        <v>4.5332366700901749</v>
      </c>
      <c r="S1350" s="22" t="str">
        <f t="shared" ca="1" si="223"/>
        <v/>
      </c>
      <c r="T1350" s="24" t="str">
        <f t="shared" ca="1" si="224"/>
        <v/>
      </c>
      <c r="U1350" s="24">
        <f t="shared" ca="1" si="219"/>
        <v>0</v>
      </c>
      <c r="V1350" s="22">
        <f t="shared" ca="1" si="216"/>
        <v>1.4531238029575237</v>
      </c>
    </row>
    <row r="1351" spans="7:22" x14ac:dyDescent="0.25">
      <c r="G1351" s="22">
        <v>1342</v>
      </c>
      <c r="H1351" s="22">
        <f>HLOOKUP($O1351,$B$8:$E$27,H$5,FALSE)</f>
        <v>3</v>
      </c>
      <c r="I1351" s="22">
        <f>HLOOKUP($O1351,$B$8:$E$27,I$5,FALSE)</f>
        <v>0.2</v>
      </c>
      <c r="J1351" s="22">
        <f>HLOOKUP($O1351,$B$8:$E$27,J$5,FALSE)</f>
        <v>1.26</v>
      </c>
      <c r="K1351" s="22">
        <f>HLOOKUP($O1351,$B$8:$E$27,K$5,FALSE)</f>
        <v>0</v>
      </c>
      <c r="L1351" s="22">
        <f>HLOOKUP($O1351,$B$8:$E$27,L$5,FALSE)</f>
        <v>0</v>
      </c>
      <c r="M1351" s="22">
        <f t="shared" si="220"/>
        <v>0.60000000000000009</v>
      </c>
      <c r="N1351" s="22">
        <f t="shared" si="221"/>
        <v>3.7800000000000002</v>
      </c>
      <c r="O1351" s="22" t="s">
        <v>39</v>
      </c>
      <c r="P1351" s="24">
        <f t="shared" ca="1" si="217"/>
        <v>7.2327325466018222E-2</v>
      </c>
      <c r="Q1351" s="24">
        <f t="shared" ca="1" si="218"/>
        <v>2.1422858341439164</v>
      </c>
      <c r="R1351" s="24">
        <f t="shared" ca="1" si="222"/>
        <v>2.2146131596099345</v>
      </c>
      <c r="S1351" s="22" t="str">
        <f t="shared" ca="1" si="223"/>
        <v/>
      </c>
      <c r="T1351" s="24" t="str">
        <f t="shared" ca="1" si="224"/>
        <v/>
      </c>
      <c r="U1351" s="24">
        <f t="shared" ca="1" si="219"/>
        <v>0</v>
      </c>
      <c r="V1351" s="22">
        <f t="shared" ca="1" si="216"/>
        <v>1.0711429170719582</v>
      </c>
    </row>
    <row r="1352" spans="7:22" x14ac:dyDescent="0.25">
      <c r="G1352" s="22">
        <v>1343</v>
      </c>
      <c r="H1352" s="22">
        <f>HLOOKUP($O1352,$B$8:$E$27,H$5,FALSE)</f>
        <v>3</v>
      </c>
      <c r="I1352" s="22">
        <f>HLOOKUP($O1352,$B$8:$E$27,I$5,FALSE)</f>
        <v>0.2</v>
      </c>
      <c r="J1352" s="22">
        <f>HLOOKUP($O1352,$B$8:$E$27,J$5,FALSE)</f>
        <v>1.26</v>
      </c>
      <c r="K1352" s="22">
        <f>HLOOKUP($O1352,$B$8:$E$27,K$5,FALSE)</f>
        <v>0</v>
      </c>
      <c r="L1352" s="22">
        <f>HLOOKUP($O1352,$B$8:$E$27,L$5,FALSE)</f>
        <v>0</v>
      </c>
      <c r="M1352" s="22">
        <f t="shared" si="220"/>
        <v>0.60000000000000009</v>
      </c>
      <c r="N1352" s="22">
        <f t="shared" si="221"/>
        <v>3.7800000000000002</v>
      </c>
      <c r="O1352" s="22" t="s">
        <v>39</v>
      </c>
      <c r="P1352" s="24">
        <f t="shared" ca="1" si="217"/>
        <v>0.46573087441687611</v>
      </c>
      <c r="Q1352" s="24">
        <f t="shared" ca="1" si="218"/>
        <v>2.5156136684740993</v>
      </c>
      <c r="R1352" s="24">
        <f t="shared" ca="1" si="222"/>
        <v>2.9813445428909753</v>
      </c>
      <c r="S1352" s="22" t="str">
        <f t="shared" ca="1" si="223"/>
        <v/>
      </c>
      <c r="T1352" s="24" t="str">
        <f t="shared" ca="1" si="224"/>
        <v/>
      </c>
      <c r="U1352" s="24">
        <f t="shared" ca="1" si="219"/>
        <v>0</v>
      </c>
      <c r="V1352" s="22">
        <f t="shared" ref="V1352:V1415" ca="1" si="225">Q1352*MIN(0.5,MAX(0.05,RAND()))</f>
        <v>1.2578068342370496</v>
      </c>
    </row>
    <row r="1353" spans="7:22" x14ac:dyDescent="0.25">
      <c r="G1353" s="22">
        <v>1344</v>
      </c>
      <c r="H1353" s="22">
        <f>HLOOKUP($O1353,$B$8:$E$27,H$5,FALSE)</f>
        <v>10</v>
      </c>
      <c r="I1353" s="22">
        <f>HLOOKUP($O1353,$B$8:$E$27,I$5,FALSE)</f>
        <v>0.2</v>
      </c>
      <c r="J1353" s="22">
        <f>HLOOKUP($O1353,$B$8:$E$27,J$5,FALSE)</f>
        <v>1.4</v>
      </c>
      <c r="K1353" s="22">
        <f>HLOOKUP($O1353,$B$8:$E$27,K$5,FALSE)</f>
        <v>0</v>
      </c>
      <c r="L1353" s="22">
        <f>HLOOKUP($O1353,$B$8:$E$27,L$5,FALSE)</f>
        <v>0</v>
      </c>
      <c r="M1353" s="22">
        <f t="shared" si="220"/>
        <v>2</v>
      </c>
      <c r="N1353" s="22">
        <f t="shared" si="221"/>
        <v>14</v>
      </c>
      <c r="O1353" s="22" t="s">
        <v>41</v>
      </c>
      <c r="P1353" s="24">
        <f t="shared" ca="1" si="217"/>
        <v>1.3776693125435724E-2</v>
      </c>
      <c r="Q1353" s="24">
        <f t="shared" ca="1" si="218"/>
        <v>7.5599722004383869</v>
      </c>
      <c r="R1353" s="24">
        <f t="shared" ca="1" si="222"/>
        <v>7.5737488935638222</v>
      </c>
      <c r="S1353" s="22" t="str">
        <f t="shared" ca="1" si="223"/>
        <v/>
      </c>
      <c r="T1353" s="24" t="str">
        <f t="shared" ca="1" si="224"/>
        <v/>
      </c>
      <c r="U1353" s="24">
        <f t="shared" ca="1" si="219"/>
        <v>0</v>
      </c>
      <c r="V1353" s="22">
        <f t="shared" ca="1" si="225"/>
        <v>3.7799861002191935</v>
      </c>
    </row>
    <row r="1354" spans="7:22" x14ac:dyDescent="0.25">
      <c r="G1354" s="22">
        <v>1345</v>
      </c>
      <c r="H1354" s="22">
        <f>HLOOKUP($O1354,$B$8:$E$27,H$5,FALSE)</f>
        <v>1</v>
      </c>
      <c r="I1354" s="22">
        <f>HLOOKUP($O1354,$B$8:$E$27,I$5,FALSE)</f>
        <v>0.3</v>
      </c>
      <c r="J1354" s="22">
        <f>HLOOKUP($O1354,$B$8:$E$27,J$5,FALSE)</f>
        <v>0.95</v>
      </c>
      <c r="K1354" s="22">
        <f>HLOOKUP($O1354,$B$8:$E$27,K$5,FALSE)</f>
        <v>0</v>
      </c>
      <c r="L1354" s="22">
        <f>HLOOKUP($O1354,$B$8:$E$27,L$5,FALSE)</f>
        <v>0</v>
      </c>
      <c r="M1354" s="22">
        <f t="shared" si="220"/>
        <v>0.3</v>
      </c>
      <c r="N1354" s="22">
        <f t="shared" si="221"/>
        <v>0.95</v>
      </c>
      <c r="O1354" s="22" t="s">
        <v>38</v>
      </c>
      <c r="P1354" s="24">
        <f t="shared" ca="1" si="217"/>
        <v>0.22750221507197835</v>
      </c>
      <c r="Q1354" s="24">
        <f t="shared" ca="1" si="218"/>
        <v>0.62732986089925624</v>
      </c>
      <c r="R1354" s="24">
        <f t="shared" ca="1" si="222"/>
        <v>0.85483207597123456</v>
      </c>
      <c r="S1354" s="22" t="str">
        <f t="shared" ca="1" si="223"/>
        <v/>
      </c>
      <c r="T1354" s="24" t="str">
        <f t="shared" ca="1" si="224"/>
        <v/>
      </c>
      <c r="U1354" s="24">
        <f t="shared" ca="1" si="219"/>
        <v>0</v>
      </c>
      <c r="V1354" s="22">
        <f t="shared" ca="1" si="225"/>
        <v>7.6010823069612071E-2</v>
      </c>
    </row>
    <row r="1355" spans="7:22" x14ac:dyDescent="0.25">
      <c r="G1355" s="22">
        <v>1346</v>
      </c>
      <c r="H1355" s="22">
        <f>HLOOKUP($O1355,$B$8:$E$27,H$5,FALSE)</f>
        <v>5</v>
      </c>
      <c r="I1355" s="22">
        <f>HLOOKUP($O1355,$B$8:$E$27,I$5,FALSE)</f>
        <v>0.18</v>
      </c>
      <c r="J1355" s="22">
        <f>HLOOKUP($O1355,$B$8:$E$27,J$5,FALSE)</f>
        <v>1.37</v>
      </c>
      <c r="K1355" s="22">
        <f>HLOOKUP($O1355,$B$8:$E$27,K$5,FALSE)</f>
        <v>0</v>
      </c>
      <c r="L1355" s="22">
        <f>HLOOKUP($O1355,$B$8:$E$27,L$5,FALSE)</f>
        <v>0</v>
      </c>
      <c r="M1355" s="22">
        <f t="shared" si="220"/>
        <v>0.89999999999999991</v>
      </c>
      <c r="N1355" s="22">
        <f t="shared" si="221"/>
        <v>6.8500000000000005</v>
      </c>
      <c r="O1355" s="22" t="s">
        <v>40</v>
      </c>
      <c r="P1355" s="24">
        <f t="shared" ref="P1355:P1418" ca="1" si="226">RAND()*$M1355</f>
        <v>0.69203894772141761</v>
      </c>
      <c r="Q1355" s="24">
        <f t="shared" ref="Q1355:Q1418" ca="1" si="227">MIN(N1355*20,MAX(M1355,NORMINV(RAND(),N1355-(N1355-M1355)/2,(N1355-M1355)/16)))</f>
        <v>3.057026611008042</v>
      </c>
      <c r="R1355" s="24">
        <f t="shared" ca="1" si="222"/>
        <v>3.7490655587294595</v>
      </c>
      <c r="S1355" s="22" t="str">
        <f t="shared" ca="1" si="223"/>
        <v/>
      </c>
      <c r="T1355" s="24" t="str">
        <f t="shared" ca="1" si="224"/>
        <v/>
      </c>
      <c r="U1355" s="24">
        <f t="shared" ref="U1355:U1418" ca="1" si="228">Q1355*K1355*L1355</f>
        <v>0</v>
      </c>
      <c r="V1355" s="22">
        <f t="shared" ca="1" si="225"/>
        <v>1.528513305504021</v>
      </c>
    </row>
    <row r="1356" spans="7:22" x14ac:dyDescent="0.25">
      <c r="G1356" s="22">
        <v>1347</v>
      </c>
      <c r="H1356" s="22">
        <f>HLOOKUP($O1356,$B$8:$E$27,H$5,FALSE)</f>
        <v>5</v>
      </c>
      <c r="I1356" s="22">
        <f>HLOOKUP($O1356,$B$8:$E$27,I$5,FALSE)</f>
        <v>0.18</v>
      </c>
      <c r="J1356" s="22">
        <f>HLOOKUP($O1356,$B$8:$E$27,J$5,FALSE)</f>
        <v>1.37</v>
      </c>
      <c r="K1356" s="22">
        <f>HLOOKUP($O1356,$B$8:$E$27,K$5,FALSE)</f>
        <v>0</v>
      </c>
      <c r="L1356" s="22">
        <f>HLOOKUP($O1356,$B$8:$E$27,L$5,FALSE)</f>
        <v>0</v>
      </c>
      <c r="M1356" s="22">
        <f t="shared" si="220"/>
        <v>0.89999999999999991</v>
      </c>
      <c r="N1356" s="22">
        <f t="shared" si="221"/>
        <v>6.8500000000000005</v>
      </c>
      <c r="O1356" s="22" t="s">
        <v>40</v>
      </c>
      <c r="P1356" s="24">
        <f t="shared" ca="1" si="226"/>
        <v>0.12987818099807646</v>
      </c>
      <c r="Q1356" s="24">
        <f t="shared" ca="1" si="227"/>
        <v>3.8264308254470056</v>
      </c>
      <c r="R1356" s="24">
        <f t="shared" ca="1" si="222"/>
        <v>3.9563090064450819</v>
      </c>
      <c r="S1356" s="22" t="str">
        <f t="shared" ca="1" si="223"/>
        <v/>
      </c>
      <c r="T1356" s="24" t="str">
        <f t="shared" ca="1" si="224"/>
        <v/>
      </c>
      <c r="U1356" s="24">
        <f t="shared" ca="1" si="228"/>
        <v>0</v>
      </c>
      <c r="V1356" s="22">
        <f t="shared" ca="1" si="225"/>
        <v>1.9132154127235028</v>
      </c>
    </row>
    <row r="1357" spans="7:22" x14ac:dyDescent="0.25">
      <c r="G1357" s="22">
        <v>1348</v>
      </c>
      <c r="H1357" s="22">
        <f>HLOOKUP($O1357,$B$8:$E$27,H$5,FALSE)</f>
        <v>10</v>
      </c>
      <c r="I1357" s="22">
        <f>HLOOKUP($O1357,$B$8:$E$27,I$5,FALSE)</f>
        <v>0.2</v>
      </c>
      <c r="J1357" s="22">
        <f>HLOOKUP($O1357,$B$8:$E$27,J$5,FALSE)</f>
        <v>1.4</v>
      </c>
      <c r="K1357" s="22">
        <f>HLOOKUP($O1357,$B$8:$E$27,K$5,FALSE)</f>
        <v>0</v>
      </c>
      <c r="L1357" s="22">
        <f>HLOOKUP($O1357,$B$8:$E$27,L$5,FALSE)</f>
        <v>0</v>
      </c>
      <c r="M1357" s="22">
        <f t="shared" si="220"/>
        <v>2</v>
      </c>
      <c r="N1357" s="22">
        <f t="shared" si="221"/>
        <v>14</v>
      </c>
      <c r="O1357" s="22" t="s">
        <v>41</v>
      </c>
      <c r="P1357" s="24">
        <f t="shared" ca="1" si="226"/>
        <v>1.9801603175613081</v>
      </c>
      <c r="Q1357" s="24">
        <f t="shared" ca="1" si="227"/>
        <v>6.8402851420843032</v>
      </c>
      <c r="R1357" s="24">
        <f t="shared" ca="1" si="222"/>
        <v>8.8204454596456117</v>
      </c>
      <c r="S1357" s="22" t="str">
        <f t="shared" ca="1" si="223"/>
        <v/>
      </c>
      <c r="T1357" s="24" t="str">
        <f t="shared" ca="1" si="224"/>
        <v/>
      </c>
      <c r="U1357" s="24">
        <f t="shared" ca="1" si="228"/>
        <v>0</v>
      </c>
      <c r="V1357" s="22">
        <f t="shared" ca="1" si="225"/>
        <v>0.34201425710421518</v>
      </c>
    </row>
    <row r="1358" spans="7:22" x14ac:dyDescent="0.25">
      <c r="G1358" s="22">
        <v>1349</v>
      </c>
      <c r="H1358" s="22">
        <f>HLOOKUP($O1358,$B$8:$E$27,H$5,FALSE)</f>
        <v>1</v>
      </c>
      <c r="I1358" s="22">
        <f>HLOOKUP($O1358,$B$8:$E$27,I$5,FALSE)</f>
        <v>0.3</v>
      </c>
      <c r="J1358" s="22">
        <f>HLOOKUP($O1358,$B$8:$E$27,J$5,FALSE)</f>
        <v>0.95</v>
      </c>
      <c r="K1358" s="22">
        <f>HLOOKUP($O1358,$B$8:$E$27,K$5,FALSE)</f>
        <v>0</v>
      </c>
      <c r="L1358" s="22">
        <f>HLOOKUP($O1358,$B$8:$E$27,L$5,FALSE)</f>
        <v>0</v>
      </c>
      <c r="M1358" s="22">
        <f t="shared" si="220"/>
        <v>0.3</v>
      </c>
      <c r="N1358" s="22">
        <f t="shared" si="221"/>
        <v>0.95</v>
      </c>
      <c r="O1358" s="22" t="s">
        <v>38</v>
      </c>
      <c r="P1358" s="24">
        <f t="shared" ca="1" si="226"/>
        <v>2.2102964780704504E-2</v>
      </c>
      <c r="Q1358" s="24">
        <f t="shared" ca="1" si="227"/>
        <v>0.62055546613016743</v>
      </c>
      <c r="R1358" s="24">
        <f t="shared" ca="1" si="222"/>
        <v>0.64265843091087194</v>
      </c>
      <c r="S1358" s="22" t="str">
        <f t="shared" ca="1" si="223"/>
        <v/>
      </c>
      <c r="T1358" s="24" t="str">
        <f t="shared" ca="1" si="224"/>
        <v/>
      </c>
      <c r="U1358" s="24">
        <f t="shared" ca="1" si="228"/>
        <v>0</v>
      </c>
      <c r="V1358" s="22">
        <f t="shared" ca="1" si="225"/>
        <v>0.21615908956804111</v>
      </c>
    </row>
    <row r="1359" spans="7:22" x14ac:dyDescent="0.25">
      <c r="G1359" s="22">
        <v>1350</v>
      </c>
      <c r="H1359" s="22">
        <f>HLOOKUP($O1359,$B$8:$E$27,H$5,FALSE)</f>
        <v>1</v>
      </c>
      <c r="I1359" s="22">
        <f>HLOOKUP($O1359,$B$8:$E$27,I$5,FALSE)</f>
        <v>0.3</v>
      </c>
      <c r="J1359" s="22">
        <f>HLOOKUP($O1359,$B$8:$E$27,J$5,FALSE)</f>
        <v>0.95</v>
      </c>
      <c r="K1359" s="22">
        <f>HLOOKUP($O1359,$B$8:$E$27,K$5,FALSE)</f>
        <v>0</v>
      </c>
      <c r="L1359" s="22">
        <f>HLOOKUP($O1359,$B$8:$E$27,L$5,FALSE)</f>
        <v>0</v>
      </c>
      <c r="M1359" s="22">
        <f t="shared" si="220"/>
        <v>0.3</v>
      </c>
      <c r="N1359" s="22">
        <f t="shared" si="221"/>
        <v>0.95</v>
      </c>
      <c r="O1359" s="22" t="s">
        <v>38</v>
      </c>
      <c r="P1359" s="24">
        <f t="shared" ca="1" si="226"/>
        <v>0.18405222280978065</v>
      </c>
      <c r="Q1359" s="24">
        <f t="shared" ca="1" si="227"/>
        <v>0.57799735614598446</v>
      </c>
      <c r="R1359" s="24">
        <f t="shared" ca="1" si="222"/>
        <v>0.76204957895576508</v>
      </c>
      <c r="S1359" s="22" t="str">
        <f t="shared" ca="1" si="223"/>
        <v/>
      </c>
      <c r="T1359" s="24" t="str">
        <f t="shared" ca="1" si="224"/>
        <v/>
      </c>
      <c r="U1359" s="24">
        <f t="shared" ca="1" si="228"/>
        <v>0</v>
      </c>
      <c r="V1359" s="22">
        <f t="shared" ca="1" si="225"/>
        <v>7.0325164310810123E-2</v>
      </c>
    </row>
    <row r="1360" spans="7:22" x14ac:dyDescent="0.25">
      <c r="G1360" s="22">
        <v>1351</v>
      </c>
      <c r="H1360" s="22">
        <f>HLOOKUP($O1360,$B$8:$E$27,H$5,FALSE)</f>
        <v>1</v>
      </c>
      <c r="I1360" s="22">
        <f>HLOOKUP($O1360,$B$8:$E$27,I$5,FALSE)</f>
        <v>0.3</v>
      </c>
      <c r="J1360" s="22">
        <f>HLOOKUP($O1360,$B$8:$E$27,J$5,FALSE)</f>
        <v>0.95</v>
      </c>
      <c r="K1360" s="22">
        <f>HLOOKUP($O1360,$B$8:$E$27,K$5,FALSE)</f>
        <v>0</v>
      </c>
      <c r="L1360" s="22">
        <f>HLOOKUP($O1360,$B$8:$E$27,L$5,FALSE)</f>
        <v>0</v>
      </c>
      <c r="M1360" s="22">
        <f t="shared" si="220"/>
        <v>0.3</v>
      </c>
      <c r="N1360" s="22">
        <f t="shared" si="221"/>
        <v>0.95</v>
      </c>
      <c r="O1360" s="22" t="s">
        <v>38</v>
      </c>
      <c r="P1360" s="24">
        <f t="shared" ca="1" si="226"/>
        <v>0.1446913194591436</v>
      </c>
      <c r="Q1360" s="24">
        <f t="shared" ca="1" si="227"/>
        <v>0.58372160093505698</v>
      </c>
      <c r="R1360" s="24">
        <f t="shared" ca="1" si="222"/>
        <v>0.72841292039420058</v>
      </c>
      <c r="S1360" s="22" t="str">
        <f t="shared" ca="1" si="223"/>
        <v/>
      </c>
      <c r="T1360" s="24" t="str">
        <f t="shared" ca="1" si="224"/>
        <v/>
      </c>
      <c r="U1360" s="24">
        <f t="shared" ca="1" si="228"/>
        <v>0</v>
      </c>
      <c r="V1360" s="22">
        <f t="shared" ca="1" si="225"/>
        <v>0.29186080046752849</v>
      </c>
    </row>
    <row r="1361" spans="7:22" x14ac:dyDescent="0.25">
      <c r="G1361" s="22">
        <v>1352</v>
      </c>
      <c r="H1361" s="22">
        <f>HLOOKUP($O1361,$B$8:$E$27,H$5,FALSE)</f>
        <v>5</v>
      </c>
      <c r="I1361" s="22">
        <f>HLOOKUP($O1361,$B$8:$E$27,I$5,FALSE)</f>
        <v>0.18</v>
      </c>
      <c r="J1361" s="22">
        <f>HLOOKUP($O1361,$B$8:$E$27,J$5,FALSE)</f>
        <v>1.37</v>
      </c>
      <c r="K1361" s="22">
        <f>HLOOKUP($O1361,$B$8:$E$27,K$5,FALSE)</f>
        <v>0</v>
      </c>
      <c r="L1361" s="22">
        <f>HLOOKUP($O1361,$B$8:$E$27,L$5,FALSE)</f>
        <v>0</v>
      </c>
      <c r="M1361" s="22">
        <f t="shared" ref="M1361:M1424" si="229">I1361*$H1361</f>
        <v>0.89999999999999991</v>
      </c>
      <c r="N1361" s="22">
        <f t="shared" ref="N1361:N1424" si="230">J1361*$H1361</f>
        <v>6.8500000000000005</v>
      </c>
      <c r="O1361" s="22" t="s">
        <v>40</v>
      </c>
      <c r="P1361" s="24">
        <f t="shared" ca="1" si="226"/>
        <v>0.80448710610214846</v>
      </c>
      <c r="Q1361" s="24">
        <f t="shared" ca="1" si="227"/>
        <v>3.4892973979166677</v>
      </c>
      <c r="R1361" s="24">
        <f t="shared" ca="1" si="222"/>
        <v>4.2937845040188165</v>
      </c>
      <c r="S1361" s="22" t="str">
        <f t="shared" ca="1" si="223"/>
        <v/>
      </c>
      <c r="T1361" s="24" t="str">
        <f t="shared" ca="1" si="224"/>
        <v/>
      </c>
      <c r="U1361" s="24">
        <f t="shared" ca="1" si="228"/>
        <v>0</v>
      </c>
      <c r="V1361" s="22">
        <f t="shared" ca="1" si="225"/>
        <v>1.7446486989583339</v>
      </c>
    </row>
    <row r="1362" spans="7:22" x14ac:dyDescent="0.25">
      <c r="G1362" s="22">
        <v>1353</v>
      </c>
      <c r="H1362" s="22">
        <f>HLOOKUP($O1362,$B$8:$E$27,H$5,FALSE)</f>
        <v>3</v>
      </c>
      <c r="I1362" s="22">
        <f>HLOOKUP($O1362,$B$8:$E$27,I$5,FALSE)</f>
        <v>0.2</v>
      </c>
      <c r="J1362" s="22">
        <f>HLOOKUP($O1362,$B$8:$E$27,J$5,FALSE)</f>
        <v>1.26</v>
      </c>
      <c r="K1362" s="22">
        <f>HLOOKUP($O1362,$B$8:$E$27,K$5,FALSE)</f>
        <v>0</v>
      </c>
      <c r="L1362" s="22">
        <f>HLOOKUP($O1362,$B$8:$E$27,L$5,FALSE)</f>
        <v>0</v>
      </c>
      <c r="M1362" s="22">
        <f t="shared" si="229"/>
        <v>0.60000000000000009</v>
      </c>
      <c r="N1362" s="22">
        <f t="shared" si="230"/>
        <v>3.7800000000000002</v>
      </c>
      <c r="O1362" s="22" t="s">
        <v>39</v>
      </c>
      <c r="P1362" s="24">
        <f t="shared" ca="1" si="226"/>
        <v>0.39964162851577678</v>
      </c>
      <c r="Q1362" s="24">
        <f t="shared" ca="1" si="227"/>
        <v>2.2478982080142389</v>
      </c>
      <c r="R1362" s="24">
        <f t="shared" ca="1" si="222"/>
        <v>2.6475398365300156</v>
      </c>
      <c r="S1362" s="22" t="str">
        <f t="shared" ca="1" si="223"/>
        <v/>
      </c>
      <c r="T1362" s="24" t="str">
        <f t="shared" ca="1" si="224"/>
        <v/>
      </c>
      <c r="U1362" s="24">
        <f t="shared" ca="1" si="228"/>
        <v>0</v>
      </c>
      <c r="V1362" s="22">
        <f t="shared" ca="1" si="225"/>
        <v>1.1239491040071194</v>
      </c>
    </row>
    <row r="1363" spans="7:22" x14ac:dyDescent="0.25">
      <c r="G1363" s="22">
        <v>1354</v>
      </c>
      <c r="H1363" s="22">
        <f>HLOOKUP($O1363,$B$8:$E$27,H$5,FALSE)</f>
        <v>3</v>
      </c>
      <c r="I1363" s="22">
        <f>HLOOKUP($O1363,$B$8:$E$27,I$5,FALSE)</f>
        <v>0.2</v>
      </c>
      <c r="J1363" s="22">
        <f>HLOOKUP($O1363,$B$8:$E$27,J$5,FALSE)</f>
        <v>1.26</v>
      </c>
      <c r="K1363" s="22">
        <f>HLOOKUP($O1363,$B$8:$E$27,K$5,FALSE)</f>
        <v>0</v>
      </c>
      <c r="L1363" s="22">
        <f>HLOOKUP($O1363,$B$8:$E$27,L$5,FALSE)</f>
        <v>0</v>
      </c>
      <c r="M1363" s="22">
        <f t="shared" si="229"/>
        <v>0.60000000000000009</v>
      </c>
      <c r="N1363" s="22">
        <f t="shared" si="230"/>
        <v>3.7800000000000002</v>
      </c>
      <c r="O1363" s="22" t="s">
        <v>39</v>
      </c>
      <c r="P1363" s="24">
        <f t="shared" ca="1" si="226"/>
        <v>0.49653688428816961</v>
      </c>
      <c r="Q1363" s="24">
        <f t="shared" ca="1" si="227"/>
        <v>2.0837093092494365</v>
      </c>
      <c r="R1363" s="24">
        <f t="shared" ca="1" si="222"/>
        <v>2.5802461935376062</v>
      </c>
      <c r="S1363" s="22" t="str">
        <f t="shared" ca="1" si="223"/>
        <v/>
      </c>
      <c r="T1363" s="24" t="str">
        <f t="shared" ca="1" si="224"/>
        <v/>
      </c>
      <c r="U1363" s="24">
        <f t="shared" ca="1" si="228"/>
        <v>0</v>
      </c>
      <c r="V1363" s="22">
        <f t="shared" ca="1" si="225"/>
        <v>1.0418546546247183</v>
      </c>
    </row>
    <row r="1364" spans="7:22" x14ac:dyDescent="0.25">
      <c r="G1364" s="22">
        <v>1355</v>
      </c>
      <c r="H1364" s="22">
        <f>HLOOKUP($O1364,$B$8:$E$27,H$5,FALSE)</f>
        <v>10</v>
      </c>
      <c r="I1364" s="22">
        <f>HLOOKUP($O1364,$B$8:$E$27,I$5,FALSE)</f>
        <v>0.2</v>
      </c>
      <c r="J1364" s="22">
        <f>HLOOKUP($O1364,$B$8:$E$27,J$5,FALSE)</f>
        <v>1.4</v>
      </c>
      <c r="K1364" s="22">
        <f>HLOOKUP($O1364,$B$8:$E$27,K$5,FALSE)</f>
        <v>0</v>
      </c>
      <c r="L1364" s="22">
        <f>HLOOKUP($O1364,$B$8:$E$27,L$5,FALSE)</f>
        <v>0</v>
      </c>
      <c r="M1364" s="22">
        <f t="shared" si="229"/>
        <v>2</v>
      </c>
      <c r="N1364" s="22">
        <f t="shared" si="230"/>
        <v>14</v>
      </c>
      <c r="O1364" s="22" t="s">
        <v>41</v>
      </c>
      <c r="P1364" s="24">
        <f t="shared" ca="1" si="226"/>
        <v>1.2130889392535089</v>
      </c>
      <c r="Q1364" s="24">
        <f t="shared" ca="1" si="227"/>
        <v>6.9516245731361535</v>
      </c>
      <c r="R1364" s="24">
        <f t="shared" ca="1" si="222"/>
        <v>8.1647135123896621</v>
      </c>
      <c r="S1364" s="22" t="str">
        <f t="shared" ca="1" si="223"/>
        <v/>
      </c>
      <c r="T1364" s="24" t="str">
        <f t="shared" ca="1" si="224"/>
        <v/>
      </c>
      <c r="U1364" s="24">
        <f t="shared" ca="1" si="228"/>
        <v>0</v>
      </c>
      <c r="V1364" s="22">
        <f t="shared" ca="1" si="225"/>
        <v>2.737466330936869</v>
      </c>
    </row>
    <row r="1365" spans="7:22" x14ac:dyDescent="0.25">
      <c r="G1365" s="22">
        <v>1356</v>
      </c>
      <c r="H1365" s="22">
        <f>HLOOKUP($O1365,$B$8:$E$27,H$5,FALSE)</f>
        <v>3</v>
      </c>
      <c r="I1365" s="22">
        <f>HLOOKUP($O1365,$B$8:$E$27,I$5,FALSE)</f>
        <v>0.2</v>
      </c>
      <c r="J1365" s="22">
        <f>HLOOKUP($O1365,$B$8:$E$27,J$5,FALSE)</f>
        <v>1.26</v>
      </c>
      <c r="K1365" s="22">
        <f>HLOOKUP($O1365,$B$8:$E$27,K$5,FALSE)</f>
        <v>0</v>
      </c>
      <c r="L1365" s="22">
        <f>HLOOKUP($O1365,$B$8:$E$27,L$5,FALSE)</f>
        <v>0</v>
      </c>
      <c r="M1365" s="22">
        <f t="shared" si="229"/>
        <v>0.60000000000000009</v>
      </c>
      <c r="N1365" s="22">
        <f t="shared" si="230"/>
        <v>3.7800000000000002</v>
      </c>
      <c r="O1365" s="22" t="s">
        <v>39</v>
      </c>
      <c r="P1365" s="24">
        <f t="shared" ca="1" si="226"/>
        <v>5.6395070907403443E-2</v>
      </c>
      <c r="Q1365" s="24">
        <f t="shared" ca="1" si="227"/>
        <v>2.1101739155331165</v>
      </c>
      <c r="R1365" s="24">
        <f t="shared" ca="1" si="222"/>
        <v>2.1665689864405198</v>
      </c>
      <c r="S1365" s="22" t="str">
        <f t="shared" ca="1" si="223"/>
        <v/>
      </c>
      <c r="T1365" s="24" t="str">
        <f t="shared" ca="1" si="224"/>
        <v/>
      </c>
      <c r="U1365" s="24">
        <f t="shared" ca="1" si="228"/>
        <v>0</v>
      </c>
      <c r="V1365" s="22">
        <f t="shared" ca="1" si="225"/>
        <v>0.92643118873198849</v>
      </c>
    </row>
    <row r="1366" spans="7:22" x14ac:dyDescent="0.25">
      <c r="G1366" s="22">
        <v>1357</v>
      </c>
      <c r="H1366" s="22">
        <f>HLOOKUP($O1366,$B$8:$E$27,H$5,FALSE)</f>
        <v>3</v>
      </c>
      <c r="I1366" s="22">
        <f>HLOOKUP($O1366,$B$8:$E$27,I$5,FALSE)</f>
        <v>0.2</v>
      </c>
      <c r="J1366" s="22">
        <f>HLOOKUP($O1366,$B$8:$E$27,J$5,FALSE)</f>
        <v>1.26</v>
      </c>
      <c r="K1366" s="22">
        <f>HLOOKUP($O1366,$B$8:$E$27,K$5,FALSE)</f>
        <v>0</v>
      </c>
      <c r="L1366" s="22">
        <f>HLOOKUP($O1366,$B$8:$E$27,L$5,FALSE)</f>
        <v>0</v>
      </c>
      <c r="M1366" s="22">
        <f t="shared" si="229"/>
        <v>0.60000000000000009</v>
      </c>
      <c r="N1366" s="22">
        <f t="shared" si="230"/>
        <v>3.7800000000000002</v>
      </c>
      <c r="O1366" s="22" t="s">
        <v>39</v>
      </c>
      <c r="P1366" s="24">
        <f t="shared" ca="1" si="226"/>
        <v>0.35402534697315946</v>
      </c>
      <c r="Q1366" s="24">
        <f t="shared" ca="1" si="227"/>
        <v>1.9285401237590367</v>
      </c>
      <c r="R1366" s="24">
        <f t="shared" ca="1" si="222"/>
        <v>2.2825654707321963</v>
      </c>
      <c r="S1366" s="22" t="str">
        <f t="shared" ca="1" si="223"/>
        <v/>
      </c>
      <c r="T1366" s="24" t="str">
        <f t="shared" ca="1" si="224"/>
        <v/>
      </c>
      <c r="U1366" s="24">
        <f t="shared" ca="1" si="228"/>
        <v>0</v>
      </c>
      <c r="V1366" s="22">
        <f t="shared" ca="1" si="225"/>
        <v>0.71348669407013388</v>
      </c>
    </row>
    <row r="1367" spans="7:22" x14ac:dyDescent="0.25">
      <c r="G1367" s="22">
        <v>1358</v>
      </c>
      <c r="H1367" s="22">
        <f>HLOOKUP($O1367,$B$8:$E$27,H$5,FALSE)</f>
        <v>5</v>
      </c>
      <c r="I1367" s="22">
        <f>HLOOKUP($O1367,$B$8:$E$27,I$5,FALSE)</f>
        <v>0.18</v>
      </c>
      <c r="J1367" s="22">
        <f>HLOOKUP($O1367,$B$8:$E$27,J$5,FALSE)</f>
        <v>1.37</v>
      </c>
      <c r="K1367" s="22">
        <f>HLOOKUP($O1367,$B$8:$E$27,K$5,FALSE)</f>
        <v>0</v>
      </c>
      <c r="L1367" s="22">
        <f>HLOOKUP($O1367,$B$8:$E$27,L$5,FALSE)</f>
        <v>0</v>
      </c>
      <c r="M1367" s="22">
        <f t="shared" si="229"/>
        <v>0.89999999999999991</v>
      </c>
      <c r="N1367" s="22">
        <f t="shared" si="230"/>
        <v>6.8500000000000005</v>
      </c>
      <c r="O1367" s="22" t="s">
        <v>40</v>
      </c>
      <c r="P1367" s="24">
        <f t="shared" ca="1" si="226"/>
        <v>0.57936764806261931</v>
      </c>
      <c r="Q1367" s="24">
        <f t="shared" ca="1" si="227"/>
        <v>3.897576589995706</v>
      </c>
      <c r="R1367" s="24">
        <f t="shared" ca="1" si="222"/>
        <v>4.4769442380583255</v>
      </c>
      <c r="S1367" s="22" t="str">
        <f t="shared" ca="1" si="223"/>
        <v/>
      </c>
      <c r="T1367" s="24" t="str">
        <f t="shared" ca="1" si="224"/>
        <v/>
      </c>
      <c r="U1367" s="24">
        <f t="shared" ca="1" si="228"/>
        <v>0</v>
      </c>
      <c r="V1367" s="22">
        <f t="shared" ca="1" si="225"/>
        <v>1.7141678370313504</v>
      </c>
    </row>
    <row r="1368" spans="7:22" x14ac:dyDescent="0.25">
      <c r="G1368" s="22">
        <v>1359</v>
      </c>
      <c r="H1368" s="22">
        <f>HLOOKUP($O1368,$B$8:$E$27,H$5,FALSE)</f>
        <v>1</v>
      </c>
      <c r="I1368" s="22">
        <f>HLOOKUP($O1368,$B$8:$E$27,I$5,FALSE)</f>
        <v>0.3</v>
      </c>
      <c r="J1368" s="22">
        <f>HLOOKUP($O1368,$B$8:$E$27,J$5,FALSE)</f>
        <v>0.95</v>
      </c>
      <c r="K1368" s="22">
        <f>HLOOKUP($O1368,$B$8:$E$27,K$5,FALSE)</f>
        <v>0</v>
      </c>
      <c r="L1368" s="22">
        <f>HLOOKUP($O1368,$B$8:$E$27,L$5,FALSE)</f>
        <v>0</v>
      </c>
      <c r="M1368" s="22">
        <f t="shared" si="229"/>
        <v>0.3</v>
      </c>
      <c r="N1368" s="22">
        <f t="shared" si="230"/>
        <v>0.95</v>
      </c>
      <c r="O1368" s="22" t="s">
        <v>38</v>
      </c>
      <c r="P1368" s="24">
        <f t="shared" ca="1" si="226"/>
        <v>0.2763470581989273</v>
      </c>
      <c r="Q1368" s="24">
        <f t="shared" ca="1" si="227"/>
        <v>0.69391236135549494</v>
      </c>
      <c r="R1368" s="24">
        <f t="shared" ca="1" si="222"/>
        <v>0.9702594195544223</v>
      </c>
      <c r="S1368" s="22" t="str">
        <f t="shared" ca="1" si="223"/>
        <v/>
      </c>
      <c r="T1368" s="24" t="str">
        <f t="shared" ca="1" si="224"/>
        <v/>
      </c>
      <c r="U1368" s="24">
        <f t="shared" ca="1" si="228"/>
        <v>0</v>
      </c>
      <c r="V1368" s="22">
        <f t="shared" ca="1" si="225"/>
        <v>0.21977737544948531</v>
      </c>
    </row>
    <row r="1369" spans="7:22" x14ac:dyDescent="0.25">
      <c r="G1369" s="22">
        <v>1360</v>
      </c>
      <c r="H1369" s="22">
        <f>HLOOKUP($O1369,$B$8:$E$27,H$5,FALSE)</f>
        <v>1</v>
      </c>
      <c r="I1369" s="22">
        <f>HLOOKUP($O1369,$B$8:$E$27,I$5,FALSE)</f>
        <v>0.3</v>
      </c>
      <c r="J1369" s="22">
        <f>HLOOKUP($O1369,$B$8:$E$27,J$5,FALSE)</f>
        <v>0.95</v>
      </c>
      <c r="K1369" s="22">
        <f>HLOOKUP($O1369,$B$8:$E$27,K$5,FALSE)</f>
        <v>0</v>
      </c>
      <c r="L1369" s="22">
        <f>HLOOKUP($O1369,$B$8:$E$27,L$5,FALSE)</f>
        <v>0</v>
      </c>
      <c r="M1369" s="22">
        <f t="shared" si="229"/>
        <v>0.3</v>
      </c>
      <c r="N1369" s="22">
        <f t="shared" si="230"/>
        <v>0.95</v>
      </c>
      <c r="O1369" s="22" t="s">
        <v>38</v>
      </c>
      <c r="P1369" s="24">
        <f t="shared" ca="1" si="226"/>
        <v>0.19474622106945513</v>
      </c>
      <c r="Q1369" s="24">
        <f t="shared" ca="1" si="227"/>
        <v>0.56629745638184348</v>
      </c>
      <c r="R1369" s="24">
        <f t="shared" ca="1" si="222"/>
        <v>0.76104367745129864</v>
      </c>
      <c r="S1369" s="22" t="str">
        <f t="shared" ca="1" si="223"/>
        <v/>
      </c>
      <c r="T1369" s="24" t="str">
        <f t="shared" ca="1" si="224"/>
        <v/>
      </c>
      <c r="U1369" s="24">
        <f t="shared" ca="1" si="228"/>
        <v>0</v>
      </c>
      <c r="V1369" s="22">
        <f t="shared" ca="1" si="225"/>
        <v>0.12496668364619296</v>
      </c>
    </row>
    <row r="1370" spans="7:22" x14ac:dyDescent="0.25">
      <c r="G1370" s="22">
        <v>1361</v>
      </c>
      <c r="H1370" s="22">
        <f>HLOOKUP($O1370,$B$8:$E$27,H$5,FALSE)</f>
        <v>1</v>
      </c>
      <c r="I1370" s="22">
        <f>HLOOKUP($O1370,$B$8:$E$27,I$5,FALSE)</f>
        <v>0.3</v>
      </c>
      <c r="J1370" s="22">
        <f>HLOOKUP($O1370,$B$8:$E$27,J$5,FALSE)</f>
        <v>0.95</v>
      </c>
      <c r="K1370" s="22">
        <f>HLOOKUP($O1370,$B$8:$E$27,K$5,FALSE)</f>
        <v>0</v>
      </c>
      <c r="L1370" s="22">
        <f>HLOOKUP($O1370,$B$8:$E$27,L$5,FALSE)</f>
        <v>0</v>
      </c>
      <c r="M1370" s="22">
        <f t="shared" si="229"/>
        <v>0.3</v>
      </c>
      <c r="N1370" s="22">
        <f t="shared" si="230"/>
        <v>0.95</v>
      </c>
      <c r="O1370" s="22" t="s">
        <v>38</v>
      </c>
      <c r="P1370" s="24">
        <f t="shared" ca="1" si="226"/>
        <v>2.7318166040811043E-2</v>
      </c>
      <c r="Q1370" s="24">
        <f t="shared" ca="1" si="227"/>
        <v>0.59487629882124271</v>
      </c>
      <c r="R1370" s="24">
        <f t="shared" ca="1" si="222"/>
        <v>0.62219446486205376</v>
      </c>
      <c r="S1370" s="22" t="str">
        <f t="shared" ca="1" si="223"/>
        <v/>
      </c>
      <c r="T1370" s="24" t="str">
        <f t="shared" ca="1" si="224"/>
        <v/>
      </c>
      <c r="U1370" s="24">
        <f t="shared" ca="1" si="228"/>
        <v>0</v>
      </c>
      <c r="V1370" s="22">
        <f t="shared" ca="1" si="225"/>
        <v>0.29743814941062136</v>
      </c>
    </row>
    <row r="1371" spans="7:22" x14ac:dyDescent="0.25">
      <c r="G1371" s="22">
        <v>1362</v>
      </c>
      <c r="H1371" s="22">
        <f>HLOOKUP($O1371,$B$8:$E$27,H$5,FALSE)</f>
        <v>3</v>
      </c>
      <c r="I1371" s="22">
        <f>HLOOKUP($O1371,$B$8:$E$27,I$5,FALSE)</f>
        <v>0.2</v>
      </c>
      <c r="J1371" s="22">
        <f>HLOOKUP($O1371,$B$8:$E$27,J$5,FALSE)</f>
        <v>1.26</v>
      </c>
      <c r="K1371" s="22">
        <f>HLOOKUP($O1371,$B$8:$E$27,K$5,FALSE)</f>
        <v>0</v>
      </c>
      <c r="L1371" s="22">
        <f>HLOOKUP($O1371,$B$8:$E$27,L$5,FALSE)</f>
        <v>0</v>
      </c>
      <c r="M1371" s="22">
        <f t="shared" si="229"/>
        <v>0.60000000000000009</v>
      </c>
      <c r="N1371" s="22">
        <f t="shared" si="230"/>
        <v>3.7800000000000002</v>
      </c>
      <c r="O1371" s="22" t="s">
        <v>39</v>
      </c>
      <c r="P1371" s="24">
        <f t="shared" ca="1" si="226"/>
        <v>0.56333605460524716</v>
      </c>
      <c r="Q1371" s="24">
        <f t="shared" ca="1" si="227"/>
        <v>2.4121116682219199</v>
      </c>
      <c r="R1371" s="24">
        <f t="shared" ca="1" si="222"/>
        <v>2.975447722827167</v>
      </c>
      <c r="S1371" s="22" t="str">
        <f t="shared" ca="1" si="223"/>
        <v/>
      </c>
      <c r="T1371" s="24" t="str">
        <f t="shared" ca="1" si="224"/>
        <v/>
      </c>
      <c r="U1371" s="24">
        <f t="shared" ca="1" si="228"/>
        <v>0</v>
      </c>
      <c r="V1371" s="22">
        <f t="shared" ca="1" si="225"/>
        <v>1.20605583411096</v>
      </c>
    </row>
    <row r="1372" spans="7:22" x14ac:dyDescent="0.25">
      <c r="G1372" s="22">
        <v>1363</v>
      </c>
      <c r="H1372" s="22">
        <f>HLOOKUP($O1372,$B$8:$E$27,H$5,FALSE)</f>
        <v>5</v>
      </c>
      <c r="I1372" s="22">
        <f>HLOOKUP($O1372,$B$8:$E$27,I$5,FALSE)</f>
        <v>0.18</v>
      </c>
      <c r="J1372" s="22">
        <f>HLOOKUP($O1372,$B$8:$E$27,J$5,FALSE)</f>
        <v>1.37</v>
      </c>
      <c r="K1372" s="22">
        <f>HLOOKUP($O1372,$B$8:$E$27,K$5,FALSE)</f>
        <v>0</v>
      </c>
      <c r="L1372" s="22">
        <f>HLOOKUP($O1372,$B$8:$E$27,L$5,FALSE)</f>
        <v>0</v>
      </c>
      <c r="M1372" s="22">
        <f t="shared" si="229"/>
        <v>0.89999999999999991</v>
      </c>
      <c r="N1372" s="22">
        <f t="shared" si="230"/>
        <v>6.8500000000000005</v>
      </c>
      <c r="O1372" s="22" t="s">
        <v>40</v>
      </c>
      <c r="P1372" s="24">
        <f t="shared" ca="1" si="226"/>
        <v>0.86460998399455247</v>
      </c>
      <c r="Q1372" s="24">
        <f t="shared" ca="1" si="227"/>
        <v>4.0224258578204157</v>
      </c>
      <c r="R1372" s="24">
        <f t="shared" ca="1" si="222"/>
        <v>4.887035841814968</v>
      </c>
      <c r="S1372" s="22" t="str">
        <f t="shared" ca="1" si="223"/>
        <v/>
      </c>
      <c r="T1372" s="24" t="str">
        <f t="shared" ca="1" si="224"/>
        <v/>
      </c>
      <c r="U1372" s="24">
        <f t="shared" ca="1" si="228"/>
        <v>0</v>
      </c>
      <c r="V1372" s="22">
        <f t="shared" ca="1" si="225"/>
        <v>2.0112129289102079</v>
      </c>
    </row>
    <row r="1373" spans="7:22" x14ac:dyDescent="0.25">
      <c r="G1373" s="22">
        <v>1364</v>
      </c>
      <c r="H1373" s="22">
        <f>HLOOKUP($O1373,$B$8:$E$27,H$5,FALSE)</f>
        <v>10</v>
      </c>
      <c r="I1373" s="22">
        <f>HLOOKUP($O1373,$B$8:$E$27,I$5,FALSE)</f>
        <v>0.2</v>
      </c>
      <c r="J1373" s="22">
        <f>HLOOKUP($O1373,$B$8:$E$27,J$5,FALSE)</f>
        <v>1.4</v>
      </c>
      <c r="K1373" s="22">
        <f>HLOOKUP($O1373,$B$8:$E$27,K$5,FALSE)</f>
        <v>0</v>
      </c>
      <c r="L1373" s="22">
        <f>HLOOKUP($O1373,$B$8:$E$27,L$5,FALSE)</f>
        <v>0</v>
      </c>
      <c r="M1373" s="22">
        <f t="shared" si="229"/>
        <v>2</v>
      </c>
      <c r="N1373" s="22">
        <f t="shared" si="230"/>
        <v>14</v>
      </c>
      <c r="O1373" s="22" t="s">
        <v>41</v>
      </c>
      <c r="P1373" s="24">
        <f t="shared" ca="1" si="226"/>
        <v>0.13655475647806159</v>
      </c>
      <c r="Q1373" s="24">
        <f t="shared" ca="1" si="227"/>
        <v>9.1405055465738272</v>
      </c>
      <c r="R1373" s="24">
        <f t="shared" ca="1" si="222"/>
        <v>9.2770603030518881</v>
      </c>
      <c r="S1373" s="22" t="str">
        <f t="shared" ca="1" si="223"/>
        <v/>
      </c>
      <c r="T1373" s="24" t="str">
        <f t="shared" ca="1" si="224"/>
        <v/>
      </c>
      <c r="U1373" s="24">
        <f t="shared" ca="1" si="228"/>
        <v>0</v>
      </c>
      <c r="V1373" s="22">
        <f t="shared" ca="1" si="225"/>
        <v>1.9221328936805129</v>
      </c>
    </row>
    <row r="1374" spans="7:22" x14ac:dyDescent="0.25">
      <c r="G1374" s="22">
        <v>1365</v>
      </c>
      <c r="H1374" s="22">
        <f>HLOOKUP($O1374,$B$8:$E$27,H$5,FALSE)</f>
        <v>1</v>
      </c>
      <c r="I1374" s="22">
        <f>HLOOKUP($O1374,$B$8:$E$27,I$5,FALSE)</f>
        <v>0.3</v>
      </c>
      <c r="J1374" s="22">
        <f>HLOOKUP($O1374,$B$8:$E$27,J$5,FALSE)</f>
        <v>0.95</v>
      </c>
      <c r="K1374" s="22">
        <f>HLOOKUP($O1374,$B$8:$E$27,K$5,FALSE)</f>
        <v>0</v>
      </c>
      <c r="L1374" s="22">
        <f>HLOOKUP($O1374,$B$8:$E$27,L$5,FALSE)</f>
        <v>0</v>
      </c>
      <c r="M1374" s="22">
        <f t="shared" si="229"/>
        <v>0.3</v>
      </c>
      <c r="N1374" s="22">
        <f t="shared" si="230"/>
        <v>0.95</v>
      </c>
      <c r="O1374" s="22" t="s">
        <v>38</v>
      </c>
      <c r="P1374" s="24">
        <f t="shared" ca="1" si="226"/>
        <v>0.21613228253183533</v>
      </c>
      <c r="Q1374" s="24">
        <f t="shared" ca="1" si="227"/>
        <v>0.6706959044821118</v>
      </c>
      <c r="R1374" s="24">
        <f t="shared" ca="1" si="222"/>
        <v>0.88682818701394717</v>
      </c>
      <c r="S1374" s="22" t="str">
        <f t="shared" ca="1" si="223"/>
        <v/>
      </c>
      <c r="T1374" s="24" t="str">
        <f t="shared" ca="1" si="224"/>
        <v/>
      </c>
      <c r="U1374" s="24">
        <f t="shared" ca="1" si="228"/>
        <v>0</v>
      </c>
      <c r="V1374" s="22">
        <f t="shared" ca="1" si="225"/>
        <v>0.12284166833490767</v>
      </c>
    </row>
    <row r="1375" spans="7:22" x14ac:dyDescent="0.25">
      <c r="G1375" s="22">
        <v>1366</v>
      </c>
      <c r="H1375" s="22">
        <f>HLOOKUP($O1375,$B$8:$E$27,H$5,FALSE)</f>
        <v>1</v>
      </c>
      <c r="I1375" s="22">
        <f>HLOOKUP($O1375,$B$8:$E$27,I$5,FALSE)</f>
        <v>0.3</v>
      </c>
      <c r="J1375" s="22">
        <f>HLOOKUP($O1375,$B$8:$E$27,J$5,FALSE)</f>
        <v>0.95</v>
      </c>
      <c r="K1375" s="22">
        <f>HLOOKUP($O1375,$B$8:$E$27,K$5,FALSE)</f>
        <v>0</v>
      </c>
      <c r="L1375" s="22">
        <f>HLOOKUP($O1375,$B$8:$E$27,L$5,FALSE)</f>
        <v>0</v>
      </c>
      <c r="M1375" s="22">
        <f t="shared" si="229"/>
        <v>0.3</v>
      </c>
      <c r="N1375" s="22">
        <f t="shared" si="230"/>
        <v>0.95</v>
      </c>
      <c r="O1375" s="22" t="s">
        <v>38</v>
      </c>
      <c r="P1375" s="24">
        <f t="shared" ca="1" si="226"/>
        <v>0.20787845024826349</v>
      </c>
      <c r="Q1375" s="24">
        <f t="shared" ca="1" si="227"/>
        <v>0.64300798697504247</v>
      </c>
      <c r="R1375" s="24">
        <f t="shared" ca="1" si="222"/>
        <v>0.85088643722330592</v>
      </c>
      <c r="S1375" s="22" t="str">
        <f t="shared" ca="1" si="223"/>
        <v/>
      </c>
      <c r="T1375" s="24" t="str">
        <f t="shared" ca="1" si="224"/>
        <v/>
      </c>
      <c r="U1375" s="24">
        <f t="shared" ca="1" si="228"/>
        <v>0</v>
      </c>
      <c r="V1375" s="22">
        <f t="shared" ca="1" si="225"/>
        <v>0.1026522388908379</v>
      </c>
    </row>
    <row r="1376" spans="7:22" x14ac:dyDescent="0.25">
      <c r="G1376" s="22">
        <v>1367</v>
      </c>
      <c r="H1376" s="22">
        <f>HLOOKUP($O1376,$B$8:$E$27,H$5,FALSE)</f>
        <v>3</v>
      </c>
      <c r="I1376" s="22">
        <f>HLOOKUP($O1376,$B$8:$E$27,I$5,FALSE)</f>
        <v>0.2</v>
      </c>
      <c r="J1376" s="22">
        <f>HLOOKUP($O1376,$B$8:$E$27,J$5,FALSE)</f>
        <v>1.26</v>
      </c>
      <c r="K1376" s="22">
        <f>HLOOKUP($O1376,$B$8:$E$27,K$5,FALSE)</f>
        <v>0</v>
      </c>
      <c r="L1376" s="22">
        <f>HLOOKUP($O1376,$B$8:$E$27,L$5,FALSE)</f>
        <v>0</v>
      </c>
      <c r="M1376" s="22">
        <f t="shared" si="229"/>
        <v>0.60000000000000009</v>
      </c>
      <c r="N1376" s="22">
        <f t="shared" si="230"/>
        <v>3.7800000000000002</v>
      </c>
      <c r="O1376" s="22" t="s">
        <v>39</v>
      </c>
      <c r="P1376" s="24">
        <f t="shared" ca="1" si="226"/>
        <v>7.2492988069530889E-2</v>
      </c>
      <c r="Q1376" s="24">
        <f t="shared" ca="1" si="227"/>
        <v>2.2855778514804181</v>
      </c>
      <c r="R1376" s="24">
        <f t="shared" ca="1" si="222"/>
        <v>2.3580708395499492</v>
      </c>
      <c r="S1376" s="22" t="str">
        <f t="shared" ca="1" si="223"/>
        <v/>
      </c>
      <c r="T1376" s="24" t="str">
        <f t="shared" ca="1" si="224"/>
        <v/>
      </c>
      <c r="U1376" s="24">
        <f t="shared" ca="1" si="228"/>
        <v>0</v>
      </c>
      <c r="V1376" s="22">
        <f t="shared" ca="1" si="225"/>
        <v>0.64348891607891778</v>
      </c>
    </row>
    <row r="1377" spans="7:22" x14ac:dyDescent="0.25">
      <c r="G1377" s="22">
        <v>1368</v>
      </c>
      <c r="H1377" s="22">
        <f>HLOOKUP($O1377,$B$8:$E$27,H$5,FALSE)</f>
        <v>3</v>
      </c>
      <c r="I1377" s="22">
        <f>HLOOKUP($O1377,$B$8:$E$27,I$5,FALSE)</f>
        <v>0.2</v>
      </c>
      <c r="J1377" s="22">
        <f>HLOOKUP($O1377,$B$8:$E$27,J$5,FALSE)</f>
        <v>1.26</v>
      </c>
      <c r="K1377" s="22">
        <f>HLOOKUP($O1377,$B$8:$E$27,K$5,FALSE)</f>
        <v>0</v>
      </c>
      <c r="L1377" s="22">
        <f>HLOOKUP($O1377,$B$8:$E$27,L$5,FALSE)</f>
        <v>0</v>
      </c>
      <c r="M1377" s="22">
        <f t="shared" si="229"/>
        <v>0.60000000000000009</v>
      </c>
      <c r="N1377" s="22">
        <f t="shared" si="230"/>
        <v>3.7800000000000002</v>
      </c>
      <c r="O1377" s="22" t="s">
        <v>39</v>
      </c>
      <c r="P1377" s="24">
        <f t="shared" ca="1" si="226"/>
        <v>0.4407439690063798</v>
      </c>
      <c r="Q1377" s="24">
        <f t="shared" ca="1" si="227"/>
        <v>1.8480893346485059</v>
      </c>
      <c r="R1377" s="24">
        <f t="shared" ca="1" si="222"/>
        <v>2.2888333036548856</v>
      </c>
      <c r="S1377" s="22" t="str">
        <f t="shared" ca="1" si="223"/>
        <v/>
      </c>
      <c r="T1377" s="24" t="str">
        <f t="shared" ca="1" si="224"/>
        <v/>
      </c>
      <c r="U1377" s="24">
        <f t="shared" ca="1" si="228"/>
        <v>0</v>
      </c>
      <c r="V1377" s="22">
        <f t="shared" ca="1" si="225"/>
        <v>0.90116194137403094</v>
      </c>
    </row>
    <row r="1378" spans="7:22" x14ac:dyDescent="0.25">
      <c r="G1378" s="22">
        <v>1369</v>
      </c>
      <c r="H1378" s="22">
        <f>HLOOKUP($O1378,$B$8:$E$27,H$5,FALSE)</f>
        <v>5</v>
      </c>
      <c r="I1378" s="22">
        <f>HLOOKUP($O1378,$B$8:$E$27,I$5,FALSE)</f>
        <v>0.18</v>
      </c>
      <c r="J1378" s="22">
        <f>HLOOKUP($O1378,$B$8:$E$27,J$5,FALSE)</f>
        <v>1.37</v>
      </c>
      <c r="K1378" s="22">
        <f>HLOOKUP($O1378,$B$8:$E$27,K$5,FALSE)</f>
        <v>0</v>
      </c>
      <c r="L1378" s="22">
        <f>HLOOKUP($O1378,$B$8:$E$27,L$5,FALSE)</f>
        <v>0</v>
      </c>
      <c r="M1378" s="22">
        <f t="shared" si="229"/>
        <v>0.89999999999999991</v>
      </c>
      <c r="N1378" s="22">
        <f t="shared" si="230"/>
        <v>6.8500000000000005</v>
      </c>
      <c r="O1378" s="22" t="s">
        <v>40</v>
      </c>
      <c r="P1378" s="24">
        <f t="shared" ca="1" si="226"/>
        <v>0.47098034534793326</v>
      </c>
      <c r="Q1378" s="24">
        <f t="shared" ca="1" si="227"/>
        <v>3.8747786785354115</v>
      </c>
      <c r="R1378" s="24">
        <f t="shared" ca="1" si="222"/>
        <v>4.3457590238833443</v>
      </c>
      <c r="S1378" s="22" t="str">
        <f t="shared" ca="1" si="223"/>
        <v/>
      </c>
      <c r="T1378" s="24" t="str">
        <f t="shared" ca="1" si="224"/>
        <v/>
      </c>
      <c r="U1378" s="24">
        <f t="shared" ca="1" si="228"/>
        <v>0</v>
      </c>
      <c r="V1378" s="22">
        <f t="shared" ca="1" si="225"/>
        <v>0.65592028469368824</v>
      </c>
    </row>
    <row r="1379" spans="7:22" x14ac:dyDescent="0.25">
      <c r="G1379" s="22">
        <v>1370</v>
      </c>
      <c r="H1379" s="22">
        <f>HLOOKUP($O1379,$B$8:$E$27,H$5,FALSE)</f>
        <v>5</v>
      </c>
      <c r="I1379" s="22">
        <f>HLOOKUP($O1379,$B$8:$E$27,I$5,FALSE)</f>
        <v>0.18</v>
      </c>
      <c r="J1379" s="22">
        <f>HLOOKUP($O1379,$B$8:$E$27,J$5,FALSE)</f>
        <v>1.37</v>
      </c>
      <c r="K1379" s="22">
        <f>HLOOKUP($O1379,$B$8:$E$27,K$5,FALSE)</f>
        <v>0</v>
      </c>
      <c r="L1379" s="22">
        <f>HLOOKUP($O1379,$B$8:$E$27,L$5,FALSE)</f>
        <v>0</v>
      </c>
      <c r="M1379" s="22">
        <f t="shared" si="229"/>
        <v>0.89999999999999991</v>
      </c>
      <c r="N1379" s="22">
        <f t="shared" si="230"/>
        <v>6.8500000000000005</v>
      </c>
      <c r="O1379" s="22" t="s">
        <v>40</v>
      </c>
      <c r="P1379" s="24">
        <f t="shared" ca="1" si="226"/>
        <v>0.73245305528458504</v>
      </c>
      <c r="Q1379" s="24">
        <f t="shared" ca="1" si="227"/>
        <v>3.6397705954747135</v>
      </c>
      <c r="R1379" s="24">
        <f t="shared" ca="1" si="222"/>
        <v>4.3722236507592989</v>
      </c>
      <c r="S1379" s="22" t="str">
        <f t="shared" ca="1" si="223"/>
        <v/>
      </c>
      <c r="T1379" s="24" t="str">
        <f t="shared" ca="1" si="224"/>
        <v/>
      </c>
      <c r="U1379" s="24">
        <f t="shared" ca="1" si="228"/>
        <v>0</v>
      </c>
      <c r="V1379" s="22">
        <f t="shared" ca="1" si="225"/>
        <v>1.8198852977373567</v>
      </c>
    </row>
    <row r="1380" spans="7:22" x14ac:dyDescent="0.25">
      <c r="G1380" s="22">
        <v>1371</v>
      </c>
      <c r="H1380" s="22">
        <f>HLOOKUP($O1380,$B$8:$E$27,H$5,FALSE)</f>
        <v>5</v>
      </c>
      <c r="I1380" s="22">
        <f>HLOOKUP($O1380,$B$8:$E$27,I$5,FALSE)</f>
        <v>0.18</v>
      </c>
      <c r="J1380" s="22">
        <f>HLOOKUP($O1380,$B$8:$E$27,J$5,FALSE)</f>
        <v>1.37</v>
      </c>
      <c r="K1380" s="22">
        <f>HLOOKUP($O1380,$B$8:$E$27,K$5,FALSE)</f>
        <v>0</v>
      </c>
      <c r="L1380" s="22">
        <f>HLOOKUP($O1380,$B$8:$E$27,L$5,FALSE)</f>
        <v>0</v>
      </c>
      <c r="M1380" s="22">
        <f t="shared" si="229"/>
        <v>0.89999999999999991</v>
      </c>
      <c r="N1380" s="22">
        <f t="shared" si="230"/>
        <v>6.8500000000000005</v>
      </c>
      <c r="O1380" s="22" t="s">
        <v>40</v>
      </c>
      <c r="P1380" s="24">
        <f t="shared" ca="1" si="226"/>
        <v>0.44577895516813515</v>
      </c>
      <c r="Q1380" s="24">
        <f t="shared" ca="1" si="227"/>
        <v>3.7819956223013436</v>
      </c>
      <c r="R1380" s="24">
        <f t="shared" ca="1" si="222"/>
        <v>4.2277745774694786</v>
      </c>
      <c r="S1380" s="22" t="str">
        <f t="shared" ca="1" si="223"/>
        <v/>
      </c>
      <c r="T1380" s="24" t="str">
        <f t="shared" ca="1" si="224"/>
        <v/>
      </c>
      <c r="U1380" s="24">
        <f t="shared" ca="1" si="228"/>
        <v>0</v>
      </c>
      <c r="V1380" s="22">
        <f t="shared" ca="1" si="225"/>
        <v>0.54931890129077088</v>
      </c>
    </row>
    <row r="1381" spans="7:22" x14ac:dyDescent="0.25">
      <c r="G1381" s="22">
        <v>1372</v>
      </c>
      <c r="H1381" s="22">
        <f>HLOOKUP($O1381,$B$8:$E$27,H$5,FALSE)</f>
        <v>3</v>
      </c>
      <c r="I1381" s="22">
        <f>HLOOKUP($O1381,$B$8:$E$27,I$5,FALSE)</f>
        <v>0.2</v>
      </c>
      <c r="J1381" s="22">
        <f>HLOOKUP($O1381,$B$8:$E$27,J$5,FALSE)</f>
        <v>1.26</v>
      </c>
      <c r="K1381" s="22">
        <f>HLOOKUP($O1381,$B$8:$E$27,K$5,FALSE)</f>
        <v>0</v>
      </c>
      <c r="L1381" s="22">
        <f>HLOOKUP($O1381,$B$8:$E$27,L$5,FALSE)</f>
        <v>0</v>
      </c>
      <c r="M1381" s="22">
        <f t="shared" si="229"/>
        <v>0.60000000000000009</v>
      </c>
      <c r="N1381" s="22">
        <f t="shared" si="230"/>
        <v>3.7800000000000002</v>
      </c>
      <c r="O1381" s="22" t="s">
        <v>39</v>
      </c>
      <c r="P1381" s="24">
        <f t="shared" ca="1" si="226"/>
        <v>0.3786765440246363</v>
      </c>
      <c r="Q1381" s="24">
        <f t="shared" ca="1" si="227"/>
        <v>2.4953016788083877</v>
      </c>
      <c r="R1381" s="24">
        <f t="shared" ca="1" si="222"/>
        <v>2.8739782228330242</v>
      </c>
      <c r="S1381" s="22" t="str">
        <f t="shared" ca="1" si="223"/>
        <v/>
      </c>
      <c r="T1381" s="24" t="str">
        <f t="shared" ca="1" si="224"/>
        <v/>
      </c>
      <c r="U1381" s="24">
        <f t="shared" ca="1" si="228"/>
        <v>0</v>
      </c>
      <c r="V1381" s="22">
        <f t="shared" ca="1" si="225"/>
        <v>1.2476508394041939</v>
      </c>
    </row>
    <row r="1382" spans="7:22" x14ac:dyDescent="0.25">
      <c r="G1382" s="22">
        <v>1373</v>
      </c>
      <c r="H1382" s="22">
        <f>HLOOKUP($O1382,$B$8:$E$27,H$5,FALSE)</f>
        <v>3</v>
      </c>
      <c r="I1382" s="22">
        <f>HLOOKUP($O1382,$B$8:$E$27,I$5,FALSE)</f>
        <v>0.2</v>
      </c>
      <c r="J1382" s="22">
        <f>HLOOKUP($O1382,$B$8:$E$27,J$5,FALSE)</f>
        <v>1.26</v>
      </c>
      <c r="K1382" s="22">
        <f>HLOOKUP($O1382,$B$8:$E$27,K$5,FALSE)</f>
        <v>0</v>
      </c>
      <c r="L1382" s="22">
        <f>HLOOKUP($O1382,$B$8:$E$27,L$5,FALSE)</f>
        <v>0</v>
      </c>
      <c r="M1382" s="22">
        <f t="shared" si="229"/>
        <v>0.60000000000000009</v>
      </c>
      <c r="N1382" s="22">
        <f t="shared" si="230"/>
        <v>3.7800000000000002</v>
      </c>
      <c r="O1382" s="22" t="s">
        <v>39</v>
      </c>
      <c r="P1382" s="24">
        <f t="shared" ca="1" si="226"/>
        <v>7.5505525272616461E-2</v>
      </c>
      <c r="Q1382" s="24">
        <f t="shared" ca="1" si="227"/>
        <v>2.0027864334651984</v>
      </c>
      <c r="R1382" s="24">
        <f t="shared" ca="1" si="222"/>
        <v>2.078291958737815</v>
      </c>
      <c r="S1382" s="22" t="str">
        <f t="shared" ca="1" si="223"/>
        <v/>
      </c>
      <c r="T1382" s="24" t="str">
        <f t="shared" ca="1" si="224"/>
        <v/>
      </c>
      <c r="U1382" s="24">
        <f t="shared" ca="1" si="228"/>
        <v>0</v>
      </c>
      <c r="V1382" s="22">
        <f t="shared" ca="1" si="225"/>
        <v>1.0013932167325992</v>
      </c>
    </row>
    <row r="1383" spans="7:22" x14ac:dyDescent="0.25">
      <c r="G1383" s="22">
        <v>1374</v>
      </c>
      <c r="H1383" s="22">
        <f>HLOOKUP($O1383,$B$8:$E$27,H$5,FALSE)</f>
        <v>10</v>
      </c>
      <c r="I1383" s="22">
        <f>HLOOKUP($O1383,$B$8:$E$27,I$5,FALSE)</f>
        <v>0.2</v>
      </c>
      <c r="J1383" s="22">
        <f>HLOOKUP($O1383,$B$8:$E$27,J$5,FALSE)</f>
        <v>1.4</v>
      </c>
      <c r="K1383" s="22">
        <f>HLOOKUP($O1383,$B$8:$E$27,K$5,FALSE)</f>
        <v>0</v>
      </c>
      <c r="L1383" s="22">
        <f>HLOOKUP($O1383,$B$8:$E$27,L$5,FALSE)</f>
        <v>0</v>
      </c>
      <c r="M1383" s="22">
        <f t="shared" si="229"/>
        <v>2</v>
      </c>
      <c r="N1383" s="22">
        <f t="shared" si="230"/>
        <v>14</v>
      </c>
      <c r="O1383" s="22" t="s">
        <v>41</v>
      </c>
      <c r="P1383" s="24">
        <f t="shared" ca="1" si="226"/>
        <v>0.88942326546449557</v>
      </c>
      <c r="Q1383" s="24">
        <f t="shared" ca="1" si="227"/>
        <v>8.2366548556398627</v>
      </c>
      <c r="R1383" s="24">
        <f t="shared" ca="1" si="222"/>
        <v>9.1260781211043582</v>
      </c>
      <c r="S1383" s="22" t="str">
        <f t="shared" ca="1" si="223"/>
        <v/>
      </c>
      <c r="T1383" s="24" t="str">
        <f t="shared" ca="1" si="224"/>
        <v/>
      </c>
      <c r="U1383" s="24">
        <f t="shared" ca="1" si="228"/>
        <v>0</v>
      </c>
      <c r="V1383" s="22">
        <f t="shared" ca="1" si="225"/>
        <v>0.51153679636985483</v>
      </c>
    </row>
    <row r="1384" spans="7:22" x14ac:dyDescent="0.25">
      <c r="G1384" s="22">
        <v>1375</v>
      </c>
      <c r="H1384" s="22">
        <f>HLOOKUP($O1384,$B$8:$E$27,H$5,FALSE)</f>
        <v>1</v>
      </c>
      <c r="I1384" s="22">
        <f>HLOOKUP($O1384,$B$8:$E$27,I$5,FALSE)</f>
        <v>0.3</v>
      </c>
      <c r="J1384" s="22">
        <f>HLOOKUP($O1384,$B$8:$E$27,J$5,FALSE)</f>
        <v>0.95</v>
      </c>
      <c r="K1384" s="22">
        <f>HLOOKUP($O1384,$B$8:$E$27,K$5,FALSE)</f>
        <v>0</v>
      </c>
      <c r="L1384" s="22">
        <f>HLOOKUP($O1384,$B$8:$E$27,L$5,FALSE)</f>
        <v>0</v>
      </c>
      <c r="M1384" s="22">
        <f t="shared" si="229"/>
        <v>0.3</v>
      </c>
      <c r="N1384" s="22">
        <f t="shared" si="230"/>
        <v>0.95</v>
      </c>
      <c r="O1384" s="22" t="s">
        <v>38</v>
      </c>
      <c r="P1384" s="24">
        <f t="shared" ca="1" si="226"/>
        <v>0.23087663393865002</v>
      </c>
      <c r="Q1384" s="24">
        <f t="shared" ca="1" si="227"/>
        <v>0.64422868611170181</v>
      </c>
      <c r="R1384" s="24">
        <f t="shared" ca="1" si="222"/>
        <v>0.8751053200503518</v>
      </c>
      <c r="S1384" s="22" t="str">
        <f t="shared" ca="1" si="223"/>
        <v/>
      </c>
      <c r="T1384" s="24" t="str">
        <f t="shared" ca="1" si="224"/>
        <v/>
      </c>
      <c r="U1384" s="24">
        <f t="shared" ca="1" si="228"/>
        <v>0</v>
      </c>
      <c r="V1384" s="22">
        <f t="shared" ca="1" si="225"/>
        <v>8.9255765738970372E-2</v>
      </c>
    </row>
    <row r="1385" spans="7:22" x14ac:dyDescent="0.25">
      <c r="G1385" s="22">
        <v>1376</v>
      </c>
      <c r="H1385" s="22">
        <f>HLOOKUP($O1385,$B$8:$E$27,H$5,FALSE)</f>
        <v>5</v>
      </c>
      <c r="I1385" s="22">
        <f>HLOOKUP($O1385,$B$8:$E$27,I$5,FALSE)</f>
        <v>0.18</v>
      </c>
      <c r="J1385" s="22">
        <f>HLOOKUP($O1385,$B$8:$E$27,J$5,FALSE)</f>
        <v>1.37</v>
      </c>
      <c r="K1385" s="22">
        <f>HLOOKUP($O1385,$B$8:$E$27,K$5,FALSE)</f>
        <v>0</v>
      </c>
      <c r="L1385" s="22">
        <f>HLOOKUP($O1385,$B$8:$E$27,L$5,FALSE)</f>
        <v>0</v>
      </c>
      <c r="M1385" s="22">
        <f t="shared" si="229"/>
        <v>0.89999999999999991</v>
      </c>
      <c r="N1385" s="22">
        <f t="shared" si="230"/>
        <v>6.8500000000000005</v>
      </c>
      <c r="O1385" s="22" t="s">
        <v>40</v>
      </c>
      <c r="P1385" s="24">
        <f t="shared" ca="1" si="226"/>
        <v>8.4412360798678671E-2</v>
      </c>
      <c r="Q1385" s="24">
        <f t="shared" ca="1" si="227"/>
        <v>3.8792167405853277</v>
      </c>
      <c r="R1385" s="24">
        <f t="shared" ca="1" si="222"/>
        <v>3.9636291013840066</v>
      </c>
      <c r="S1385" s="22" t="str">
        <f t="shared" ca="1" si="223"/>
        <v/>
      </c>
      <c r="T1385" s="24" t="str">
        <f t="shared" ca="1" si="224"/>
        <v/>
      </c>
      <c r="U1385" s="24">
        <f t="shared" ca="1" si="228"/>
        <v>0</v>
      </c>
      <c r="V1385" s="22">
        <f t="shared" ca="1" si="225"/>
        <v>1.5962762301343982</v>
      </c>
    </row>
    <row r="1386" spans="7:22" x14ac:dyDescent="0.25">
      <c r="G1386" s="22">
        <v>1377</v>
      </c>
      <c r="H1386" s="22">
        <f>HLOOKUP($O1386,$B$8:$E$27,H$5,FALSE)</f>
        <v>5</v>
      </c>
      <c r="I1386" s="22">
        <f>HLOOKUP($O1386,$B$8:$E$27,I$5,FALSE)</f>
        <v>0.18</v>
      </c>
      <c r="J1386" s="22">
        <f>HLOOKUP($O1386,$B$8:$E$27,J$5,FALSE)</f>
        <v>1.37</v>
      </c>
      <c r="K1386" s="22">
        <f>HLOOKUP($O1386,$B$8:$E$27,K$5,FALSE)</f>
        <v>0</v>
      </c>
      <c r="L1386" s="22">
        <f>HLOOKUP($O1386,$B$8:$E$27,L$5,FALSE)</f>
        <v>0</v>
      </c>
      <c r="M1386" s="22">
        <f t="shared" si="229"/>
        <v>0.89999999999999991</v>
      </c>
      <c r="N1386" s="22">
        <f t="shared" si="230"/>
        <v>6.8500000000000005</v>
      </c>
      <c r="O1386" s="22" t="s">
        <v>40</v>
      </c>
      <c r="P1386" s="24">
        <f t="shared" ca="1" si="226"/>
        <v>0.28183925005866023</v>
      </c>
      <c r="Q1386" s="24">
        <f t="shared" ca="1" si="227"/>
        <v>3.943487358334254</v>
      </c>
      <c r="R1386" s="24">
        <f t="shared" ca="1" si="222"/>
        <v>4.2253266083929146</v>
      </c>
      <c r="S1386" s="22" t="str">
        <f t="shared" ca="1" si="223"/>
        <v/>
      </c>
      <c r="T1386" s="24" t="str">
        <f t="shared" ca="1" si="224"/>
        <v/>
      </c>
      <c r="U1386" s="24">
        <f t="shared" ca="1" si="228"/>
        <v>0</v>
      </c>
      <c r="V1386" s="22">
        <f t="shared" ca="1" si="225"/>
        <v>0.78664585785690389</v>
      </c>
    </row>
    <row r="1387" spans="7:22" x14ac:dyDescent="0.25">
      <c r="G1387" s="22">
        <v>1378</v>
      </c>
      <c r="H1387" s="22">
        <f>HLOOKUP($O1387,$B$8:$E$27,H$5,FALSE)</f>
        <v>5</v>
      </c>
      <c r="I1387" s="22">
        <f>HLOOKUP($O1387,$B$8:$E$27,I$5,FALSE)</f>
        <v>0.18</v>
      </c>
      <c r="J1387" s="22">
        <f>HLOOKUP($O1387,$B$8:$E$27,J$5,FALSE)</f>
        <v>1.37</v>
      </c>
      <c r="K1387" s="22">
        <f>HLOOKUP($O1387,$B$8:$E$27,K$5,FALSE)</f>
        <v>0</v>
      </c>
      <c r="L1387" s="22">
        <f>HLOOKUP($O1387,$B$8:$E$27,L$5,FALSE)</f>
        <v>0</v>
      </c>
      <c r="M1387" s="22">
        <f t="shared" si="229"/>
        <v>0.89999999999999991</v>
      </c>
      <c r="N1387" s="22">
        <f t="shared" si="230"/>
        <v>6.8500000000000005</v>
      </c>
      <c r="O1387" s="22" t="s">
        <v>40</v>
      </c>
      <c r="P1387" s="24">
        <f t="shared" ca="1" si="226"/>
        <v>0.48250846235078387</v>
      </c>
      <c r="Q1387" s="24">
        <f t="shared" ca="1" si="227"/>
        <v>3.7171743956163605</v>
      </c>
      <c r="R1387" s="24">
        <f t="shared" ca="1" si="222"/>
        <v>4.1996828579671446</v>
      </c>
      <c r="S1387" s="22" t="str">
        <f t="shared" ca="1" si="223"/>
        <v/>
      </c>
      <c r="T1387" s="24" t="str">
        <f t="shared" ca="1" si="224"/>
        <v/>
      </c>
      <c r="U1387" s="24">
        <f t="shared" ca="1" si="228"/>
        <v>0</v>
      </c>
      <c r="V1387" s="22">
        <f t="shared" ca="1" si="225"/>
        <v>0.69084225238461716</v>
      </c>
    </row>
    <row r="1388" spans="7:22" x14ac:dyDescent="0.25">
      <c r="G1388" s="22">
        <v>1379</v>
      </c>
      <c r="H1388" s="22">
        <f>HLOOKUP($O1388,$B$8:$E$27,H$5,FALSE)</f>
        <v>1</v>
      </c>
      <c r="I1388" s="22">
        <f>HLOOKUP($O1388,$B$8:$E$27,I$5,FALSE)</f>
        <v>0.3</v>
      </c>
      <c r="J1388" s="22">
        <f>HLOOKUP($O1388,$B$8:$E$27,J$5,FALSE)</f>
        <v>0.95</v>
      </c>
      <c r="K1388" s="22">
        <f>HLOOKUP($O1388,$B$8:$E$27,K$5,FALSE)</f>
        <v>0</v>
      </c>
      <c r="L1388" s="22">
        <f>HLOOKUP($O1388,$B$8:$E$27,L$5,FALSE)</f>
        <v>0</v>
      </c>
      <c r="M1388" s="22">
        <f t="shared" si="229"/>
        <v>0.3</v>
      </c>
      <c r="N1388" s="22">
        <f t="shared" si="230"/>
        <v>0.95</v>
      </c>
      <c r="O1388" s="22" t="s">
        <v>38</v>
      </c>
      <c r="P1388" s="24">
        <f t="shared" ca="1" si="226"/>
        <v>7.0982816627369952E-2</v>
      </c>
      <c r="Q1388" s="24">
        <f t="shared" ca="1" si="227"/>
        <v>0.65839034868659585</v>
      </c>
      <c r="R1388" s="24">
        <f t="shared" ca="1" si="222"/>
        <v>0.72937316531396579</v>
      </c>
      <c r="S1388" s="22" t="str">
        <f t="shared" ca="1" si="223"/>
        <v/>
      </c>
      <c r="T1388" s="24" t="str">
        <f t="shared" ca="1" si="224"/>
        <v/>
      </c>
      <c r="U1388" s="24">
        <f t="shared" ca="1" si="228"/>
        <v>0</v>
      </c>
      <c r="V1388" s="22">
        <f t="shared" ca="1" si="225"/>
        <v>0.32919517434329792</v>
      </c>
    </row>
    <row r="1389" spans="7:22" x14ac:dyDescent="0.25">
      <c r="G1389" s="22">
        <v>1380</v>
      </c>
      <c r="H1389" s="22">
        <f>HLOOKUP($O1389,$B$8:$E$27,H$5,FALSE)</f>
        <v>1</v>
      </c>
      <c r="I1389" s="22">
        <f>HLOOKUP($O1389,$B$8:$E$27,I$5,FALSE)</f>
        <v>0.3</v>
      </c>
      <c r="J1389" s="22">
        <f>HLOOKUP($O1389,$B$8:$E$27,J$5,FALSE)</f>
        <v>0.95</v>
      </c>
      <c r="K1389" s="22">
        <f>HLOOKUP($O1389,$B$8:$E$27,K$5,FALSE)</f>
        <v>0</v>
      </c>
      <c r="L1389" s="22">
        <f>HLOOKUP($O1389,$B$8:$E$27,L$5,FALSE)</f>
        <v>0</v>
      </c>
      <c r="M1389" s="22">
        <f t="shared" si="229"/>
        <v>0.3</v>
      </c>
      <c r="N1389" s="22">
        <f t="shared" si="230"/>
        <v>0.95</v>
      </c>
      <c r="O1389" s="22" t="s">
        <v>38</v>
      </c>
      <c r="P1389" s="24">
        <f t="shared" ca="1" si="226"/>
        <v>0.12816948144916362</v>
      </c>
      <c r="Q1389" s="24">
        <f t="shared" ca="1" si="227"/>
        <v>0.64110843069363299</v>
      </c>
      <c r="R1389" s="24">
        <f t="shared" ca="1" si="222"/>
        <v>0.76927791214279662</v>
      </c>
      <c r="S1389" s="22" t="str">
        <f t="shared" ca="1" si="223"/>
        <v/>
      </c>
      <c r="T1389" s="24" t="str">
        <f t="shared" ca="1" si="224"/>
        <v/>
      </c>
      <c r="U1389" s="24">
        <f t="shared" ca="1" si="228"/>
        <v>0</v>
      </c>
      <c r="V1389" s="22">
        <f t="shared" ca="1" si="225"/>
        <v>0.3205542153468165</v>
      </c>
    </row>
    <row r="1390" spans="7:22" x14ac:dyDescent="0.25">
      <c r="G1390" s="22">
        <v>1381</v>
      </c>
      <c r="H1390" s="22">
        <f>HLOOKUP($O1390,$B$8:$E$27,H$5,FALSE)</f>
        <v>1</v>
      </c>
      <c r="I1390" s="22">
        <f>HLOOKUP($O1390,$B$8:$E$27,I$5,FALSE)</f>
        <v>0.3</v>
      </c>
      <c r="J1390" s="22">
        <f>HLOOKUP($O1390,$B$8:$E$27,J$5,FALSE)</f>
        <v>0.95</v>
      </c>
      <c r="K1390" s="22">
        <f>HLOOKUP($O1390,$B$8:$E$27,K$5,FALSE)</f>
        <v>0</v>
      </c>
      <c r="L1390" s="22">
        <f>HLOOKUP($O1390,$B$8:$E$27,L$5,FALSE)</f>
        <v>0</v>
      </c>
      <c r="M1390" s="22">
        <f t="shared" si="229"/>
        <v>0.3</v>
      </c>
      <c r="N1390" s="22">
        <f t="shared" si="230"/>
        <v>0.95</v>
      </c>
      <c r="O1390" s="22" t="s">
        <v>38</v>
      </c>
      <c r="P1390" s="24">
        <f t="shared" ca="1" si="226"/>
        <v>0.20007243161564206</v>
      </c>
      <c r="Q1390" s="24">
        <f t="shared" ca="1" si="227"/>
        <v>0.59641786252516871</v>
      </c>
      <c r="R1390" s="24">
        <f t="shared" ref="R1390:R1445" ca="1" si="231">SUM(P1390:Q1390)</f>
        <v>0.79649029414081074</v>
      </c>
      <c r="S1390" s="22" t="str">
        <f t="shared" ref="S1390:S1445" ca="1" si="232">IF(H1390&lt;R1390,O1390,"")</f>
        <v/>
      </c>
      <c r="T1390" s="24" t="str">
        <f t="shared" ref="T1390:T1445" ca="1" si="233">IF(S1390=O1390,R1390-H1390,"")</f>
        <v/>
      </c>
      <c r="U1390" s="24">
        <f t="shared" ca="1" si="228"/>
        <v>0</v>
      </c>
      <c r="V1390" s="22">
        <f t="shared" ca="1" si="225"/>
        <v>0.1972247344337742</v>
      </c>
    </row>
    <row r="1391" spans="7:22" x14ac:dyDescent="0.25">
      <c r="G1391" s="22">
        <v>1382</v>
      </c>
      <c r="H1391" s="22">
        <f>HLOOKUP($O1391,$B$8:$E$27,H$5,FALSE)</f>
        <v>5</v>
      </c>
      <c r="I1391" s="22">
        <f>HLOOKUP($O1391,$B$8:$E$27,I$5,FALSE)</f>
        <v>0.18</v>
      </c>
      <c r="J1391" s="22">
        <f>HLOOKUP($O1391,$B$8:$E$27,J$5,FALSE)</f>
        <v>1.37</v>
      </c>
      <c r="K1391" s="22">
        <f>HLOOKUP($O1391,$B$8:$E$27,K$5,FALSE)</f>
        <v>0</v>
      </c>
      <c r="L1391" s="22">
        <f>HLOOKUP($O1391,$B$8:$E$27,L$5,FALSE)</f>
        <v>0</v>
      </c>
      <c r="M1391" s="22">
        <f t="shared" si="229"/>
        <v>0.89999999999999991</v>
      </c>
      <c r="N1391" s="22">
        <f t="shared" si="230"/>
        <v>6.8500000000000005</v>
      </c>
      <c r="O1391" s="22" t="s">
        <v>40</v>
      </c>
      <c r="P1391" s="24">
        <f t="shared" ca="1" si="226"/>
        <v>0.89793312275303028</v>
      </c>
      <c r="Q1391" s="24">
        <f t="shared" ca="1" si="227"/>
        <v>4.395151302293792</v>
      </c>
      <c r="R1391" s="24">
        <f t="shared" ca="1" si="231"/>
        <v>5.2930844250468221</v>
      </c>
      <c r="S1391" s="22" t="str">
        <f t="shared" ca="1" si="232"/>
        <v>C</v>
      </c>
      <c r="T1391" s="24">
        <f t="shared" ca="1" si="233"/>
        <v>0.29308442504682208</v>
      </c>
      <c r="U1391" s="24">
        <f t="shared" ca="1" si="228"/>
        <v>0</v>
      </c>
      <c r="V1391" s="22">
        <f t="shared" ca="1" si="225"/>
        <v>2.197575651146896</v>
      </c>
    </row>
    <row r="1392" spans="7:22" x14ac:dyDescent="0.25">
      <c r="G1392" s="22">
        <v>1383</v>
      </c>
      <c r="H1392" s="22">
        <f>HLOOKUP($O1392,$B$8:$E$27,H$5,FALSE)</f>
        <v>3</v>
      </c>
      <c r="I1392" s="22">
        <f>HLOOKUP($O1392,$B$8:$E$27,I$5,FALSE)</f>
        <v>0.2</v>
      </c>
      <c r="J1392" s="22">
        <f>HLOOKUP($O1392,$B$8:$E$27,J$5,FALSE)</f>
        <v>1.26</v>
      </c>
      <c r="K1392" s="22">
        <f>HLOOKUP($O1392,$B$8:$E$27,K$5,FALSE)</f>
        <v>0</v>
      </c>
      <c r="L1392" s="22">
        <f>HLOOKUP($O1392,$B$8:$E$27,L$5,FALSE)</f>
        <v>0</v>
      </c>
      <c r="M1392" s="22">
        <f t="shared" si="229"/>
        <v>0.60000000000000009</v>
      </c>
      <c r="N1392" s="22">
        <f t="shared" si="230"/>
        <v>3.7800000000000002</v>
      </c>
      <c r="O1392" s="22" t="s">
        <v>39</v>
      </c>
      <c r="P1392" s="24">
        <f t="shared" ca="1" si="226"/>
        <v>0.3600981897039649</v>
      </c>
      <c r="Q1392" s="24">
        <f t="shared" ca="1" si="227"/>
        <v>2.0891977983175907</v>
      </c>
      <c r="R1392" s="24">
        <f t="shared" ca="1" si="231"/>
        <v>2.4492959880215555</v>
      </c>
      <c r="S1392" s="22" t="str">
        <f t="shared" ca="1" si="232"/>
        <v/>
      </c>
      <c r="T1392" s="24" t="str">
        <f t="shared" ca="1" si="233"/>
        <v/>
      </c>
      <c r="U1392" s="24">
        <f t="shared" ca="1" si="228"/>
        <v>0</v>
      </c>
      <c r="V1392" s="22">
        <f t="shared" ca="1" si="225"/>
        <v>1.0445988991587953</v>
      </c>
    </row>
    <row r="1393" spans="7:22" x14ac:dyDescent="0.25">
      <c r="G1393" s="22">
        <v>1384</v>
      </c>
      <c r="H1393" s="22">
        <f>HLOOKUP($O1393,$B$8:$E$27,H$5,FALSE)</f>
        <v>3</v>
      </c>
      <c r="I1393" s="22">
        <f>HLOOKUP($O1393,$B$8:$E$27,I$5,FALSE)</f>
        <v>0.2</v>
      </c>
      <c r="J1393" s="22">
        <f>HLOOKUP($O1393,$B$8:$E$27,J$5,FALSE)</f>
        <v>1.26</v>
      </c>
      <c r="K1393" s="22">
        <f>HLOOKUP($O1393,$B$8:$E$27,K$5,FALSE)</f>
        <v>0</v>
      </c>
      <c r="L1393" s="22">
        <f>HLOOKUP($O1393,$B$8:$E$27,L$5,FALSE)</f>
        <v>0</v>
      </c>
      <c r="M1393" s="22">
        <f t="shared" si="229"/>
        <v>0.60000000000000009</v>
      </c>
      <c r="N1393" s="22">
        <f t="shared" si="230"/>
        <v>3.7800000000000002</v>
      </c>
      <c r="O1393" s="22" t="s">
        <v>39</v>
      </c>
      <c r="P1393" s="24">
        <f t="shared" ca="1" si="226"/>
        <v>0.16339377281472897</v>
      </c>
      <c r="Q1393" s="24">
        <f t="shared" ca="1" si="227"/>
        <v>2.2725717179697758</v>
      </c>
      <c r="R1393" s="24">
        <f t="shared" ca="1" si="231"/>
        <v>2.4359654907845045</v>
      </c>
      <c r="S1393" s="22" t="str">
        <f t="shared" ca="1" si="232"/>
        <v/>
      </c>
      <c r="T1393" s="24" t="str">
        <f t="shared" ca="1" si="233"/>
        <v/>
      </c>
      <c r="U1393" s="24">
        <f t="shared" ca="1" si="228"/>
        <v>0</v>
      </c>
      <c r="V1393" s="22">
        <f t="shared" ca="1" si="225"/>
        <v>0.96471194743282296</v>
      </c>
    </row>
    <row r="1394" spans="7:22" x14ac:dyDescent="0.25">
      <c r="G1394" s="22">
        <v>1385</v>
      </c>
      <c r="H1394" s="22">
        <f>HLOOKUP($O1394,$B$8:$E$27,H$5,FALSE)</f>
        <v>1</v>
      </c>
      <c r="I1394" s="22">
        <f>HLOOKUP($O1394,$B$8:$E$27,I$5,FALSE)</f>
        <v>0.3</v>
      </c>
      <c r="J1394" s="22">
        <f>HLOOKUP($O1394,$B$8:$E$27,J$5,FALSE)</f>
        <v>0.95</v>
      </c>
      <c r="K1394" s="22">
        <f>HLOOKUP($O1394,$B$8:$E$27,K$5,FALSE)</f>
        <v>0</v>
      </c>
      <c r="L1394" s="22">
        <f>HLOOKUP($O1394,$B$8:$E$27,L$5,FALSE)</f>
        <v>0</v>
      </c>
      <c r="M1394" s="22">
        <f t="shared" si="229"/>
        <v>0.3</v>
      </c>
      <c r="N1394" s="22">
        <f t="shared" si="230"/>
        <v>0.95</v>
      </c>
      <c r="O1394" s="22" t="s">
        <v>38</v>
      </c>
      <c r="P1394" s="24">
        <f t="shared" ca="1" si="226"/>
        <v>0.21277313989927032</v>
      </c>
      <c r="Q1394" s="24">
        <f t="shared" ca="1" si="227"/>
        <v>0.60667705956256057</v>
      </c>
      <c r="R1394" s="24">
        <f t="shared" ca="1" si="231"/>
        <v>0.81945019946183084</v>
      </c>
      <c r="S1394" s="22" t="str">
        <f t="shared" ca="1" si="232"/>
        <v/>
      </c>
      <c r="T1394" s="24" t="str">
        <f t="shared" ca="1" si="233"/>
        <v/>
      </c>
      <c r="U1394" s="24">
        <f t="shared" ca="1" si="228"/>
        <v>0</v>
      </c>
      <c r="V1394" s="22">
        <f t="shared" ca="1" si="225"/>
        <v>0.12146689651063385</v>
      </c>
    </row>
    <row r="1395" spans="7:22" x14ac:dyDescent="0.25">
      <c r="G1395" s="22">
        <v>1386</v>
      </c>
      <c r="H1395" s="22">
        <f>HLOOKUP($O1395,$B$8:$E$27,H$5,FALSE)</f>
        <v>10</v>
      </c>
      <c r="I1395" s="22">
        <f>HLOOKUP($O1395,$B$8:$E$27,I$5,FALSE)</f>
        <v>0.2</v>
      </c>
      <c r="J1395" s="22">
        <f>HLOOKUP($O1395,$B$8:$E$27,J$5,FALSE)</f>
        <v>1.4</v>
      </c>
      <c r="K1395" s="22">
        <f>HLOOKUP($O1395,$B$8:$E$27,K$5,FALSE)</f>
        <v>0</v>
      </c>
      <c r="L1395" s="22">
        <f>HLOOKUP($O1395,$B$8:$E$27,L$5,FALSE)</f>
        <v>0</v>
      </c>
      <c r="M1395" s="22">
        <f t="shared" si="229"/>
        <v>2</v>
      </c>
      <c r="N1395" s="22">
        <f t="shared" si="230"/>
        <v>14</v>
      </c>
      <c r="O1395" s="22" t="s">
        <v>41</v>
      </c>
      <c r="P1395" s="24">
        <f t="shared" ca="1" si="226"/>
        <v>1.6101325269469566</v>
      </c>
      <c r="Q1395" s="24">
        <f t="shared" ca="1" si="227"/>
        <v>8.7262200395651668</v>
      </c>
      <c r="R1395" s="24">
        <f t="shared" ca="1" si="231"/>
        <v>10.336352566512124</v>
      </c>
      <c r="S1395" s="22" t="str">
        <f t="shared" ca="1" si="232"/>
        <v>D</v>
      </c>
      <c r="T1395" s="24">
        <f t="shared" ca="1" si="233"/>
        <v>0.33635256651212408</v>
      </c>
      <c r="U1395" s="24">
        <f t="shared" ca="1" si="228"/>
        <v>0</v>
      </c>
      <c r="V1395" s="22">
        <f t="shared" ca="1" si="225"/>
        <v>4.2072789363703951</v>
      </c>
    </row>
    <row r="1396" spans="7:22" x14ac:dyDescent="0.25">
      <c r="G1396" s="22">
        <v>1387</v>
      </c>
      <c r="H1396" s="22">
        <f>HLOOKUP($O1396,$B$8:$E$27,H$5,FALSE)</f>
        <v>3</v>
      </c>
      <c r="I1396" s="22">
        <f>HLOOKUP($O1396,$B$8:$E$27,I$5,FALSE)</f>
        <v>0.2</v>
      </c>
      <c r="J1396" s="22">
        <f>HLOOKUP($O1396,$B$8:$E$27,J$5,FALSE)</f>
        <v>1.26</v>
      </c>
      <c r="K1396" s="22">
        <f>HLOOKUP($O1396,$B$8:$E$27,K$5,FALSE)</f>
        <v>0</v>
      </c>
      <c r="L1396" s="22">
        <f>HLOOKUP($O1396,$B$8:$E$27,L$5,FALSE)</f>
        <v>0</v>
      </c>
      <c r="M1396" s="22">
        <f t="shared" si="229"/>
        <v>0.60000000000000009</v>
      </c>
      <c r="N1396" s="22">
        <f t="shared" si="230"/>
        <v>3.7800000000000002</v>
      </c>
      <c r="O1396" s="22" t="s">
        <v>39</v>
      </c>
      <c r="P1396" s="24">
        <f t="shared" ca="1" si="226"/>
        <v>0.357265117024747</v>
      </c>
      <c r="Q1396" s="24">
        <f t="shared" ca="1" si="227"/>
        <v>1.9473556583835525</v>
      </c>
      <c r="R1396" s="24">
        <f t="shared" ca="1" si="231"/>
        <v>2.3046207754082997</v>
      </c>
      <c r="S1396" s="22" t="str">
        <f t="shared" ca="1" si="232"/>
        <v/>
      </c>
      <c r="T1396" s="24" t="str">
        <f t="shared" ca="1" si="233"/>
        <v/>
      </c>
      <c r="U1396" s="24">
        <f t="shared" ca="1" si="228"/>
        <v>0</v>
      </c>
      <c r="V1396" s="22">
        <f t="shared" ca="1" si="225"/>
        <v>9.7367782919177637E-2</v>
      </c>
    </row>
    <row r="1397" spans="7:22" x14ac:dyDescent="0.25">
      <c r="G1397" s="22">
        <v>1388</v>
      </c>
      <c r="H1397" s="22">
        <f>HLOOKUP($O1397,$B$8:$E$27,H$5,FALSE)</f>
        <v>5</v>
      </c>
      <c r="I1397" s="22">
        <f>HLOOKUP($O1397,$B$8:$E$27,I$5,FALSE)</f>
        <v>0.18</v>
      </c>
      <c r="J1397" s="22">
        <f>HLOOKUP($O1397,$B$8:$E$27,J$5,FALSE)</f>
        <v>1.37</v>
      </c>
      <c r="K1397" s="22">
        <f>HLOOKUP($O1397,$B$8:$E$27,K$5,FALSE)</f>
        <v>0</v>
      </c>
      <c r="L1397" s="22">
        <f>HLOOKUP($O1397,$B$8:$E$27,L$5,FALSE)</f>
        <v>0</v>
      </c>
      <c r="M1397" s="22">
        <f t="shared" si="229"/>
        <v>0.89999999999999991</v>
      </c>
      <c r="N1397" s="22">
        <f t="shared" si="230"/>
        <v>6.8500000000000005</v>
      </c>
      <c r="O1397" s="22" t="s">
        <v>40</v>
      </c>
      <c r="P1397" s="24">
        <f t="shared" ca="1" si="226"/>
        <v>0.5813721590012515</v>
      </c>
      <c r="Q1397" s="24">
        <f t="shared" ca="1" si="227"/>
        <v>4.1236360595286881</v>
      </c>
      <c r="R1397" s="24">
        <f t="shared" ca="1" si="231"/>
        <v>4.7050082185299393</v>
      </c>
      <c r="S1397" s="22" t="str">
        <f t="shared" ca="1" si="232"/>
        <v/>
      </c>
      <c r="T1397" s="24" t="str">
        <f t="shared" ca="1" si="233"/>
        <v/>
      </c>
      <c r="U1397" s="24">
        <f t="shared" ca="1" si="228"/>
        <v>0</v>
      </c>
      <c r="V1397" s="22">
        <f t="shared" ca="1" si="225"/>
        <v>2.061818029764344</v>
      </c>
    </row>
    <row r="1398" spans="7:22" x14ac:dyDescent="0.25">
      <c r="G1398" s="22">
        <v>1389</v>
      </c>
      <c r="H1398" s="22">
        <f>HLOOKUP($O1398,$B$8:$E$27,H$5,FALSE)</f>
        <v>1</v>
      </c>
      <c r="I1398" s="22">
        <f>HLOOKUP($O1398,$B$8:$E$27,I$5,FALSE)</f>
        <v>0.3</v>
      </c>
      <c r="J1398" s="22">
        <f>HLOOKUP($O1398,$B$8:$E$27,J$5,FALSE)</f>
        <v>0.95</v>
      </c>
      <c r="K1398" s="22">
        <f>HLOOKUP($O1398,$B$8:$E$27,K$5,FALSE)</f>
        <v>0</v>
      </c>
      <c r="L1398" s="22">
        <f>HLOOKUP($O1398,$B$8:$E$27,L$5,FALSE)</f>
        <v>0</v>
      </c>
      <c r="M1398" s="22">
        <f t="shared" si="229"/>
        <v>0.3</v>
      </c>
      <c r="N1398" s="22">
        <f t="shared" si="230"/>
        <v>0.95</v>
      </c>
      <c r="O1398" s="22" t="s">
        <v>38</v>
      </c>
      <c r="P1398" s="24">
        <f t="shared" ca="1" si="226"/>
        <v>4.2034255321276616E-2</v>
      </c>
      <c r="Q1398" s="24">
        <f t="shared" ca="1" si="227"/>
        <v>0.61417344335609347</v>
      </c>
      <c r="R1398" s="24">
        <f t="shared" ca="1" si="231"/>
        <v>0.65620769867737005</v>
      </c>
      <c r="S1398" s="22" t="str">
        <f t="shared" ca="1" si="232"/>
        <v/>
      </c>
      <c r="T1398" s="24" t="str">
        <f t="shared" ca="1" si="233"/>
        <v/>
      </c>
      <c r="U1398" s="24">
        <f t="shared" ca="1" si="228"/>
        <v>0</v>
      </c>
      <c r="V1398" s="22">
        <f t="shared" ca="1" si="225"/>
        <v>0.30708672167804674</v>
      </c>
    </row>
    <row r="1399" spans="7:22" x14ac:dyDescent="0.25">
      <c r="G1399" s="22">
        <v>1390</v>
      </c>
      <c r="H1399" s="22">
        <f>HLOOKUP($O1399,$B$8:$E$27,H$5,FALSE)</f>
        <v>1</v>
      </c>
      <c r="I1399" s="22">
        <f>HLOOKUP($O1399,$B$8:$E$27,I$5,FALSE)</f>
        <v>0.3</v>
      </c>
      <c r="J1399" s="22">
        <f>HLOOKUP($O1399,$B$8:$E$27,J$5,FALSE)</f>
        <v>0.95</v>
      </c>
      <c r="K1399" s="22">
        <f>HLOOKUP($O1399,$B$8:$E$27,K$5,FALSE)</f>
        <v>0</v>
      </c>
      <c r="L1399" s="22">
        <f>HLOOKUP($O1399,$B$8:$E$27,L$5,FALSE)</f>
        <v>0</v>
      </c>
      <c r="M1399" s="22">
        <f t="shared" si="229"/>
        <v>0.3</v>
      </c>
      <c r="N1399" s="22">
        <f t="shared" si="230"/>
        <v>0.95</v>
      </c>
      <c r="O1399" s="22" t="s">
        <v>38</v>
      </c>
      <c r="P1399" s="24">
        <f t="shared" ca="1" si="226"/>
        <v>0.24556575152579022</v>
      </c>
      <c r="Q1399" s="24">
        <f t="shared" ca="1" si="227"/>
        <v>0.66333829170425895</v>
      </c>
      <c r="R1399" s="24">
        <f t="shared" ca="1" si="231"/>
        <v>0.90890404323004914</v>
      </c>
      <c r="S1399" s="22" t="str">
        <f t="shared" ca="1" si="232"/>
        <v/>
      </c>
      <c r="T1399" s="24" t="str">
        <f t="shared" ca="1" si="233"/>
        <v/>
      </c>
      <c r="U1399" s="24">
        <f t="shared" ca="1" si="228"/>
        <v>0</v>
      </c>
      <c r="V1399" s="22">
        <f t="shared" ca="1" si="225"/>
        <v>0.33166914585212948</v>
      </c>
    </row>
    <row r="1400" spans="7:22" x14ac:dyDescent="0.25">
      <c r="G1400" s="22">
        <v>1391</v>
      </c>
      <c r="H1400" s="22">
        <f>HLOOKUP($O1400,$B$8:$E$27,H$5,FALSE)</f>
        <v>1</v>
      </c>
      <c r="I1400" s="22">
        <f>HLOOKUP($O1400,$B$8:$E$27,I$5,FALSE)</f>
        <v>0.3</v>
      </c>
      <c r="J1400" s="22">
        <f>HLOOKUP($O1400,$B$8:$E$27,J$5,FALSE)</f>
        <v>0.95</v>
      </c>
      <c r="K1400" s="22">
        <f>HLOOKUP($O1400,$B$8:$E$27,K$5,FALSE)</f>
        <v>0</v>
      </c>
      <c r="L1400" s="22">
        <f>HLOOKUP($O1400,$B$8:$E$27,L$5,FALSE)</f>
        <v>0</v>
      </c>
      <c r="M1400" s="22">
        <f t="shared" si="229"/>
        <v>0.3</v>
      </c>
      <c r="N1400" s="22">
        <f t="shared" si="230"/>
        <v>0.95</v>
      </c>
      <c r="O1400" s="22" t="s">
        <v>38</v>
      </c>
      <c r="P1400" s="24">
        <f t="shared" ca="1" si="226"/>
        <v>0.29510911681559437</v>
      </c>
      <c r="Q1400" s="24">
        <f t="shared" ca="1" si="227"/>
        <v>0.60962932638423051</v>
      </c>
      <c r="R1400" s="24">
        <f t="shared" ca="1" si="231"/>
        <v>0.90473844319982488</v>
      </c>
      <c r="S1400" s="22" t="str">
        <f t="shared" ca="1" si="232"/>
        <v/>
      </c>
      <c r="T1400" s="24" t="str">
        <f t="shared" ca="1" si="233"/>
        <v/>
      </c>
      <c r="U1400" s="24">
        <f t="shared" ca="1" si="228"/>
        <v>0</v>
      </c>
      <c r="V1400" s="22">
        <f t="shared" ca="1" si="225"/>
        <v>0.30481466319211525</v>
      </c>
    </row>
    <row r="1401" spans="7:22" x14ac:dyDescent="0.25">
      <c r="G1401" s="22">
        <v>1392</v>
      </c>
      <c r="H1401" s="22">
        <f>HLOOKUP($O1401,$B$8:$E$27,H$5,FALSE)</f>
        <v>3</v>
      </c>
      <c r="I1401" s="22">
        <f>HLOOKUP($O1401,$B$8:$E$27,I$5,FALSE)</f>
        <v>0.2</v>
      </c>
      <c r="J1401" s="22">
        <f>HLOOKUP($O1401,$B$8:$E$27,J$5,FALSE)</f>
        <v>1.26</v>
      </c>
      <c r="K1401" s="22">
        <f>HLOOKUP($O1401,$B$8:$E$27,K$5,FALSE)</f>
        <v>0</v>
      </c>
      <c r="L1401" s="22">
        <f>HLOOKUP($O1401,$B$8:$E$27,L$5,FALSE)</f>
        <v>0</v>
      </c>
      <c r="M1401" s="22">
        <f t="shared" si="229"/>
        <v>0.60000000000000009</v>
      </c>
      <c r="N1401" s="22">
        <f t="shared" si="230"/>
        <v>3.7800000000000002</v>
      </c>
      <c r="O1401" s="22" t="s">
        <v>39</v>
      </c>
      <c r="P1401" s="24">
        <f t="shared" ca="1" si="226"/>
        <v>0.36355466692023364</v>
      </c>
      <c r="Q1401" s="24">
        <f t="shared" ca="1" si="227"/>
        <v>2.2796830908795491</v>
      </c>
      <c r="R1401" s="24">
        <f t="shared" ca="1" si="231"/>
        <v>2.643237757799783</v>
      </c>
      <c r="S1401" s="22" t="str">
        <f t="shared" ca="1" si="232"/>
        <v/>
      </c>
      <c r="T1401" s="24" t="str">
        <f t="shared" ca="1" si="233"/>
        <v/>
      </c>
      <c r="U1401" s="24">
        <f t="shared" ca="1" si="228"/>
        <v>0</v>
      </c>
      <c r="V1401" s="22">
        <f t="shared" ca="1" si="225"/>
        <v>1.1398415454397746</v>
      </c>
    </row>
    <row r="1402" spans="7:22" x14ac:dyDescent="0.25">
      <c r="G1402" s="22">
        <v>1393</v>
      </c>
      <c r="H1402" s="22">
        <f>HLOOKUP($O1402,$B$8:$E$27,H$5,FALSE)</f>
        <v>5</v>
      </c>
      <c r="I1402" s="22">
        <f>HLOOKUP($O1402,$B$8:$E$27,I$5,FALSE)</f>
        <v>0.18</v>
      </c>
      <c r="J1402" s="22">
        <f>HLOOKUP($O1402,$B$8:$E$27,J$5,FALSE)</f>
        <v>1.37</v>
      </c>
      <c r="K1402" s="22">
        <f>HLOOKUP($O1402,$B$8:$E$27,K$5,FALSE)</f>
        <v>0</v>
      </c>
      <c r="L1402" s="22">
        <f>HLOOKUP($O1402,$B$8:$E$27,L$5,FALSE)</f>
        <v>0</v>
      </c>
      <c r="M1402" s="22">
        <f t="shared" si="229"/>
        <v>0.89999999999999991</v>
      </c>
      <c r="N1402" s="22">
        <f t="shared" si="230"/>
        <v>6.8500000000000005</v>
      </c>
      <c r="O1402" s="22" t="s">
        <v>40</v>
      </c>
      <c r="P1402" s="24">
        <f t="shared" ca="1" si="226"/>
        <v>0.20149325602208168</v>
      </c>
      <c r="Q1402" s="24">
        <f t="shared" ca="1" si="227"/>
        <v>3.7342761837672676</v>
      </c>
      <c r="R1402" s="24">
        <f t="shared" ca="1" si="231"/>
        <v>3.9357694397893495</v>
      </c>
      <c r="S1402" s="22" t="str">
        <f t="shared" ca="1" si="232"/>
        <v/>
      </c>
      <c r="T1402" s="24" t="str">
        <f t="shared" ca="1" si="233"/>
        <v/>
      </c>
      <c r="U1402" s="24">
        <f t="shared" ca="1" si="228"/>
        <v>0</v>
      </c>
      <c r="V1402" s="22">
        <f t="shared" ca="1" si="225"/>
        <v>0.52413989080781498</v>
      </c>
    </row>
    <row r="1403" spans="7:22" x14ac:dyDescent="0.25">
      <c r="G1403" s="22">
        <v>1394</v>
      </c>
      <c r="H1403" s="22">
        <f>HLOOKUP($O1403,$B$8:$E$27,H$5,FALSE)</f>
        <v>10</v>
      </c>
      <c r="I1403" s="22">
        <f>HLOOKUP($O1403,$B$8:$E$27,I$5,FALSE)</f>
        <v>0.2</v>
      </c>
      <c r="J1403" s="22">
        <f>HLOOKUP($O1403,$B$8:$E$27,J$5,FALSE)</f>
        <v>1.4</v>
      </c>
      <c r="K1403" s="22">
        <f>HLOOKUP($O1403,$B$8:$E$27,K$5,FALSE)</f>
        <v>0</v>
      </c>
      <c r="L1403" s="22">
        <f>HLOOKUP($O1403,$B$8:$E$27,L$5,FALSE)</f>
        <v>0</v>
      </c>
      <c r="M1403" s="22">
        <f t="shared" si="229"/>
        <v>2</v>
      </c>
      <c r="N1403" s="22">
        <f t="shared" si="230"/>
        <v>14</v>
      </c>
      <c r="O1403" s="22" t="s">
        <v>41</v>
      </c>
      <c r="P1403" s="24">
        <f t="shared" ca="1" si="226"/>
        <v>1.4033075721850614</v>
      </c>
      <c r="Q1403" s="24">
        <f t="shared" ca="1" si="227"/>
        <v>8.0310807670273139</v>
      </c>
      <c r="R1403" s="24">
        <f t="shared" ca="1" si="231"/>
        <v>9.4343883392123757</v>
      </c>
      <c r="S1403" s="22" t="str">
        <f t="shared" ca="1" si="232"/>
        <v/>
      </c>
      <c r="T1403" s="24" t="str">
        <f t="shared" ca="1" si="233"/>
        <v/>
      </c>
      <c r="U1403" s="24">
        <f t="shared" ca="1" si="228"/>
        <v>0</v>
      </c>
      <c r="V1403" s="22">
        <f t="shared" ca="1" si="225"/>
        <v>4.0155403835136569</v>
      </c>
    </row>
    <row r="1404" spans="7:22" x14ac:dyDescent="0.25">
      <c r="G1404" s="22">
        <v>1395</v>
      </c>
      <c r="H1404" s="22">
        <f>HLOOKUP($O1404,$B$8:$E$27,H$5,FALSE)</f>
        <v>1</v>
      </c>
      <c r="I1404" s="22">
        <f>HLOOKUP($O1404,$B$8:$E$27,I$5,FALSE)</f>
        <v>0.3</v>
      </c>
      <c r="J1404" s="22">
        <f>HLOOKUP($O1404,$B$8:$E$27,J$5,FALSE)</f>
        <v>0.95</v>
      </c>
      <c r="K1404" s="22">
        <f>HLOOKUP($O1404,$B$8:$E$27,K$5,FALSE)</f>
        <v>0</v>
      </c>
      <c r="L1404" s="22">
        <f>HLOOKUP($O1404,$B$8:$E$27,L$5,FALSE)</f>
        <v>0</v>
      </c>
      <c r="M1404" s="22">
        <f t="shared" si="229"/>
        <v>0.3</v>
      </c>
      <c r="N1404" s="22">
        <f t="shared" si="230"/>
        <v>0.95</v>
      </c>
      <c r="O1404" s="22" t="s">
        <v>38</v>
      </c>
      <c r="P1404" s="24">
        <f t="shared" ca="1" si="226"/>
        <v>0.24156512497689667</v>
      </c>
      <c r="Q1404" s="24">
        <f t="shared" ca="1" si="227"/>
        <v>0.66192967163384209</v>
      </c>
      <c r="R1404" s="24">
        <f t="shared" ca="1" si="231"/>
        <v>0.90349479661073873</v>
      </c>
      <c r="S1404" s="22" t="str">
        <f t="shared" ca="1" si="232"/>
        <v/>
      </c>
      <c r="T1404" s="24" t="str">
        <f t="shared" ca="1" si="233"/>
        <v/>
      </c>
      <c r="U1404" s="24">
        <f t="shared" ca="1" si="228"/>
        <v>0</v>
      </c>
      <c r="V1404" s="22">
        <f t="shared" ca="1" si="225"/>
        <v>0.10526407771593092</v>
      </c>
    </row>
    <row r="1405" spans="7:22" x14ac:dyDescent="0.25">
      <c r="G1405" s="22">
        <v>1396</v>
      </c>
      <c r="H1405" s="22">
        <f>HLOOKUP($O1405,$B$8:$E$27,H$5,FALSE)</f>
        <v>1</v>
      </c>
      <c r="I1405" s="22">
        <f>HLOOKUP($O1405,$B$8:$E$27,I$5,FALSE)</f>
        <v>0.3</v>
      </c>
      <c r="J1405" s="22">
        <f>HLOOKUP($O1405,$B$8:$E$27,J$5,FALSE)</f>
        <v>0.95</v>
      </c>
      <c r="K1405" s="22">
        <f>HLOOKUP($O1405,$B$8:$E$27,K$5,FALSE)</f>
        <v>0</v>
      </c>
      <c r="L1405" s="22">
        <f>HLOOKUP($O1405,$B$8:$E$27,L$5,FALSE)</f>
        <v>0</v>
      </c>
      <c r="M1405" s="22">
        <f t="shared" si="229"/>
        <v>0.3</v>
      </c>
      <c r="N1405" s="22">
        <f t="shared" si="230"/>
        <v>0.95</v>
      </c>
      <c r="O1405" s="22" t="s">
        <v>38</v>
      </c>
      <c r="P1405" s="24">
        <f t="shared" ca="1" si="226"/>
        <v>0.20979915401914734</v>
      </c>
      <c r="Q1405" s="24">
        <f t="shared" ca="1" si="227"/>
        <v>0.63714385357607783</v>
      </c>
      <c r="R1405" s="24">
        <f t="shared" ca="1" si="231"/>
        <v>0.84694300759522512</v>
      </c>
      <c r="S1405" s="22" t="str">
        <f t="shared" ca="1" si="232"/>
        <v/>
      </c>
      <c r="T1405" s="24" t="str">
        <f t="shared" ca="1" si="233"/>
        <v/>
      </c>
      <c r="U1405" s="24">
        <f t="shared" ca="1" si="228"/>
        <v>0</v>
      </c>
      <c r="V1405" s="22">
        <f t="shared" ca="1" si="225"/>
        <v>0.12712509589853582</v>
      </c>
    </row>
    <row r="1406" spans="7:22" x14ac:dyDescent="0.25">
      <c r="G1406" s="22">
        <v>1397</v>
      </c>
      <c r="H1406" s="22">
        <f>HLOOKUP($O1406,$B$8:$E$27,H$5,FALSE)</f>
        <v>10</v>
      </c>
      <c r="I1406" s="22">
        <f>HLOOKUP($O1406,$B$8:$E$27,I$5,FALSE)</f>
        <v>0.2</v>
      </c>
      <c r="J1406" s="22">
        <f>HLOOKUP($O1406,$B$8:$E$27,J$5,FALSE)</f>
        <v>1.4</v>
      </c>
      <c r="K1406" s="22">
        <f>HLOOKUP($O1406,$B$8:$E$27,K$5,FALSE)</f>
        <v>0</v>
      </c>
      <c r="L1406" s="22">
        <f>HLOOKUP($O1406,$B$8:$E$27,L$5,FALSE)</f>
        <v>0</v>
      </c>
      <c r="M1406" s="22">
        <f t="shared" si="229"/>
        <v>2</v>
      </c>
      <c r="N1406" s="22">
        <f t="shared" si="230"/>
        <v>14</v>
      </c>
      <c r="O1406" s="22" t="s">
        <v>41</v>
      </c>
      <c r="P1406" s="24">
        <f t="shared" ca="1" si="226"/>
        <v>1.4627829145671878</v>
      </c>
      <c r="Q1406" s="24">
        <f t="shared" ca="1" si="227"/>
        <v>7.2438626703517253</v>
      </c>
      <c r="R1406" s="24">
        <f t="shared" ca="1" si="231"/>
        <v>8.7066455849189133</v>
      </c>
      <c r="S1406" s="22" t="str">
        <f t="shared" ca="1" si="232"/>
        <v/>
      </c>
      <c r="T1406" s="24" t="str">
        <f t="shared" ca="1" si="233"/>
        <v/>
      </c>
      <c r="U1406" s="24">
        <f t="shared" ca="1" si="228"/>
        <v>0</v>
      </c>
      <c r="V1406" s="22">
        <f t="shared" ca="1" si="225"/>
        <v>3.6219313351758626</v>
      </c>
    </row>
    <row r="1407" spans="7:22" x14ac:dyDescent="0.25">
      <c r="G1407" s="22">
        <v>1398</v>
      </c>
      <c r="H1407" s="22">
        <f>HLOOKUP($O1407,$B$8:$E$27,H$5,FALSE)</f>
        <v>3</v>
      </c>
      <c r="I1407" s="22">
        <f>HLOOKUP($O1407,$B$8:$E$27,I$5,FALSE)</f>
        <v>0.2</v>
      </c>
      <c r="J1407" s="22">
        <f>HLOOKUP($O1407,$B$8:$E$27,J$5,FALSE)</f>
        <v>1.26</v>
      </c>
      <c r="K1407" s="22">
        <f>HLOOKUP($O1407,$B$8:$E$27,K$5,FALSE)</f>
        <v>0</v>
      </c>
      <c r="L1407" s="22">
        <f>HLOOKUP($O1407,$B$8:$E$27,L$5,FALSE)</f>
        <v>0</v>
      </c>
      <c r="M1407" s="22">
        <f t="shared" si="229"/>
        <v>0.60000000000000009</v>
      </c>
      <c r="N1407" s="22">
        <f t="shared" si="230"/>
        <v>3.7800000000000002</v>
      </c>
      <c r="O1407" s="22" t="s">
        <v>39</v>
      </c>
      <c r="P1407" s="24">
        <f t="shared" ca="1" si="226"/>
        <v>8.4657077029477196E-2</v>
      </c>
      <c r="Q1407" s="24">
        <f t="shared" ca="1" si="227"/>
        <v>2.1957474233929535</v>
      </c>
      <c r="R1407" s="24">
        <f t="shared" ca="1" si="231"/>
        <v>2.2804045004224305</v>
      </c>
      <c r="S1407" s="22" t="str">
        <f t="shared" ca="1" si="232"/>
        <v/>
      </c>
      <c r="T1407" s="24" t="str">
        <f t="shared" ca="1" si="233"/>
        <v/>
      </c>
      <c r="U1407" s="24">
        <f t="shared" ca="1" si="228"/>
        <v>0</v>
      </c>
      <c r="V1407" s="22">
        <f t="shared" ca="1" si="225"/>
        <v>0.66142276073049777</v>
      </c>
    </row>
    <row r="1408" spans="7:22" x14ac:dyDescent="0.25">
      <c r="G1408" s="22">
        <v>1399</v>
      </c>
      <c r="H1408" s="22">
        <f>HLOOKUP($O1408,$B$8:$E$27,H$5,FALSE)</f>
        <v>5</v>
      </c>
      <c r="I1408" s="22">
        <f>HLOOKUP($O1408,$B$8:$E$27,I$5,FALSE)</f>
        <v>0.18</v>
      </c>
      <c r="J1408" s="22">
        <f>HLOOKUP($O1408,$B$8:$E$27,J$5,FALSE)</f>
        <v>1.37</v>
      </c>
      <c r="K1408" s="22">
        <f>HLOOKUP($O1408,$B$8:$E$27,K$5,FALSE)</f>
        <v>0</v>
      </c>
      <c r="L1408" s="22">
        <f>HLOOKUP($O1408,$B$8:$E$27,L$5,FALSE)</f>
        <v>0</v>
      </c>
      <c r="M1408" s="22">
        <f t="shared" si="229"/>
        <v>0.89999999999999991</v>
      </c>
      <c r="N1408" s="22">
        <f t="shared" si="230"/>
        <v>6.8500000000000005</v>
      </c>
      <c r="O1408" s="22" t="s">
        <v>40</v>
      </c>
      <c r="P1408" s="24">
        <f t="shared" ca="1" si="226"/>
        <v>0.19424049799960616</v>
      </c>
      <c r="Q1408" s="24">
        <f t="shared" ca="1" si="227"/>
        <v>4.152522911708207</v>
      </c>
      <c r="R1408" s="24">
        <f t="shared" ca="1" si="231"/>
        <v>4.3467634097078127</v>
      </c>
      <c r="S1408" s="22" t="str">
        <f t="shared" ca="1" si="232"/>
        <v/>
      </c>
      <c r="T1408" s="24" t="str">
        <f t="shared" ca="1" si="233"/>
        <v/>
      </c>
      <c r="U1408" s="24">
        <f t="shared" ca="1" si="228"/>
        <v>0</v>
      </c>
      <c r="V1408" s="22">
        <f t="shared" ca="1" si="225"/>
        <v>2.0762614558541035</v>
      </c>
    </row>
    <row r="1409" spans="7:22" x14ac:dyDescent="0.25">
      <c r="G1409" s="22">
        <v>1400</v>
      </c>
      <c r="H1409" s="22">
        <f>HLOOKUP($O1409,$B$8:$E$27,H$5,FALSE)</f>
        <v>5</v>
      </c>
      <c r="I1409" s="22">
        <f>HLOOKUP($O1409,$B$8:$E$27,I$5,FALSE)</f>
        <v>0.18</v>
      </c>
      <c r="J1409" s="22">
        <f>HLOOKUP($O1409,$B$8:$E$27,J$5,FALSE)</f>
        <v>1.37</v>
      </c>
      <c r="K1409" s="22">
        <f>HLOOKUP($O1409,$B$8:$E$27,K$5,FALSE)</f>
        <v>0</v>
      </c>
      <c r="L1409" s="22">
        <f>HLOOKUP($O1409,$B$8:$E$27,L$5,FALSE)</f>
        <v>0</v>
      </c>
      <c r="M1409" s="22">
        <f t="shared" si="229"/>
        <v>0.89999999999999991</v>
      </c>
      <c r="N1409" s="22">
        <f t="shared" si="230"/>
        <v>6.8500000000000005</v>
      </c>
      <c r="O1409" s="22" t="s">
        <v>40</v>
      </c>
      <c r="P1409" s="24">
        <f t="shared" ca="1" si="226"/>
        <v>0.42665986698418468</v>
      </c>
      <c r="Q1409" s="24">
        <f t="shared" ca="1" si="227"/>
        <v>4.2484510495086054</v>
      </c>
      <c r="R1409" s="24">
        <f t="shared" ca="1" si="231"/>
        <v>4.6751109164927902</v>
      </c>
      <c r="S1409" s="22" t="str">
        <f t="shared" ca="1" si="232"/>
        <v/>
      </c>
      <c r="T1409" s="24" t="str">
        <f t="shared" ca="1" si="233"/>
        <v/>
      </c>
      <c r="U1409" s="24">
        <f t="shared" ca="1" si="228"/>
        <v>0</v>
      </c>
      <c r="V1409" s="22">
        <f t="shared" ca="1" si="225"/>
        <v>0.63465634480066913</v>
      </c>
    </row>
    <row r="1410" spans="7:22" x14ac:dyDescent="0.25">
      <c r="G1410" s="22">
        <v>1401</v>
      </c>
      <c r="H1410" s="22">
        <f>HLOOKUP($O1410,$B$8:$E$27,H$5,FALSE)</f>
        <v>1</v>
      </c>
      <c r="I1410" s="22">
        <f>HLOOKUP($O1410,$B$8:$E$27,I$5,FALSE)</f>
        <v>0.3</v>
      </c>
      <c r="J1410" s="22">
        <f>HLOOKUP($O1410,$B$8:$E$27,J$5,FALSE)</f>
        <v>0.95</v>
      </c>
      <c r="K1410" s="22">
        <f>HLOOKUP($O1410,$B$8:$E$27,K$5,FALSE)</f>
        <v>0</v>
      </c>
      <c r="L1410" s="22">
        <f>HLOOKUP($O1410,$B$8:$E$27,L$5,FALSE)</f>
        <v>0</v>
      </c>
      <c r="M1410" s="22">
        <f t="shared" si="229"/>
        <v>0.3</v>
      </c>
      <c r="N1410" s="22">
        <f t="shared" si="230"/>
        <v>0.95</v>
      </c>
      <c r="O1410" s="22" t="s">
        <v>38</v>
      </c>
      <c r="P1410" s="24">
        <f t="shared" ca="1" si="226"/>
        <v>0.14652546918904349</v>
      </c>
      <c r="Q1410" s="24">
        <f t="shared" ca="1" si="227"/>
        <v>0.59888366101000601</v>
      </c>
      <c r="R1410" s="24">
        <f t="shared" ca="1" si="231"/>
        <v>0.74540913019904953</v>
      </c>
      <c r="S1410" s="22" t="str">
        <f t="shared" ca="1" si="232"/>
        <v/>
      </c>
      <c r="T1410" s="24" t="str">
        <f t="shared" ca="1" si="233"/>
        <v/>
      </c>
      <c r="U1410" s="24">
        <f t="shared" ca="1" si="228"/>
        <v>0</v>
      </c>
      <c r="V1410" s="22">
        <f t="shared" ca="1" si="225"/>
        <v>0.20422801472828539</v>
      </c>
    </row>
    <row r="1411" spans="7:22" x14ac:dyDescent="0.25">
      <c r="G1411" s="22">
        <v>1402</v>
      </c>
      <c r="H1411" s="22">
        <f>HLOOKUP($O1411,$B$8:$E$27,H$5,FALSE)</f>
        <v>3</v>
      </c>
      <c r="I1411" s="22">
        <f>HLOOKUP($O1411,$B$8:$E$27,I$5,FALSE)</f>
        <v>0.2</v>
      </c>
      <c r="J1411" s="22">
        <f>HLOOKUP($O1411,$B$8:$E$27,J$5,FALSE)</f>
        <v>1.26</v>
      </c>
      <c r="K1411" s="22">
        <f>HLOOKUP($O1411,$B$8:$E$27,K$5,FALSE)</f>
        <v>0</v>
      </c>
      <c r="L1411" s="22">
        <f>HLOOKUP($O1411,$B$8:$E$27,L$5,FALSE)</f>
        <v>0</v>
      </c>
      <c r="M1411" s="22">
        <f t="shared" si="229"/>
        <v>0.60000000000000009</v>
      </c>
      <c r="N1411" s="22">
        <f t="shared" si="230"/>
        <v>3.7800000000000002</v>
      </c>
      <c r="O1411" s="22" t="s">
        <v>39</v>
      </c>
      <c r="P1411" s="24">
        <f t="shared" ca="1" si="226"/>
        <v>0.207119437584876</v>
      </c>
      <c r="Q1411" s="24">
        <f t="shared" ca="1" si="227"/>
        <v>2.3424376762412393</v>
      </c>
      <c r="R1411" s="24">
        <f t="shared" ca="1" si="231"/>
        <v>2.5495571138261153</v>
      </c>
      <c r="S1411" s="22" t="str">
        <f t="shared" ca="1" si="232"/>
        <v/>
      </c>
      <c r="T1411" s="24" t="str">
        <f t="shared" ca="1" si="233"/>
        <v/>
      </c>
      <c r="U1411" s="24">
        <f t="shared" ca="1" si="228"/>
        <v>0</v>
      </c>
      <c r="V1411" s="22">
        <f t="shared" ca="1" si="225"/>
        <v>1.1712188381206197</v>
      </c>
    </row>
    <row r="1412" spans="7:22" x14ac:dyDescent="0.25">
      <c r="G1412" s="22">
        <v>1403</v>
      </c>
      <c r="H1412" s="22">
        <f>HLOOKUP($O1412,$B$8:$E$27,H$5,FALSE)</f>
        <v>5</v>
      </c>
      <c r="I1412" s="22">
        <f>HLOOKUP($O1412,$B$8:$E$27,I$5,FALSE)</f>
        <v>0.18</v>
      </c>
      <c r="J1412" s="22">
        <f>HLOOKUP($O1412,$B$8:$E$27,J$5,FALSE)</f>
        <v>1.37</v>
      </c>
      <c r="K1412" s="22">
        <f>HLOOKUP($O1412,$B$8:$E$27,K$5,FALSE)</f>
        <v>0</v>
      </c>
      <c r="L1412" s="22">
        <f>HLOOKUP($O1412,$B$8:$E$27,L$5,FALSE)</f>
        <v>0</v>
      </c>
      <c r="M1412" s="22">
        <f t="shared" si="229"/>
        <v>0.89999999999999991</v>
      </c>
      <c r="N1412" s="22">
        <f t="shared" si="230"/>
        <v>6.8500000000000005</v>
      </c>
      <c r="O1412" s="22" t="s">
        <v>40</v>
      </c>
      <c r="P1412" s="24">
        <f t="shared" ca="1" si="226"/>
        <v>0.62673163570174095</v>
      </c>
      <c r="Q1412" s="24">
        <f t="shared" ca="1" si="227"/>
        <v>3.4807417772584865</v>
      </c>
      <c r="R1412" s="24">
        <f t="shared" ca="1" si="231"/>
        <v>4.1074734129602275</v>
      </c>
      <c r="S1412" s="22" t="str">
        <f t="shared" ca="1" si="232"/>
        <v/>
      </c>
      <c r="T1412" s="24" t="str">
        <f t="shared" ca="1" si="233"/>
        <v/>
      </c>
      <c r="U1412" s="24">
        <f t="shared" ca="1" si="228"/>
        <v>0</v>
      </c>
      <c r="V1412" s="22">
        <f t="shared" ca="1" si="225"/>
        <v>1.7403708886292433</v>
      </c>
    </row>
    <row r="1413" spans="7:22" x14ac:dyDescent="0.25">
      <c r="G1413" s="22">
        <v>1404</v>
      </c>
      <c r="H1413" s="22">
        <f>HLOOKUP($O1413,$B$8:$E$27,H$5,FALSE)</f>
        <v>10</v>
      </c>
      <c r="I1413" s="22">
        <f>HLOOKUP($O1413,$B$8:$E$27,I$5,FALSE)</f>
        <v>0.2</v>
      </c>
      <c r="J1413" s="22">
        <f>HLOOKUP($O1413,$B$8:$E$27,J$5,FALSE)</f>
        <v>1.4</v>
      </c>
      <c r="K1413" s="22">
        <f>HLOOKUP($O1413,$B$8:$E$27,K$5,FALSE)</f>
        <v>0</v>
      </c>
      <c r="L1413" s="22">
        <f>HLOOKUP($O1413,$B$8:$E$27,L$5,FALSE)</f>
        <v>0</v>
      </c>
      <c r="M1413" s="22">
        <f t="shared" si="229"/>
        <v>2</v>
      </c>
      <c r="N1413" s="22">
        <f t="shared" si="230"/>
        <v>14</v>
      </c>
      <c r="O1413" s="22" t="s">
        <v>41</v>
      </c>
      <c r="P1413" s="24">
        <f t="shared" ca="1" si="226"/>
        <v>1.7657520506609192</v>
      </c>
      <c r="Q1413" s="24">
        <f t="shared" ca="1" si="227"/>
        <v>7.124245818548637</v>
      </c>
      <c r="R1413" s="24">
        <f t="shared" ca="1" si="231"/>
        <v>8.8899978692095569</v>
      </c>
      <c r="S1413" s="22" t="str">
        <f t="shared" ca="1" si="232"/>
        <v/>
      </c>
      <c r="T1413" s="24" t="str">
        <f t="shared" ca="1" si="233"/>
        <v/>
      </c>
      <c r="U1413" s="24">
        <f t="shared" ca="1" si="228"/>
        <v>0</v>
      </c>
      <c r="V1413" s="22">
        <f t="shared" ca="1" si="225"/>
        <v>1.4547900213134484</v>
      </c>
    </row>
    <row r="1414" spans="7:22" x14ac:dyDescent="0.25">
      <c r="G1414" s="22">
        <v>1405</v>
      </c>
      <c r="H1414" s="22">
        <f>HLOOKUP($O1414,$B$8:$E$27,H$5,FALSE)</f>
        <v>10</v>
      </c>
      <c r="I1414" s="22">
        <f>HLOOKUP($O1414,$B$8:$E$27,I$5,FALSE)</f>
        <v>0.2</v>
      </c>
      <c r="J1414" s="22">
        <f>HLOOKUP($O1414,$B$8:$E$27,J$5,FALSE)</f>
        <v>1.4</v>
      </c>
      <c r="K1414" s="22">
        <f>HLOOKUP($O1414,$B$8:$E$27,K$5,FALSE)</f>
        <v>0</v>
      </c>
      <c r="L1414" s="22">
        <f>HLOOKUP($O1414,$B$8:$E$27,L$5,FALSE)</f>
        <v>0</v>
      </c>
      <c r="M1414" s="22">
        <f t="shared" si="229"/>
        <v>2</v>
      </c>
      <c r="N1414" s="22">
        <f t="shared" si="230"/>
        <v>14</v>
      </c>
      <c r="O1414" s="22" t="s">
        <v>41</v>
      </c>
      <c r="P1414" s="24">
        <f t="shared" ca="1" si="226"/>
        <v>1.0256752884700875</v>
      </c>
      <c r="Q1414" s="24">
        <f t="shared" ca="1" si="227"/>
        <v>7.006817246848807</v>
      </c>
      <c r="R1414" s="24">
        <f t="shared" ca="1" si="231"/>
        <v>8.0324925353188945</v>
      </c>
      <c r="S1414" s="22" t="str">
        <f t="shared" ca="1" si="232"/>
        <v/>
      </c>
      <c r="T1414" s="24" t="str">
        <f t="shared" ca="1" si="233"/>
        <v/>
      </c>
      <c r="U1414" s="24">
        <f t="shared" ca="1" si="228"/>
        <v>0</v>
      </c>
      <c r="V1414" s="22">
        <f t="shared" ca="1" si="225"/>
        <v>2.664620238569416</v>
      </c>
    </row>
    <row r="1415" spans="7:22" x14ac:dyDescent="0.25">
      <c r="G1415" s="22">
        <v>1406</v>
      </c>
      <c r="H1415" s="22">
        <f>HLOOKUP($O1415,$B$8:$E$27,H$5,FALSE)</f>
        <v>1</v>
      </c>
      <c r="I1415" s="22">
        <f>HLOOKUP($O1415,$B$8:$E$27,I$5,FALSE)</f>
        <v>0.3</v>
      </c>
      <c r="J1415" s="22">
        <f>HLOOKUP($O1415,$B$8:$E$27,J$5,FALSE)</f>
        <v>0.95</v>
      </c>
      <c r="K1415" s="22">
        <f>HLOOKUP($O1415,$B$8:$E$27,K$5,FALSE)</f>
        <v>0</v>
      </c>
      <c r="L1415" s="22">
        <f>HLOOKUP($O1415,$B$8:$E$27,L$5,FALSE)</f>
        <v>0</v>
      </c>
      <c r="M1415" s="22">
        <f t="shared" si="229"/>
        <v>0.3</v>
      </c>
      <c r="N1415" s="22">
        <f t="shared" si="230"/>
        <v>0.95</v>
      </c>
      <c r="O1415" s="22" t="s">
        <v>38</v>
      </c>
      <c r="P1415" s="24">
        <f t="shared" ca="1" si="226"/>
        <v>0.20792247757323898</v>
      </c>
      <c r="Q1415" s="24">
        <f t="shared" ca="1" si="227"/>
        <v>0.58137387023469944</v>
      </c>
      <c r="R1415" s="24">
        <f t="shared" ca="1" si="231"/>
        <v>0.78929634780793845</v>
      </c>
      <c r="S1415" s="22" t="str">
        <f t="shared" ca="1" si="232"/>
        <v/>
      </c>
      <c r="T1415" s="24" t="str">
        <f t="shared" ca="1" si="233"/>
        <v/>
      </c>
      <c r="U1415" s="24">
        <f t="shared" ca="1" si="228"/>
        <v>0</v>
      </c>
      <c r="V1415" s="22">
        <f t="shared" ca="1" si="225"/>
        <v>0.29068693511734972</v>
      </c>
    </row>
    <row r="1416" spans="7:22" x14ac:dyDescent="0.25">
      <c r="G1416" s="22">
        <v>1407</v>
      </c>
      <c r="H1416" s="22">
        <f>HLOOKUP($O1416,$B$8:$E$27,H$5,FALSE)</f>
        <v>3</v>
      </c>
      <c r="I1416" s="22">
        <f>HLOOKUP($O1416,$B$8:$E$27,I$5,FALSE)</f>
        <v>0.2</v>
      </c>
      <c r="J1416" s="22">
        <f>HLOOKUP($O1416,$B$8:$E$27,J$5,FALSE)</f>
        <v>1.26</v>
      </c>
      <c r="K1416" s="22">
        <f>HLOOKUP($O1416,$B$8:$E$27,K$5,FALSE)</f>
        <v>0</v>
      </c>
      <c r="L1416" s="22">
        <f>HLOOKUP($O1416,$B$8:$E$27,L$5,FALSE)</f>
        <v>0</v>
      </c>
      <c r="M1416" s="22">
        <f t="shared" si="229"/>
        <v>0.60000000000000009</v>
      </c>
      <c r="N1416" s="22">
        <f t="shared" si="230"/>
        <v>3.7800000000000002</v>
      </c>
      <c r="O1416" s="22" t="s">
        <v>39</v>
      </c>
      <c r="P1416" s="24">
        <f t="shared" ca="1" si="226"/>
        <v>0.52791270307810567</v>
      </c>
      <c r="Q1416" s="24">
        <f t="shared" ca="1" si="227"/>
        <v>2.3288439579345623</v>
      </c>
      <c r="R1416" s="24">
        <f t="shared" ca="1" si="231"/>
        <v>2.856756661012668</v>
      </c>
      <c r="S1416" s="22" t="str">
        <f t="shared" ca="1" si="232"/>
        <v/>
      </c>
      <c r="T1416" s="24" t="str">
        <f t="shared" ca="1" si="233"/>
        <v/>
      </c>
      <c r="U1416" s="24">
        <f t="shared" ca="1" si="228"/>
        <v>0</v>
      </c>
      <c r="V1416" s="22">
        <f t="shared" ref="V1416:V1445" ca="1" si="234">Q1416*MIN(0.5,MAX(0.05,RAND()))</f>
        <v>0.64447255920897095</v>
      </c>
    </row>
    <row r="1417" spans="7:22" x14ac:dyDescent="0.25">
      <c r="G1417" s="22">
        <v>1408</v>
      </c>
      <c r="H1417" s="22">
        <f>HLOOKUP($O1417,$B$8:$E$27,H$5,FALSE)</f>
        <v>3</v>
      </c>
      <c r="I1417" s="22">
        <f>HLOOKUP($O1417,$B$8:$E$27,I$5,FALSE)</f>
        <v>0.2</v>
      </c>
      <c r="J1417" s="22">
        <f>HLOOKUP($O1417,$B$8:$E$27,J$5,FALSE)</f>
        <v>1.26</v>
      </c>
      <c r="K1417" s="22">
        <f>HLOOKUP($O1417,$B$8:$E$27,K$5,FALSE)</f>
        <v>0</v>
      </c>
      <c r="L1417" s="22">
        <f>HLOOKUP($O1417,$B$8:$E$27,L$5,FALSE)</f>
        <v>0</v>
      </c>
      <c r="M1417" s="22">
        <f t="shared" si="229"/>
        <v>0.60000000000000009</v>
      </c>
      <c r="N1417" s="22">
        <f t="shared" si="230"/>
        <v>3.7800000000000002</v>
      </c>
      <c r="O1417" s="22" t="s">
        <v>39</v>
      </c>
      <c r="P1417" s="24">
        <f t="shared" ca="1" si="226"/>
        <v>0.29456941580239404</v>
      </c>
      <c r="Q1417" s="24">
        <f t="shared" ca="1" si="227"/>
        <v>2.1334590987422715</v>
      </c>
      <c r="R1417" s="24">
        <f t="shared" ca="1" si="231"/>
        <v>2.4280285145446654</v>
      </c>
      <c r="S1417" s="22" t="str">
        <f t="shared" ca="1" si="232"/>
        <v/>
      </c>
      <c r="T1417" s="24" t="str">
        <f t="shared" ca="1" si="233"/>
        <v/>
      </c>
      <c r="U1417" s="24">
        <f t="shared" ca="1" si="228"/>
        <v>0</v>
      </c>
      <c r="V1417" s="22">
        <f t="shared" ca="1" si="234"/>
        <v>0.83649291355737587</v>
      </c>
    </row>
    <row r="1418" spans="7:22" x14ac:dyDescent="0.25">
      <c r="G1418" s="22">
        <v>1409</v>
      </c>
      <c r="H1418" s="22">
        <f>HLOOKUP($O1418,$B$8:$E$27,H$5,FALSE)</f>
        <v>5</v>
      </c>
      <c r="I1418" s="22">
        <f>HLOOKUP($O1418,$B$8:$E$27,I$5,FALSE)</f>
        <v>0.18</v>
      </c>
      <c r="J1418" s="22">
        <f>HLOOKUP($O1418,$B$8:$E$27,J$5,FALSE)</f>
        <v>1.37</v>
      </c>
      <c r="K1418" s="22">
        <f>HLOOKUP($O1418,$B$8:$E$27,K$5,FALSE)</f>
        <v>0</v>
      </c>
      <c r="L1418" s="22">
        <f>HLOOKUP($O1418,$B$8:$E$27,L$5,FALSE)</f>
        <v>0</v>
      </c>
      <c r="M1418" s="22">
        <f t="shared" si="229"/>
        <v>0.89999999999999991</v>
      </c>
      <c r="N1418" s="22">
        <f t="shared" si="230"/>
        <v>6.8500000000000005</v>
      </c>
      <c r="O1418" s="22" t="s">
        <v>40</v>
      </c>
      <c r="P1418" s="24">
        <f t="shared" ca="1" si="226"/>
        <v>0.38756613895337894</v>
      </c>
      <c r="Q1418" s="24">
        <f t="shared" ca="1" si="227"/>
        <v>3.4231524390970312</v>
      </c>
      <c r="R1418" s="24">
        <f t="shared" ca="1" si="231"/>
        <v>3.8107185780504103</v>
      </c>
      <c r="S1418" s="22" t="str">
        <f t="shared" ca="1" si="232"/>
        <v/>
      </c>
      <c r="T1418" s="24" t="str">
        <f t="shared" ca="1" si="233"/>
        <v/>
      </c>
      <c r="U1418" s="24">
        <f t="shared" ca="1" si="228"/>
        <v>0</v>
      </c>
      <c r="V1418" s="22">
        <f t="shared" ca="1" si="234"/>
        <v>1.7115762195485156</v>
      </c>
    </row>
    <row r="1419" spans="7:22" x14ac:dyDescent="0.25">
      <c r="G1419" s="22">
        <v>1410</v>
      </c>
      <c r="H1419" s="22">
        <f>HLOOKUP($O1419,$B$8:$E$27,H$5,FALSE)</f>
        <v>5</v>
      </c>
      <c r="I1419" s="22">
        <f>HLOOKUP($O1419,$B$8:$E$27,I$5,FALSE)</f>
        <v>0.18</v>
      </c>
      <c r="J1419" s="22">
        <f>HLOOKUP($O1419,$B$8:$E$27,J$5,FALSE)</f>
        <v>1.37</v>
      </c>
      <c r="K1419" s="22">
        <f>HLOOKUP($O1419,$B$8:$E$27,K$5,FALSE)</f>
        <v>0</v>
      </c>
      <c r="L1419" s="22">
        <f>HLOOKUP($O1419,$B$8:$E$27,L$5,FALSE)</f>
        <v>0</v>
      </c>
      <c r="M1419" s="22">
        <f t="shared" si="229"/>
        <v>0.89999999999999991</v>
      </c>
      <c r="N1419" s="22">
        <f t="shared" si="230"/>
        <v>6.8500000000000005</v>
      </c>
      <c r="O1419" s="22" t="s">
        <v>40</v>
      </c>
      <c r="P1419" s="24">
        <f t="shared" ref="P1419:P1445" ca="1" si="235">RAND()*$M1419</f>
        <v>0.74442041333585351</v>
      </c>
      <c r="Q1419" s="24">
        <f t="shared" ref="Q1419:Q1445" ca="1" si="236">MIN(N1419*20,MAX(M1419,NORMINV(RAND(),N1419-(N1419-M1419)/2,(N1419-M1419)/16)))</f>
        <v>3.6569445725384311</v>
      </c>
      <c r="R1419" s="24">
        <f t="shared" ca="1" si="231"/>
        <v>4.4013649858742845</v>
      </c>
      <c r="S1419" s="22" t="str">
        <f t="shared" ca="1" si="232"/>
        <v/>
      </c>
      <c r="T1419" s="24" t="str">
        <f t="shared" ca="1" si="233"/>
        <v/>
      </c>
      <c r="U1419" s="24">
        <f t="shared" ref="U1419:U1445" ca="1" si="237">Q1419*K1419*L1419</f>
        <v>0</v>
      </c>
      <c r="V1419" s="22">
        <f t="shared" ca="1" si="234"/>
        <v>1.7021781113950951</v>
      </c>
    </row>
    <row r="1420" spans="7:22" x14ac:dyDescent="0.25">
      <c r="G1420" s="22">
        <v>1411</v>
      </c>
      <c r="H1420" s="22">
        <f>HLOOKUP($O1420,$B$8:$E$27,H$5,FALSE)</f>
        <v>5</v>
      </c>
      <c r="I1420" s="22">
        <f>HLOOKUP($O1420,$B$8:$E$27,I$5,FALSE)</f>
        <v>0.18</v>
      </c>
      <c r="J1420" s="22">
        <f>HLOOKUP($O1420,$B$8:$E$27,J$5,FALSE)</f>
        <v>1.37</v>
      </c>
      <c r="K1420" s="22">
        <f>HLOOKUP($O1420,$B$8:$E$27,K$5,FALSE)</f>
        <v>0</v>
      </c>
      <c r="L1420" s="22">
        <f>HLOOKUP($O1420,$B$8:$E$27,L$5,FALSE)</f>
        <v>0</v>
      </c>
      <c r="M1420" s="22">
        <f t="shared" si="229"/>
        <v>0.89999999999999991</v>
      </c>
      <c r="N1420" s="22">
        <f t="shared" si="230"/>
        <v>6.8500000000000005</v>
      </c>
      <c r="O1420" s="22" t="s">
        <v>40</v>
      </c>
      <c r="P1420" s="24">
        <f t="shared" ca="1" si="235"/>
        <v>0.12808027971413899</v>
      </c>
      <c r="Q1420" s="24">
        <f t="shared" ca="1" si="236"/>
        <v>3.3967280163427129</v>
      </c>
      <c r="R1420" s="24">
        <f t="shared" ca="1" si="231"/>
        <v>3.5248082960568521</v>
      </c>
      <c r="S1420" s="22" t="str">
        <f t="shared" ca="1" si="232"/>
        <v/>
      </c>
      <c r="T1420" s="24" t="str">
        <f t="shared" ca="1" si="233"/>
        <v/>
      </c>
      <c r="U1420" s="24">
        <f t="shared" ca="1" si="237"/>
        <v>0</v>
      </c>
      <c r="V1420" s="22">
        <f t="shared" ca="1" si="234"/>
        <v>1.2411653730561027</v>
      </c>
    </row>
    <row r="1421" spans="7:22" x14ac:dyDescent="0.25">
      <c r="G1421" s="22">
        <v>1412</v>
      </c>
      <c r="H1421" s="22">
        <f>HLOOKUP($O1421,$B$8:$E$27,H$5,FALSE)</f>
        <v>3</v>
      </c>
      <c r="I1421" s="22">
        <f>HLOOKUP($O1421,$B$8:$E$27,I$5,FALSE)</f>
        <v>0.2</v>
      </c>
      <c r="J1421" s="22">
        <f>HLOOKUP($O1421,$B$8:$E$27,J$5,FALSE)</f>
        <v>1.26</v>
      </c>
      <c r="K1421" s="22">
        <f>HLOOKUP($O1421,$B$8:$E$27,K$5,FALSE)</f>
        <v>0</v>
      </c>
      <c r="L1421" s="22">
        <f>HLOOKUP($O1421,$B$8:$E$27,L$5,FALSE)</f>
        <v>0</v>
      </c>
      <c r="M1421" s="22">
        <f t="shared" si="229"/>
        <v>0.60000000000000009</v>
      </c>
      <c r="N1421" s="22">
        <f t="shared" si="230"/>
        <v>3.7800000000000002</v>
      </c>
      <c r="O1421" s="22" t="s">
        <v>39</v>
      </c>
      <c r="P1421" s="24">
        <f t="shared" ca="1" si="235"/>
        <v>0.3411694391706423</v>
      </c>
      <c r="Q1421" s="24">
        <f t="shared" ca="1" si="236"/>
        <v>2.0665709222199511</v>
      </c>
      <c r="R1421" s="24">
        <f t="shared" ca="1" si="231"/>
        <v>2.4077403613905934</v>
      </c>
      <c r="S1421" s="22" t="str">
        <f t="shared" ca="1" si="232"/>
        <v/>
      </c>
      <c r="T1421" s="24" t="str">
        <f t="shared" ca="1" si="233"/>
        <v/>
      </c>
      <c r="U1421" s="24">
        <f t="shared" ca="1" si="237"/>
        <v>0</v>
      </c>
      <c r="V1421" s="22">
        <f t="shared" ca="1" si="234"/>
        <v>0.46286080175465372</v>
      </c>
    </row>
    <row r="1422" spans="7:22" x14ac:dyDescent="0.25">
      <c r="G1422" s="22">
        <v>1413</v>
      </c>
      <c r="H1422" s="22">
        <f>HLOOKUP($O1422,$B$8:$E$27,H$5,FALSE)</f>
        <v>3</v>
      </c>
      <c r="I1422" s="22">
        <f>HLOOKUP($O1422,$B$8:$E$27,I$5,FALSE)</f>
        <v>0.2</v>
      </c>
      <c r="J1422" s="22">
        <f>HLOOKUP($O1422,$B$8:$E$27,J$5,FALSE)</f>
        <v>1.26</v>
      </c>
      <c r="K1422" s="22">
        <f>HLOOKUP($O1422,$B$8:$E$27,K$5,FALSE)</f>
        <v>0</v>
      </c>
      <c r="L1422" s="22">
        <f>HLOOKUP($O1422,$B$8:$E$27,L$5,FALSE)</f>
        <v>0</v>
      </c>
      <c r="M1422" s="22">
        <f t="shared" si="229"/>
        <v>0.60000000000000009</v>
      </c>
      <c r="N1422" s="22">
        <f t="shared" si="230"/>
        <v>3.7800000000000002</v>
      </c>
      <c r="O1422" s="22" t="s">
        <v>39</v>
      </c>
      <c r="P1422" s="24">
        <f t="shared" ca="1" si="235"/>
        <v>0.51346647257500566</v>
      </c>
      <c r="Q1422" s="24">
        <f t="shared" ca="1" si="236"/>
        <v>1.9811030209162754</v>
      </c>
      <c r="R1422" s="24">
        <f t="shared" ca="1" si="231"/>
        <v>2.494569493491281</v>
      </c>
      <c r="S1422" s="22" t="str">
        <f t="shared" ca="1" si="232"/>
        <v/>
      </c>
      <c r="T1422" s="24" t="str">
        <f t="shared" ca="1" si="233"/>
        <v/>
      </c>
      <c r="U1422" s="24">
        <f t="shared" ca="1" si="237"/>
        <v>0</v>
      </c>
      <c r="V1422" s="22">
        <f t="shared" ca="1" si="234"/>
        <v>0.99055151045813772</v>
      </c>
    </row>
    <row r="1423" spans="7:22" x14ac:dyDescent="0.25">
      <c r="G1423" s="22">
        <v>1414</v>
      </c>
      <c r="H1423" s="22">
        <f>HLOOKUP($O1423,$B$8:$E$27,H$5,FALSE)</f>
        <v>1</v>
      </c>
      <c r="I1423" s="22">
        <f>HLOOKUP($O1423,$B$8:$E$27,I$5,FALSE)</f>
        <v>0.3</v>
      </c>
      <c r="J1423" s="22">
        <f>HLOOKUP($O1423,$B$8:$E$27,J$5,FALSE)</f>
        <v>0.95</v>
      </c>
      <c r="K1423" s="22">
        <f>HLOOKUP($O1423,$B$8:$E$27,K$5,FALSE)</f>
        <v>0</v>
      </c>
      <c r="L1423" s="22">
        <f>HLOOKUP($O1423,$B$8:$E$27,L$5,FALSE)</f>
        <v>0</v>
      </c>
      <c r="M1423" s="22">
        <f t="shared" si="229"/>
        <v>0.3</v>
      </c>
      <c r="N1423" s="22">
        <f t="shared" si="230"/>
        <v>0.95</v>
      </c>
      <c r="O1423" s="22" t="s">
        <v>38</v>
      </c>
      <c r="P1423" s="24">
        <f t="shared" ca="1" si="235"/>
        <v>7.3066840877841377E-2</v>
      </c>
      <c r="Q1423" s="24">
        <f t="shared" ca="1" si="236"/>
        <v>0.68224846075224033</v>
      </c>
      <c r="R1423" s="24">
        <f t="shared" ca="1" si="231"/>
        <v>0.75531530163008176</v>
      </c>
      <c r="S1423" s="22" t="str">
        <f t="shared" ca="1" si="232"/>
        <v/>
      </c>
      <c r="T1423" s="24" t="str">
        <f t="shared" ca="1" si="233"/>
        <v/>
      </c>
      <c r="U1423" s="24">
        <f t="shared" ca="1" si="237"/>
        <v>0</v>
      </c>
      <c r="V1423" s="22">
        <f t="shared" ca="1" si="234"/>
        <v>0.25140593358995011</v>
      </c>
    </row>
    <row r="1424" spans="7:22" x14ac:dyDescent="0.25">
      <c r="G1424" s="22">
        <v>1415</v>
      </c>
      <c r="H1424" s="22">
        <f>HLOOKUP($O1424,$B$8:$E$27,H$5,FALSE)</f>
        <v>1</v>
      </c>
      <c r="I1424" s="22">
        <f>HLOOKUP($O1424,$B$8:$E$27,I$5,FALSE)</f>
        <v>0.3</v>
      </c>
      <c r="J1424" s="22">
        <f>HLOOKUP($O1424,$B$8:$E$27,J$5,FALSE)</f>
        <v>0.95</v>
      </c>
      <c r="K1424" s="22">
        <f>HLOOKUP($O1424,$B$8:$E$27,K$5,FALSE)</f>
        <v>0</v>
      </c>
      <c r="L1424" s="22">
        <f>HLOOKUP($O1424,$B$8:$E$27,L$5,FALSE)</f>
        <v>0</v>
      </c>
      <c r="M1424" s="22">
        <f t="shared" si="229"/>
        <v>0.3</v>
      </c>
      <c r="N1424" s="22">
        <f t="shared" si="230"/>
        <v>0.95</v>
      </c>
      <c r="O1424" s="22" t="s">
        <v>38</v>
      </c>
      <c r="P1424" s="24">
        <f t="shared" ca="1" si="235"/>
        <v>0.20735671192636643</v>
      </c>
      <c r="Q1424" s="24">
        <f t="shared" ca="1" si="236"/>
        <v>0.58287651753498504</v>
      </c>
      <c r="R1424" s="24">
        <f t="shared" ca="1" si="231"/>
        <v>0.79023322946135144</v>
      </c>
      <c r="S1424" s="22" t="str">
        <f t="shared" ca="1" si="232"/>
        <v/>
      </c>
      <c r="T1424" s="24" t="str">
        <f t="shared" ca="1" si="233"/>
        <v/>
      </c>
      <c r="U1424" s="24">
        <f t="shared" ca="1" si="237"/>
        <v>0</v>
      </c>
      <c r="V1424" s="22">
        <f t="shared" ca="1" si="234"/>
        <v>0.29143825876749252</v>
      </c>
    </row>
    <row r="1425" spans="7:22" x14ac:dyDescent="0.25">
      <c r="G1425" s="22">
        <v>1416</v>
      </c>
      <c r="H1425" s="22">
        <f>HLOOKUP($O1425,$B$8:$E$27,H$5,FALSE)</f>
        <v>5</v>
      </c>
      <c r="I1425" s="22">
        <f>HLOOKUP($O1425,$B$8:$E$27,I$5,FALSE)</f>
        <v>0.18</v>
      </c>
      <c r="J1425" s="22">
        <f>HLOOKUP($O1425,$B$8:$E$27,J$5,FALSE)</f>
        <v>1.37</v>
      </c>
      <c r="K1425" s="22">
        <f>HLOOKUP($O1425,$B$8:$E$27,K$5,FALSE)</f>
        <v>0</v>
      </c>
      <c r="L1425" s="22">
        <f>HLOOKUP($O1425,$B$8:$E$27,L$5,FALSE)</f>
        <v>0</v>
      </c>
      <c r="M1425" s="22">
        <f t="shared" ref="M1425:M1445" si="238">I1425*$H1425</f>
        <v>0.89999999999999991</v>
      </c>
      <c r="N1425" s="22">
        <f t="shared" ref="N1425:N1445" si="239">J1425*$H1425</f>
        <v>6.8500000000000005</v>
      </c>
      <c r="O1425" s="22" t="s">
        <v>40</v>
      </c>
      <c r="P1425" s="24">
        <f t="shared" ca="1" si="235"/>
        <v>2.6568009977217942E-2</v>
      </c>
      <c r="Q1425" s="24">
        <f t="shared" ca="1" si="236"/>
        <v>3.8158450580463787</v>
      </c>
      <c r="R1425" s="24">
        <f t="shared" ca="1" si="231"/>
        <v>3.8424130680235966</v>
      </c>
      <c r="S1425" s="22" t="str">
        <f t="shared" ca="1" si="232"/>
        <v/>
      </c>
      <c r="T1425" s="24" t="str">
        <f t="shared" ca="1" si="233"/>
        <v/>
      </c>
      <c r="U1425" s="24">
        <f t="shared" ca="1" si="237"/>
        <v>0</v>
      </c>
      <c r="V1425" s="22">
        <f t="shared" ca="1" si="234"/>
        <v>0.97457309968165262</v>
      </c>
    </row>
    <row r="1426" spans="7:22" x14ac:dyDescent="0.25">
      <c r="G1426" s="22">
        <v>1417</v>
      </c>
      <c r="H1426" s="22">
        <f>HLOOKUP($O1426,$B$8:$E$27,H$5,FALSE)</f>
        <v>5</v>
      </c>
      <c r="I1426" s="22">
        <f>HLOOKUP($O1426,$B$8:$E$27,I$5,FALSE)</f>
        <v>0.18</v>
      </c>
      <c r="J1426" s="22">
        <f>HLOOKUP($O1426,$B$8:$E$27,J$5,FALSE)</f>
        <v>1.37</v>
      </c>
      <c r="K1426" s="22">
        <f>HLOOKUP($O1426,$B$8:$E$27,K$5,FALSE)</f>
        <v>0</v>
      </c>
      <c r="L1426" s="22">
        <f>HLOOKUP($O1426,$B$8:$E$27,L$5,FALSE)</f>
        <v>0</v>
      </c>
      <c r="M1426" s="22">
        <f t="shared" si="238"/>
        <v>0.89999999999999991</v>
      </c>
      <c r="N1426" s="22">
        <f t="shared" si="239"/>
        <v>6.8500000000000005</v>
      </c>
      <c r="O1426" s="22" t="s">
        <v>40</v>
      </c>
      <c r="P1426" s="24">
        <f t="shared" ca="1" si="235"/>
        <v>0.45501751925472445</v>
      </c>
      <c r="Q1426" s="24">
        <f t="shared" ca="1" si="236"/>
        <v>3.6868045609539468</v>
      </c>
      <c r="R1426" s="24">
        <f t="shared" ca="1" si="231"/>
        <v>4.1418220802086712</v>
      </c>
      <c r="S1426" s="22" t="str">
        <f t="shared" ca="1" si="232"/>
        <v/>
      </c>
      <c r="T1426" s="24" t="str">
        <f t="shared" ca="1" si="233"/>
        <v/>
      </c>
      <c r="U1426" s="24">
        <f t="shared" ca="1" si="237"/>
        <v>0</v>
      </c>
      <c r="V1426" s="22">
        <f t="shared" ca="1" si="234"/>
        <v>1.8434022804769734</v>
      </c>
    </row>
    <row r="1427" spans="7:22" x14ac:dyDescent="0.25">
      <c r="G1427" s="22">
        <v>1418</v>
      </c>
      <c r="H1427" s="22">
        <f>HLOOKUP($O1427,$B$8:$E$27,H$5,FALSE)</f>
        <v>5</v>
      </c>
      <c r="I1427" s="22">
        <f>HLOOKUP($O1427,$B$8:$E$27,I$5,FALSE)</f>
        <v>0.18</v>
      </c>
      <c r="J1427" s="22">
        <f>HLOOKUP($O1427,$B$8:$E$27,J$5,FALSE)</f>
        <v>1.37</v>
      </c>
      <c r="K1427" s="22">
        <f>HLOOKUP($O1427,$B$8:$E$27,K$5,FALSE)</f>
        <v>0</v>
      </c>
      <c r="L1427" s="22">
        <f>HLOOKUP($O1427,$B$8:$E$27,L$5,FALSE)</f>
        <v>0</v>
      </c>
      <c r="M1427" s="22">
        <f t="shared" si="238"/>
        <v>0.89999999999999991</v>
      </c>
      <c r="N1427" s="22">
        <f t="shared" si="239"/>
        <v>6.8500000000000005</v>
      </c>
      <c r="O1427" s="22" t="s">
        <v>40</v>
      </c>
      <c r="P1427" s="24">
        <f t="shared" ca="1" si="235"/>
        <v>0.690903044864556</v>
      </c>
      <c r="Q1427" s="24">
        <f t="shared" ca="1" si="236"/>
        <v>3.5162734004742999</v>
      </c>
      <c r="R1427" s="24">
        <f t="shared" ca="1" si="231"/>
        <v>4.207176445338856</v>
      </c>
      <c r="S1427" s="22" t="str">
        <f t="shared" ca="1" si="232"/>
        <v/>
      </c>
      <c r="T1427" s="24" t="str">
        <f t="shared" ca="1" si="233"/>
        <v/>
      </c>
      <c r="U1427" s="24">
        <f t="shared" ca="1" si="237"/>
        <v>0</v>
      </c>
      <c r="V1427" s="22">
        <f t="shared" ca="1" si="234"/>
        <v>1.0618801553241544</v>
      </c>
    </row>
    <row r="1428" spans="7:22" x14ac:dyDescent="0.25">
      <c r="G1428" s="22">
        <v>1419</v>
      </c>
      <c r="H1428" s="22">
        <f>HLOOKUP($O1428,$B$8:$E$27,H$5,FALSE)</f>
        <v>1</v>
      </c>
      <c r="I1428" s="22">
        <f>HLOOKUP($O1428,$B$8:$E$27,I$5,FALSE)</f>
        <v>0.3</v>
      </c>
      <c r="J1428" s="22">
        <f>HLOOKUP($O1428,$B$8:$E$27,J$5,FALSE)</f>
        <v>0.95</v>
      </c>
      <c r="K1428" s="22">
        <f>HLOOKUP($O1428,$B$8:$E$27,K$5,FALSE)</f>
        <v>0</v>
      </c>
      <c r="L1428" s="22">
        <f>HLOOKUP($O1428,$B$8:$E$27,L$5,FALSE)</f>
        <v>0</v>
      </c>
      <c r="M1428" s="22">
        <f t="shared" si="238"/>
        <v>0.3</v>
      </c>
      <c r="N1428" s="22">
        <f t="shared" si="239"/>
        <v>0.95</v>
      </c>
      <c r="O1428" s="22" t="s">
        <v>38</v>
      </c>
      <c r="P1428" s="24">
        <f t="shared" ca="1" si="235"/>
        <v>0.26409756292985409</v>
      </c>
      <c r="Q1428" s="24">
        <f t="shared" ca="1" si="236"/>
        <v>0.63440842751172954</v>
      </c>
      <c r="R1428" s="24">
        <f t="shared" ca="1" si="231"/>
        <v>0.89850599044158364</v>
      </c>
      <c r="S1428" s="22" t="str">
        <f t="shared" ca="1" si="232"/>
        <v/>
      </c>
      <c r="T1428" s="24" t="str">
        <f t="shared" ca="1" si="233"/>
        <v/>
      </c>
      <c r="U1428" s="24">
        <f t="shared" ca="1" si="237"/>
        <v>0</v>
      </c>
      <c r="V1428" s="22">
        <f t="shared" ca="1" si="234"/>
        <v>3.1720421375586477E-2</v>
      </c>
    </row>
    <row r="1429" spans="7:22" x14ac:dyDescent="0.25">
      <c r="G1429" s="22">
        <v>1420</v>
      </c>
      <c r="H1429" s="22">
        <f>HLOOKUP($O1429,$B$8:$E$27,H$5,FALSE)</f>
        <v>10</v>
      </c>
      <c r="I1429" s="22">
        <f>HLOOKUP($O1429,$B$8:$E$27,I$5,FALSE)</f>
        <v>0.2</v>
      </c>
      <c r="J1429" s="22">
        <f>HLOOKUP($O1429,$B$8:$E$27,J$5,FALSE)</f>
        <v>1.4</v>
      </c>
      <c r="K1429" s="22">
        <f>HLOOKUP($O1429,$B$8:$E$27,K$5,FALSE)</f>
        <v>0</v>
      </c>
      <c r="L1429" s="22">
        <f>HLOOKUP($O1429,$B$8:$E$27,L$5,FALSE)</f>
        <v>0</v>
      </c>
      <c r="M1429" s="22">
        <f t="shared" si="238"/>
        <v>2</v>
      </c>
      <c r="N1429" s="22">
        <f t="shared" si="239"/>
        <v>14</v>
      </c>
      <c r="O1429" s="22" t="s">
        <v>41</v>
      </c>
      <c r="P1429" s="24">
        <f t="shared" ca="1" si="235"/>
        <v>1.2836270502167197</v>
      </c>
      <c r="Q1429" s="24">
        <f t="shared" ca="1" si="236"/>
        <v>8.7060105725004</v>
      </c>
      <c r="R1429" s="24">
        <f t="shared" ca="1" si="231"/>
        <v>9.9896376227171189</v>
      </c>
      <c r="S1429" s="22" t="str">
        <f t="shared" ca="1" si="232"/>
        <v/>
      </c>
      <c r="T1429" s="24" t="str">
        <f t="shared" ca="1" si="233"/>
        <v/>
      </c>
      <c r="U1429" s="24">
        <f t="shared" ca="1" si="237"/>
        <v>0</v>
      </c>
      <c r="V1429" s="22">
        <f t="shared" ca="1" si="234"/>
        <v>0.54226003130675426</v>
      </c>
    </row>
    <row r="1430" spans="7:22" x14ac:dyDescent="0.25">
      <c r="G1430" s="22">
        <v>1421</v>
      </c>
      <c r="H1430" s="22">
        <f>HLOOKUP($O1430,$B$8:$E$27,H$5,FALSE)</f>
        <v>1</v>
      </c>
      <c r="I1430" s="22">
        <f>HLOOKUP($O1430,$B$8:$E$27,I$5,FALSE)</f>
        <v>0.3</v>
      </c>
      <c r="J1430" s="22">
        <f>HLOOKUP($O1430,$B$8:$E$27,J$5,FALSE)</f>
        <v>0.95</v>
      </c>
      <c r="K1430" s="22">
        <f>HLOOKUP($O1430,$B$8:$E$27,K$5,FALSE)</f>
        <v>0</v>
      </c>
      <c r="L1430" s="22">
        <f>HLOOKUP($O1430,$B$8:$E$27,L$5,FALSE)</f>
        <v>0</v>
      </c>
      <c r="M1430" s="22">
        <f t="shared" si="238"/>
        <v>0.3</v>
      </c>
      <c r="N1430" s="22">
        <f t="shared" si="239"/>
        <v>0.95</v>
      </c>
      <c r="O1430" s="22" t="s">
        <v>38</v>
      </c>
      <c r="P1430" s="24">
        <f t="shared" ca="1" si="235"/>
        <v>9.4480207429519375E-2</v>
      </c>
      <c r="Q1430" s="24">
        <f t="shared" ca="1" si="236"/>
        <v>0.64308077356451965</v>
      </c>
      <c r="R1430" s="24">
        <f t="shared" ca="1" si="231"/>
        <v>0.73756098099403899</v>
      </c>
      <c r="S1430" s="22" t="str">
        <f t="shared" ca="1" si="232"/>
        <v/>
      </c>
      <c r="T1430" s="24" t="str">
        <f t="shared" ca="1" si="233"/>
        <v/>
      </c>
      <c r="U1430" s="24">
        <f t="shared" ca="1" si="237"/>
        <v>0</v>
      </c>
      <c r="V1430" s="22">
        <f t="shared" ca="1" si="234"/>
        <v>0.32154038678225982</v>
      </c>
    </row>
    <row r="1431" spans="7:22" x14ac:dyDescent="0.25">
      <c r="G1431" s="22">
        <v>1422</v>
      </c>
      <c r="H1431" s="22">
        <f>HLOOKUP($O1431,$B$8:$E$27,H$5,FALSE)</f>
        <v>5</v>
      </c>
      <c r="I1431" s="22">
        <f>HLOOKUP($O1431,$B$8:$E$27,I$5,FALSE)</f>
        <v>0.18</v>
      </c>
      <c r="J1431" s="22">
        <f>HLOOKUP($O1431,$B$8:$E$27,J$5,FALSE)</f>
        <v>1.37</v>
      </c>
      <c r="K1431" s="22">
        <f>HLOOKUP($O1431,$B$8:$E$27,K$5,FALSE)</f>
        <v>0</v>
      </c>
      <c r="L1431" s="22">
        <f>HLOOKUP($O1431,$B$8:$E$27,L$5,FALSE)</f>
        <v>0</v>
      </c>
      <c r="M1431" s="22">
        <f t="shared" si="238"/>
        <v>0.89999999999999991</v>
      </c>
      <c r="N1431" s="22">
        <f t="shared" si="239"/>
        <v>6.8500000000000005</v>
      </c>
      <c r="O1431" s="22" t="s">
        <v>40</v>
      </c>
      <c r="P1431" s="24">
        <f t="shared" ca="1" si="235"/>
        <v>0.56445821142424113</v>
      </c>
      <c r="Q1431" s="24">
        <f t="shared" ca="1" si="236"/>
        <v>3.6490783553315258</v>
      </c>
      <c r="R1431" s="24">
        <f t="shared" ca="1" si="231"/>
        <v>4.2135365667557672</v>
      </c>
      <c r="S1431" s="22" t="str">
        <f t="shared" ca="1" si="232"/>
        <v/>
      </c>
      <c r="T1431" s="24" t="str">
        <f t="shared" ca="1" si="233"/>
        <v/>
      </c>
      <c r="U1431" s="24">
        <f t="shared" ca="1" si="237"/>
        <v>0</v>
      </c>
      <c r="V1431" s="22">
        <f t="shared" ca="1" si="234"/>
        <v>0.61220513443723779</v>
      </c>
    </row>
    <row r="1432" spans="7:22" x14ac:dyDescent="0.25">
      <c r="G1432" s="22">
        <v>1423</v>
      </c>
      <c r="H1432" s="22">
        <f>HLOOKUP($O1432,$B$8:$E$27,H$5,FALSE)</f>
        <v>3</v>
      </c>
      <c r="I1432" s="22">
        <f>HLOOKUP($O1432,$B$8:$E$27,I$5,FALSE)</f>
        <v>0.2</v>
      </c>
      <c r="J1432" s="22">
        <f>HLOOKUP($O1432,$B$8:$E$27,J$5,FALSE)</f>
        <v>1.26</v>
      </c>
      <c r="K1432" s="22">
        <f>HLOOKUP($O1432,$B$8:$E$27,K$5,FALSE)</f>
        <v>0</v>
      </c>
      <c r="L1432" s="22">
        <f>HLOOKUP($O1432,$B$8:$E$27,L$5,FALSE)</f>
        <v>0</v>
      </c>
      <c r="M1432" s="22">
        <f t="shared" si="238"/>
        <v>0.60000000000000009</v>
      </c>
      <c r="N1432" s="22">
        <f t="shared" si="239"/>
        <v>3.7800000000000002</v>
      </c>
      <c r="O1432" s="22" t="s">
        <v>39</v>
      </c>
      <c r="P1432" s="24">
        <f t="shared" ca="1" si="235"/>
        <v>0.14873582937817026</v>
      </c>
      <c r="Q1432" s="24">
        <f t="shared" ca="1" si="236"/>
        <v>2.2508392769156469</v>
      </c>
      <c r="R1432" s="24">
        <f t="shared" ca="1" si="231"/>
        <v>2.3995751062938173</v>
      </c>
      <c r="S1432" s="22" t="str">
        <f t="shared" ca="1" si="232"/>
        <v/>
      </c>
      <c r="T1432" s="24" t="str">
        <f t="shared" ca="1" si="233"/>
        <v/>
      </c>
      <c r="U1432" s="24">
        <f t="shared" ca="1" si="237"/>
        <v>0</v>
      </c>
      <c r="V1432" s="22">
        <f t="shared" ca="1" si="234"/>
        <v>1.1254196384578234</v>
      </c>
    </row>
    <row r="1433" spans="7:22" x14ac:dyDescent="0.25">
      <c r="G1433" s="22">
        <v>1424</v>
      </c>
      <c r="H1433" s="22">
        <f>HLOOKUP($O1433,$B$8:$E$27,H$5,FALSE)</f>
        <v>3</v>
      </c>
      <c r="I1433" s="22">
        <f>HLOOKUP($O1433,$B$8:$E$27,I$5,FALSE)</f>
        <v>0.2</v>
      </c>
      <c r="J1433" s="22">
        <f>HLOOKUP($O1433,$B$8:$E$27,J$5,FALSE)</f>
        <v>1.26</v>
      </c>
      <c r="K1433" s="22">
        <f>HLOOKUP($O1433,$B$8:$E$27,K$5,FALSE)</f>
        <v>0</v>
      </c>
      <c r="L1433" s="22">
        <f>HLOOKUP($O1433,$B$8:$E$27,L$5,FALSE)</f>
        <v>0</v>
      </c>
      <c r="M1433" s="22">
        <f t="shared" si="238"/>
        <v>0.60000000000000009</v>
      </c>
      <c r="N1433" s="22">
        <f t="shared" si="239"/>
        <v>3.7800000000000002</v>
      </c>
      <c r="O1433" s="22" t="s">
        <v>39</v>
      </c>
      <c r="P1433" s="24">
        <f t="shared" ca="1" si="235"/>
        <v>0.16891130583251265</v>
      </c>
      <c r="Q1433" s="24">
        <f t="shared" ca="1" si="236"/>
        <v>2.4173897670343729</v>
      </c>
      <c r="R1433" s="24">
        <f t="shared" ca="1" si="231"/>
        <v>2.5863010728668856</v>
      </c>
      <c r="S1433" s="22" t="str">
        <f t="shared" ca="1" si="232"/>
        <v/>
      </c>
      <c r="T1433" s="24" t="str">
        <f t="shared" ca="1" si="233"/>
        <v/>
      </c>
      <c r="U1433" s="24">
        <f t="shared" ca="1" si="237"/>
        <v>0</v>
      </c>
      <c r="V1433" s="22">
        <f t="shared" ca="1" si="234"/>
        <v>0.70288794803544841</v>
      </c>
    </row>
    <row r="1434" spans="7:22" x14ac:dyDescent="0.25">
      <c r="G1434" s="22">
        <v>1425</v>
      </c>
      <c r="H1434" s="22">
        <f>HLOOKUP($O1434,$B$8:$E$27,H$5,FALSE)</f>
        <v>10</v>
      </c>
      <c r="I1434" s="22">
        <f>HLOOKUP($O1434,$B$8:$E$27,I$5,FALSE)</f>
        <v>0.2</v>
      </c>
      <c r="J1434" s="22">
        <f>HLOOKUP($O1434,$B$8:$E$27,J$5,FALSE)</f>
        <v>1.4</v>
      </c>
      <c r="K1434" s="22">
        <f>HLOOKUP($O1434,$B$8:$E$27,K$5,FALSE)</f>
        <v>0</v>
      </c>
      <c r="L1434" s="22">
        <f>HLOOKUP($O1434,$B$8:$E$27,L$5,FALSE)</f>
        <v>0</v>
      </c>
      <c r="M1434" s="22">
        <f t="shared" si="238"/>
        <v>2</v>
      </c>
      <c r="N1434" s="22">
        <f t="shared" si="239"/>
        <v>14</v>
      </c>
      <c r="O1434" s="22" t="s">
        <v>41</v>
      </c>
      <c r="P1434" s="24">
        <f t="shared" ca="1" si="235"/>
        <v>0.77202241727531229</v>
      </c>
      <c r="Q1434" s="24">
        <f t="shared" ca="1" si="236"/>
        <v>5.9930137707098101</v>
      </c>
      <c r="R1434" s="24">
        <f t="shared" ca="1" si="231"/>
        <v>6.7650361879851229</v>
      </c>
      <c r="S1434" s="22" t="str">
        <f t="shared" ca="1" si="232"/>
        <v/>
      </c>
      <c r="T1434" s="24" t="str">
        <f t="shared" ca="1" si="233"/>
        <v/>
      </c>
      <c r="U1434" s="24">
        <f t="shared" ca="1" si="237"/>
        <v>0</v>
      </c>
      <c r="V1434" s="22">
        <f t="shared" ca="1" si="234"/>
        <v>2.9965068853549051</v>
      </c>
    </row>
    <row r="1435" spans="7:22" x14ac:dyDescent="0.25">
      <c r="G1435" s="22">
        <v>1426</v>
      </c>
      <c r="H1435" s="22">
        <f>HLOOKUP($O1435,$B$8:$E$27,H$5,FALSE)</f>
        <v>3</v>
      </c>
      <c r="I1435" s="22">
        <f>HLOOKUP($O1435,$B$8:$E$27,I$5,FALSE)</f>
        <v>0.2</v>
      </c>
      <c r="J1435" s="22">
        <f>HLOOKUP($O1435,$B$8:$E$27,J$5,FALSE)</f>
        <v>1.26</v>
      </c>
      <c r="K1435" s="22">
        <f>HLOOKUP($O1435,$B$8:$E$27,K$5,FALSE)</f>
        <v>0</v>
      </c>
      <c r="L1435" s="22">
        <f>HLOOKUP($O1435,$B$8:$E$27,L$5,FALSE)</f>
        <v>0</v>
      </c>
      <c r="M1435" s="22">
        <f t="shared" si="238"/>
        <v>0.60000000000000009</v>
      </c>
      <c r="N1435" s="22">
        <f t="shared" si="239"/>
        <v>3.7800000000000002</v>
      </c>
      <c r="O1435" s="22" t="s">
        <v>39</v>
      </c>
      <c r="P1435" s="24">
        <f t="shared" ca="1" si="235"/>
        <v>0.30176639334839517</v>
      </c>
      <c r="Q1435" s="24">
        <f t="shared" ca="1" si="236"/>
        <v>2.3491973107622579</v>
      </c>
      <c r="R1435" s="24">
        <f t="shared" ca="1" si="231"/>
        <v>2.6509637041106533</v>
      </c>
      <c r="S1435" s="22" t="str">
        <f t="shared" ca="1" si="232"/>
        <v/>
      </c>
      <c r="T1435" s="24" t="str">
        <f t="shared" ca="1" si="233"/>
        <v/>
      </c>
      <c r="U1435" s="24">
        <f t="shared" ca="1" si="237"/>
        <v>0</v>
      </c>
      <c r="V1435" s="22">
        <f t="shared" ca="1" si="234"/>
        <v>0.96126526089833164</v>
      </c>
    </row>
    <row r="1436" spans="7:22" x14ac:dyDescent="0.25">
      <c r="G1436" s="22">
        <v>1427</v>
      </c>
      <c r="H1436" s="22">
        <f>HLOOKUP($O1436,$B$8:$E$27,H$5,FALSE)</f>
        <v>3</v>
      </c>
      <c r="I1436" s="22">
        <f>HLOOKUP($O1436,$B$8:$E$27,I$5,FALSE)</f>
        <v>0.2</v>
      </c>
      <c r="J1436" s="22">
        <f>HLOOKUP($O1436,$B$8:$E$27,J$5,FALSE)</f>
        <v>1.26</v>
      </c>
      <c r="K1436" s="22">
        <f>HLOOKUP($O1436,$B$8:$E$27,K$5,FALSE)</f>
        <v>0</v>
      </c>
      <c r="L1436" s="22">
        <f>HLOOKUP($O1436,$B$8:$E$27,L$5,FALSE)</f>
        <v>0</v>
      </c>
      <c r="M1436" s="22">
        <f t="shared" si="238"/>
        <v>0.60000000000000009</v>
      </c>
      <c r="N1436" s="22">
        <f t="shared" si="239"/>
        <v>3.7800000000000002</v>
      </c>
      <c r="O1436" s="22" t="s">
        <v>39</v>
      </c>
      <c r="P1436" s="24">
        <f t="shared" ca="1" si="235"/>
        <v>0.17171816009450389</v>
      </c>
      <c r="Q1436" s="24">
        <f t="shared" ca="1" si="236"/>
        <v>2.2282039349984992</v>
      </c>
      <c r="R1436" s="24">
        <f t="shared" ca="1" si="231"/>
        <v>2.3999220950930029</v>
      </c>
      <c r="S1436" s="22" t="str">
        <f t="shared" ca="1" si="232"/>
        <v/>
      </c>
      <c r="T1436" s="24" t="str">
        <f t="shared" ca="1" si="233"/>
        <v/>
      </c>
      <c r="U1436" s="24">
        <f t="shared" ca="1" si="237"/>
        <v>0</v>
      </c>
      <c r="V1436" s="22">
        <f t="shared" ca="1" si="234"/>
        <v>0.31166620934087991</v>
      </c>
    </row>
    <row r="1437" spans="7:22" x14ac:dyDescent="0.25">
      <c r="G1437" s="22">
        <v>1428</v>
      </c>
      <c r="H1437" s="22">
        <f>HLOOKUP($O1437,$B$8:$E$27,H$5,FALSE)</f>
        <v>5</v>
      </c>
      <c r="I1437" s="22">
        <f>HLOOKUP($O1437,$B$8:$E$27,I$5,FALSE)</f>
        <v>0.18</v>
      </c>
      <c r="J1437" s="22">
        <f>HLOOKUP($O1437,$B$8:$E$27,J$5,FALSE)</f>
        <v>1.37</v>
      </c>
      <c r="K1437" s="22">
        <f>HLOOKUP($O1437,$B$8:$E$27,K$5,FALSE)</f>
        <v>0</v>
      </c>
      <c r="L1437" s="22">
        <f>HLOOKUP($O1437,$B$8:$E$27,L$5,FALSE)</f>
        <v>0</v>
      </c>
      <c r="M1437" s="22">
        <f t="shared" si="238"/>
        <v>0.89999999999999991</v>
      </c>
      <c r="N1437" s="22">
        <f t="shared" si="239"/>
        <v>6.8500000000000005</v>
      </c>
      <c r="O1437" s="22" t="s">
        <v>40</v>
      </c>
      <c r="P1437" s="24">
        <f t="shared" ca="1" si="235"/>
        <v>5.1584578751439576E-2</v>
      </c>
      <c r="Q1437" s="24">
        <f t="shared" ca="1" si="236"/>
        <v>3.3486081060439807</v>
      </c>
      <c r="R1437" s="24">
        <f t="shared" ca="1" si="231"/>
        <v>3.4001926847954205</v>
      </c>
      <c r="S1437" s="22" t="str">
        <f t="shared" ca="1" si="232"/>
        <v/>
      </c>
      <c r="T1437" s="24" t="str">
        <f t="shared" ca="1" si="233"/>
        <v/>
      </c>
      <c r="U1437" s="24">
        <f t="shared" ca="1" si="237"/>
        <v>0</v>
      </c>
      <c r="V1437" s="22">
        <f t="shared" ca="1" si="234"/>
        <v>0.711648537965762</v>
      </c>
    </row>
    <row r="1438" spans="7:22" x14ac:dyDescent="0.25">
      <c r="G1438" s="22">
        <v>1429</v>
      </c>
      <c r="H1438" s="22">
        <f>HLOOKUP($O1438,$B$8:$E$27,H$5,FALSE)</f>
        <v>1</v>
      </c>
      <c r="I1438" s="22">
        <f>HLOOKUP($O1438,$B$8:$E$27,I$5,FALSE)</f>
        <v>0.3</v>
      </c>
      <c r="J1438" s="22">
        <f>HLOOKUP($O1438,$B$8:$E$27,J$5,FALSE)</f>
        <v>0.95</v>
      </c>
      <c r="K1438" s="22">
        <f>HLOOKUP($O1438,$B$8:$E$27,K$5,FALSE)</f>
        <v>0</v>
      </c>
      <c r="L1438" s="22">
        <f>HLOOKUP($O1438,$B$8:$E$27,L$5,FALSE)</f>
        <v>0</v>
      </c>
      <c r="M1438" s="22">
        <f t="shared" si="238"/>
        <v>0.3</v>
      </c>
      <c r="N1438" s="22">
        <f t="shared" si="239"/>
        <v>0.95</v>
      </c>
      <c r="O1438" s="22" t="s">
        <v>38</v>
      </c>
      <c r="P1438" s="24">
        <f t="shared" ca="1" si="235"/>
        <v>0.10564771194179155</v>
      </c>
      <c r="Q1438" s="24">
        <f t="shared" ca="1" si="236"/>
        <v>0.61231982284359887</v>
      </c>
      <c r="R1438" s="24">
        <f t="shared" ca="1" si="231"/>
        <v>0.71796753478539044</v>
      </c>
      <c r="S1438" s="22" t="str">
        <f t="shared" ca="1" si="232"/>
        <v/>
      </c>
      <c r="T1438" s="24" t="str">
        <f t="shared" ca="1" si="233"/>
        <v/>
      </c>
      <c r="U1438" s="24">
        <f t="shared" ca="1" si="237"/>
        <v>0</v>
      </c>
      <c r="V1438" s="22">
        <f t="shared" ca="1" si="234"/>
        <v>0.30615991142179944</v>
      </c>
    </row>
    <row r="1439" spans="7:22" x14ac:dyDescent="0.25">
      <c r="G1439" s="22">
        <v>1430</v>
      </c>
      <c r="H1439" s="22">
        <f>HLOOKUP($O1439,$B$8:$E$27,H$5,FALSE)</f>
        <v>10</v>
      </c>
      <c r="I1439" s="22">
        <f>HLOOKUP($O1439,$B$8:$E$27,I$5,FALSE)</f>
        <v>0.2</v>
      </c>
      <c r="J1439" s="22">
        <f>HLOOKUP($O1439,$B$8:$E$27,J$5,FALSE)</f>
        <v>1.4</v>
      </c>
      <c r="K1439" s="22">
        <f>HLOOKUP($O1439,$B$8:$E$27,K$5,FALSE)</f>
        <v>0</v>
      </c>
      <c r="L1439" s="22">
        <f>HLOOKUP($O1439,$B$8:$E$27,L$5,FALSE)</f>
        <v>0</v>
      </c>
      <c r="M1439" s="22">
        <f t="shared" si="238"/>
        <v>2</v>
      </c>
      <c r="N1439" s="22">
        <f t="shared" si="239"/>
        <v>14</v>
      </c>
      <c r="O1439" s="22" t="s">
        <v>41</v>
      </c>
      <c r="P1439" s="24">
        <f t="shared" ca="1" si="235"/>
        <v>1.0026201750992769</v>
      </c>
      <c r="Q1439" s="24">
        <f t="shared" ca="1" si="236"/>
        <v>7.7127260787074396</v>
      </c>
      <c r="R1439" s="24">
        <f t="shared" ca="1" si="231"/>
        <v>8.7153462538067163</v>
      </c>
      <c r="S1439" s="22" t="str">
        <f t="shared" ca="1" si="232"/>
        <v/>
      </c>
      <c r="T1439" s="24" t="str">
        <f t="shared" ca="1" si="233"/>
        <v/>
      </c>
      <c r="U1439" s="24">
        <f t="shared" ca="1" si="237"/>
        <v>0</v>
      </c>
      <c r="V1439" s="22">
        <f t="shared" ca="1" si="234"/>
        <v>0.67087365071232219</v>
      </c>
    </row>
    <row r="1440" spans="7:22" x14ac:dyDescent="0.25">
      <c r="G1440" s="22">
        <v>1431</v>
      </c>
      <c r="H1440" s="22">
        <f>HLOOKUP($O1440,$B$8:$E$27,H$5,FALSE)</f>
        <v>10</v>
      </c>
      <c r="I1440" s="22">
        <f>HLOOKUP($O1440,$B$8:$E$27,I$5,FALSE)</f>
        <v>0.2</v>
      </c>
      <c r="J1440" s="22">
        <f>HLOOKUP($O1440,$B$8:$E$27,J$5,FALSE)</f>
        <v>1.4</v>
      </c>
      <c r="K1440" s="22">
        <f>HLOOKUP($O1440,$B$8:$E$27,K$5,FALSE)</f>
        <v>0</v>
      </c>
      <c r="L1440" s="22">
        <f>HLOOKUP($O1440,$B$8:$E$27,L$5,FALSE)</f>
        <v>0</v>
      </c>
      <c r="M1440" s="22">
        <f t="shared" si="238"/>
        <v>2</v>
      </c>
      <c r="N1440" s="22">
        <f t="shared" si="239"/>
        <v>14</v>
      </c>
      <c r="O1440" s="22" t="s">
        <v>41</v>
      </c>
      <c r="P1440" s="24">
        <f t="shared" ca="1" si="235"/>
        <v>1.6097617933666941</v>
      </c>
      <c r="Q1440" s="24">
        <f t="shared" ca="1" si="236"/>
        <v>6.4054735790026811</v>
      </c>
      <c r="R1440" s="24">
        <f t="shared" ca="1" si="231"/>
        <v>8.015235372369375</v>
      </c>
      <c r="S1440" s="22" t="str">
        <f t="shared" ca="1" si="232"/>
        <v/>
      </c>
      <c r="T1440" s="24" t="str">
        <f t="shared" ca="1" si="233"/>
        <v/>
      </c>
      <c r="U1440" s="24">
        <f t="shared" ca="1" si="237"/>
        <v>0</v>
      </c>
      <c r="V1440" s="22">
        <f t="shared" ca="1" si="234"/>
        <v>1.1144308508214005</v>
      </c>
    </row>
    <row r="1441" spans="7:22" x14ac:dyDescent="0.25">
      <c r="G1441" s="22">
        <v>1432</v>
      </c>
      <c r="H1441" s="22">
        <f>HLOOKUP($O1441,$B$8:$E$27,H$5,FALSE)</f>
        <v>3</v>
      </c>
      <c r="I1441" s="22">
        <f>HLOOKUP($O1441,$B$8:$E$27,I$5,FALSE)</f>
        <v>0.2</v>
      </c>
      <c r="J1441" s="22">
        <f>HLOOKUP($O1441,$B$8:$E$27,J$5,FALSE)</f>
        <v>1.26</v>
      </c>
      <c r="K1441" s="22">
        <f>HLOOKUP($O1441,$B$8:$E$27,K$5,FALSE)</f>
        <v>0</v>
      </c>
      <c r="L1441" s="22">
        <f>HLOOKUP($O1441,$B$8:$E$27,L$5,FALSE)</f>
        <v>0</v>
      </c>
      <c r="M1441" s="22">
        <f t="shared" si="238"/>
        <v>0.60000000000000009</v>
      </c>
      <c r="N1441" s="22">
        <f t="shared" si="239"/>
        <v>3.7800000000000002</v>
      </c>
      <c r="O1441" s="22" t="s">
        <v>39</v>
      </c>
      <c r="P1441" s="24">
        <f t="shared" ca="1" si="235"/>
        <v>2.4573082530682602E-2</v>
      </c>
      <c r="Q1441" s="24">
        <f t="shared" ca="1" si="236"/>
        <v>1.9516891326366552</v>
      </c>
      <c r="R1441" s="24">
        <f t="shared" ca="1" si="231"/>
        <v>1.9762622151673379</v>
      </c>
      <c r="S1441" s="22" t="str">
        <f t="shared" ca="1" si="232"/>
        <v/>
      </c>
      <c r="T1441" s="24" t="str">
        <f t="shared" ca="1" si="233"/>
        <v/>
      </c>
      <c r="U1441" s="24">
        <f t="shared" ca="1" si="237"/>
        <v>0</v>
      </c>
      <c r="V1441" s="22">
        <f t="shared" ca="1" si="234"/>
        <v>0.97584456631832761</v>
      </c>
    </row>
    <row r="1442" spans="7:22" x14ac:dyDescent="0.25">
      <c r="G1442" s="22">
        <v>1433</v>
      </c>
      <c r="H1442" s="22">
        <f>HLOOKUP($O1442,$B$8:$E$27,H$5,FALSE)</f>
        <v>5</v>
      </c>
      <c r="I1442" s="22">
        <f>HLOOKUP($O1442,$B$8:$E$27,I$5,FALSE)</f>
        <v>0.18</v>
      </c>
      <c r="J1442" s="22">
        <f>HLOOKUP($O1442,$B$8:$E$27,J$5,FALSE)</f>
        <v>1.37</v>
      </c>
      <c r="K1442" s="22">
        <f>HLOOKUP($O1442,$B$8:$E$27,K$5,FALSE)</f>
        <v>0</v>
      </c>
      <c r="L1442" s="22">
        <f>HLOOKUP($O1442,$B$8:$E$27,L$5,FALSE)</f>
        <v>0</v>
      </c>
      <c r="M1442" s="22">
        <f t="shared" si="238"/>
        <v>0.89999999999999991</v>
      </c>
      <c r="N1442" s="22">
        <f t="shared" si="239"/>
        <v>6.8500000000000005</v>
      </c>
      <c r="O1442" s="22" t="s">
        <v>40</v>
      </c>
      <c r="P1442" s="24">
        <f t="shared" ca="1" si="235"/>
        <v>0.79132782021751802</v>
      </c>
      <c r="Q1442" s="24">
        <f t="shared" ca="1" si="236"/>
        <v>4.0487401242364829</v>
      </c>
      <c r="R1442" s="24">
        <f t="shared" ca="1" si="231"/>
        <v>4.8400679444540007</v>
      </c>
      <c r="S1442" s="22" t="str">
        <f t="shared" ca="1" si="232"/>
        <v/>
      </c>
      <c r="T1442" s="24" t="str">
        <f t="shared" ca="1" si="233"/>
        <v/>
      </c>
      <c r="U1442" s="24">
        <f t="shared" ca="1" si="237"/>
        <v>0</v>
      </c>
      <c r="V1442" s="22">
        <f t="shared" ca="1" si="234"/>
        <v>2.0243700621182414</v>
      </c>
    </row>
    <row r="1443" spans="7:22" x14ac:dyDescent="0.25">
      <c r="G1443" s="22">
        <v>1434</v>
      </c>
      <c r="H1443" s="22">
        <f>HLOOKUP($O1443,$B$8:$E$27,H$5,FALSE)</f>
        <v>10</v>
      </c>
      <c r="I1443" s="22">
        <f>HLOOKUP($O1443,$B$8:$E$27,I$5,FALSE)</f>
        <v>0.2</v>
      </c>
      <c r="J1443" s="22">
        <f>HLOOKUP($O1443,$B$8:$E$27,J$5,FALSE)</f>
        <v>1.4</v>
      </c>
      <c r="K1443" s="22">
        <f>HLOOKUP($O1443,$B$8:$E$27,K$5,FALSE)</f>
        <v>0</v>
      </c>
      <c r="L1443" s="22">
        <f>HLOOKUP($O1443,$B$8:$E$27,L$5,FALSE)</f>
        <v>0</v>
      </c>
      <c r="M1443" s="22">
        <f t="shared" si="238"/>
        <v>2</v>
      </c>
      <c r="N1443" s="22">
        <f t="shared" si="239"/>
        <v>14</v>
      </c>
      <c r="O1443" s="22" t="s">
        <v>41</v>
      </c>
      <c r="P1443" s="24">
        <f t="shared" ca="1" si="235"/>
        <v>0.90873244775352058</v>
      </c>
      <c r="Q1443" s="24">
        <f t="shared" ca="1" si="236"/>
        <v>8.1879682822699529</v>
      </c>
      <c r="R1443" s="24">
        <f t="shared" ca="1" si="231"/>
        <v>9.096700730023473</v>
      </c>
      <c r="S1443" s="22" t="str">
        <f t="shared" ca="1" si="232"/>
        <v/>
      </c>
      <c r="T1443" s="24" t="str">
        <f t="shared" ca="1" si="233"/>
        <v/>
      </c>
      <c r="U1443" s="24">
        <f t="shared" ca="1" si="237"/>
        <v>0</v>
      </c>
      <c r="V1443" s="22">
        <f t="shared" ca="1" si="234"/>
        <v>4.0939841411349764</v>
      </c>
    </row>
    <row r="1444" spans="7:22" x14ac:dyDescent="0.25">
      <c r="G1444" s="22">
        <v>1435</v>
      </c>
      <c r="H1444" s="22">
        <f>HLOOKUP($O1444,$B$8:$E$27,H$5,FALSE)</f>
        <v>1</v>
      </c>
      <c r="I1444" s="22">
        <f>HLOOKUP($O1444,$B$8:$E$27,I$5,FALSE)</f>
        <v>0.3</v>
      </c>
      <c r="J1444" s="22">
        <f>HLOOKUP($O1444,$B$8:$E$27,J$5,FALSE)</f>
        <v>0.95</v>
      </c>
      <c r="K1444" s="22">
        <f>HLOOKUP($O1444,$B$8:$E$27,K$5,FALSE)</f>
        <v>0</v>
      </c>
      <c r="L1444" s="22">
        <f>HLOOKUP($O1444,$B$8:$E$27,L$5,FALSE)</f>
        <v>0</v>
      </c>
      <c r="M1444" s="22">
        <f t="shared" si="238"/>
        <v>0.3</v>
      </c>
      <c r="N1444" s="22">
        <f t="shared" si="239"/>
        <v>0.95</v>
      </c>
      <c r="O1444" s="22" t="s">
        <v>38</v>
      </c>
      <c r="P1444" s="24">
        <f t="shared" ca="1" si="235"/>
        <v>0.23196674549010987</v>
      </c>
      <c r="Q1444" s="24">
        <f t="shared" ca="1" si="236"/>
        <v>0.6368350258829234</v>
      </c>
      <c r="R1444" s="24">
        <f t="shared" ca="1" si="231"/>
        <v>0.86880177137303327</v>
      </c>
      <c r="S1444" s="22" t="str">
        <f t="shared" ca="1" si="232"/>
        <v/>
      </c>
      <c r="T1444" s="24" t="str">
        <f t="shared" ca="1" si="233"/>
        <v/>
      </c>
      <c r="U1444" s="24">
        <f t="shared" ca="1" si="237"/>
        <v>0</v>
      </c>
      <c r="V1444" s="22">
        <f t="shared" ca="1" si="234"/>
        <v>0.30643185799221168</v>
      </c>
    </row>
    <row r="1445" spans="7:22" x14ac:dyDescent="0.25">
      <c r="G1445" s="22">
        <v>1436</v>
      </c>
      <c r="H1445" s="22">
        <f>HLOOKUP($O1445,$B$8:$E$27,H$5,FALSE)</f>
        <v>10</v>
      </c>
      <c r="I1445" s="22">
        <f>HLOOKUP($O1445,$B$8:$E$27,I$5,FALSE)</f>
        <v>0.2</v>
      </c>
      <c r="J1445" s="22">
        <f>HLOOKUP($O1445,$B$8:$E$27,J$5,FALSE)</f>
        <v>1.4</v>
      </c>
      <c r="K1445" s="22">
        <f>HLOOKUP($O1445,$B$8:$E$27,K$5,FALSE)</f>
        <v>0</v>
      </c>
      <c r="L1445" s="22">
        <f>HLOOKUP($O1445,$B$8:$E$27,L$5,FALSE)</f>
        <v>0</v>
      </c>
      <c r="M1445" s="22">
        <f t="shared" si="238"/>
        <v>2</v>
      </c>
      <c r="N1445" s="22">
        <f t="shared" si="239"/>
        <v>14</v>
      </c>
      <c r="O1445" s="22" t="s">
        <v>41</v>
      </c>
      <c r="P1445" s="24">
        <f t="shared" ca="1" si="235"/>
        <v>0.54332142726940735</v>
      </c>
      <c r="Q1445" s="24">
        <f t="shared" ca="1" si="236"/>
        <v>7.6385150996356863</v>
      </c>
      <c r="R1445" s="24">
        <f t="shared" ca="1" si="231"/>
        <v>8.1818365269050943</v>
      </c>
      <c r="S1445" s="22" t="str">
        <f t="shared" ca="1" si="232"/>
        <v/>
      </c>
      <c r="T1445" s="24" t="str">
        <f t="shared" ca="1" si="233"/>
        <v/>
      </c>
      <c r="U1445" s="24">
        <f t="shared" ca="1" si="237"/>
        <v>0</v>
      </c>
      <c r="V1445" s="22">
        <f t="shared" ca="1" si="234"/>
        <v>0.38192575498178433</v>
      </c>
    </row>
    <row r="1446" spans="7:22" x14ac:dyDescent="0.25">
      <c r="P1446" s="24"/>
      <c r="Q1446" s="24"/>
      <c r="R1446" s="24"/>
    </row>
    <row r="1447" spans="7:22" x14ac:dyDescent="0.25">
      <c r="P1447" s="24"/>
      <c r="Q1447" s="24"/>
      <c r="R1447" s="24"/>
    </row>
    <row r="1448" spans="7:22" x14ac:dyDescent="0.25">
      <c r="P1448" s="24"/>
      <c r="Q1448" s="24"/>
      <c r="R1448" s="24"/>
    </row>
    <row r="1449" spans="7:22" x14ac:dyDescent="0.25">
      <c r="P1449" s="24"/>
      <c r="Q1449" s="24"/>
      <c r="R1449" s="24"/>
    </row>
    <row r="1450" spans="7:22" x14ac:dyDescent="0.25">
      <c r="P1450" s="24"/>
      <c r="Q1450" s="24"/>
      <c r="R1450" s="24"/>
    </row>
    <row r="1451" spans="7:22" x14ac:dyDescent="0.25">
      <c r="P1451" s="24"/>
      <c r="Q1451" s="24"/>
      <c r="R1451" s="24"/>
    </row>
    <row r="1452" spans="7:22" x14ac:dyDescent="0.25">
      <c r="P1452" s="24"/>
      <c r="Q1452" s="24"/>
      <c r="R1452" s="24"/>
    </row>
    <row r="1453" spans="7:22" x14ac:dyDescent="0.25">
      <c r="P1453" s="24"/>
      <c r="Q1453" s="24"/>
      <c r="R1453" s="24"/>
    </row>
    <row r="1454" spans="7:22" x14ac:dyDescent="0.25">
      <c r="P1454" s="24"/>
      <c r="Q1454" s="24"/>
      <c r="R1454" s="24"/>
    </row>
    <row r="1455" spans="7:22" x14ac:dyDescent="0.25">
      <c r="P1455" s="24"/>
      <c r="Q1455" s="24"/>
      <c r="R1455" s="24"/>
    </row>
    <row r="1456" spans="7:22" x14ac:dyDescent="0.25">
      <c r="P1456" s="24"/>
      <c r="Q1456" s="24"/>
      <c r="R1456" s="24"/>
    </row>
    <row r="1457" spans="16:18" x14ac:dyDescent="0.25">
      <c r="P1457" s="24"/>
      <c r="Q1457" s="24"/>
      <c r="R1457" s="24"/>
    </row>
    <row r="1458" spans="16:18" x14ac:dyDescent="0.25">
      <c r="P1458" s="24"/>
      <c r="Q1458" s="24"/>
      <c r="R1458" s="24"/>
    </row>
    <row r="1459" spans="16:18" x14ac:dyDescent="0.25">
      <c r="P1459" s="24"/>
      <c r="Q1459" s="24"/>
      <c r="R1459" s="24"/>
    </row>
    <row r="1460" spans="16:18" x14ac:dyDescent="0.25">
      <c r="P1460" s="24"/>
      <c r="Q1460" s="24"/>
      <c r="R1460" s="24"/>
    </row>
    <row r="1461" spans="16:18" x14ac:dyDescent="0.25">
      <c r="P1461" s="24"/>
      <c r="Q1461" s="24"/>
      <c r="R1461" s="24"/>
    </row>
    <row r="1462" spans="16:18" x14ac:dyDescent="0.25">
      <c r="P1462" s="24"/>
      <c r="Q1462" s="24"/>
      <c r="R1462" s="24"/>
    </row>
    <row r="1463" spans="16:18" x14ac:dyDescent="0.25">
      <c r="P1463" s="24"/>
      <c r="Q1463" s="24"/>
      <c r="R1463" s="24"/>
    </row>
    <row r="1464" spans="16:18" x14ac:dyDescent="0.25">
      <c r="P1464" s="24"/>
      <c r="Q1464" s="24"/>
      <c r="R1464" s="24"/>
    </row>
    <row r="1465" spans="16:18" x14ac:dyDescent="0.25">
      <c r="P1465" s="24"/>
      <c r="Q1465" s="24"/>
      <c r="R1465" s="24"/>
    </row>
    <row r="1466" spans="16:18" x14ac:dyDescent="0.25">
      <c r="P1466" s="24"/>
      <c r="Q1466" s="24"/>
      <c r="R1466" s="24"/>
    </row>
    <row r="1467" spans="16:18" x14ac:dyDescent="0.25">
      <c r="P1467" s="24"/>
      <c r="Q1467" s="24"/>
      <c r="R1467" s="24"/>
    </row>
    <row r="1468" spans="16:18" x14ac:dyDescent="0.25">
      <c r="P1468" s="24"/>
      <c r="Q1468" s="24"/>
      <c r="R1468" s="24"/>
    </row>
    <row r="1469" spans="16:18" x14ac:dyDescent="0.25">
      <c r="P1469" s="24"/>
      <c r="Q1469" s="24"/>
      <c r="R1469" s="24"/>
    </row>
    <row r="1470" spans="16:18" x14ac:dyDescent="0.25">
      <c r="P1470" s="24"/>
      <c r="Q1470" s="24"/>
      <c r="R1470" s="24"/>
    </row>
    <row r="1471" spans="16:18" x14ac:dyDescent="0.25">
      <c r="P1471" s="24"/>
      <c r="Q1471" s="24"/>
      <c r="R1471" s="24"/>
    </row>
    <row r="1472" spans="16:18" x14ac:dyDescent="0.25">
      <c r="P1472" s="24"/>
      <c r="Q1472" s="24"/>
      <c r="R1472" s="24"/>
    </row>
    <row r="1473" spans="16:18" x14ac:dyDescent="0.25">
      <c r="P1473" s="24"/>
      <c r="Q1473" s="24"/>
      <c r="R1473" s="24"/>
    </row>
    <row r="1474" spans="16:18" x14ac:dyDescent="0.25">
      <c r="P1474" s="24"/>
      <c r="Q1474" s="24"/>
      <c r="R1474" s="24"/>
    </row>
    <row r="1475" spans="16:18" x14ac:dyDescent="0.25">
      <c r="P1475" s="24"/>
      <c r="Q1475" s="24"/>
      <c r="R1475" s="24"/>
    </row>
    <row r="1476" spans="16:18" x14ac:dyDescent="0.25">
      <c r="P1476" s="24"/>
      <c r="Q1476" s="24"/>
      <c r="R1476" s="24"/>
    </row>
    <row r="1477" spans="16:18" x14ac:dyDescent="0.25">
      <c r="P1477" s="24"/>
      <c r="Q1477" s="24"/>
      <c r="R1477" s="24"/>
    </row>
    <row r="1478" spans="16:18" x14ac:dyDescent="0.25">
      <c r="P1478" s="24"/>
      <c r="Q1478" s="24"/>
      <c r="R1478" s="24"/>
    </row>
    <row r="1479" spans="16:18" x14ac:dyDescent="0.25">
      <c r="P1479" s="24"/>
      <c r="Q1479" s="24"/>
      <c r="R1479" s="24"/>
    </row>
    <row r="1480" spans="16:18" x14ac:dyDescent="0.25">
      <c r="P1480" s="24"/>
      <c r="Q1480" s="24"/>
      <c r="R1480" s="24"/>
    </row>
    <row r="1481" spans="16:18" x14ac:dyDescent="0.25">
      <c r="P1481" s="24"/>
      <c r="Q1481" s="24"/>
      <c r="R1481" s="24"/>
    </row>
    <row r="1482" spans="16:18" x14ac:dyDescent="0.25">
      <c r="P1482" s="24"/>
      <c r="Q1482" s="24"/>
      <c r="R1482" s="24"/>
    </row>
    <row r="1483" spans="16:18" x14ac:dyDescent="0.25">
      <c r="P1483" s="24"/>
      <c r="Q1483" s="24"/>
      <c r="R1483" s="24"/>
    </row>
    <row r="1484" spans="16:18" x14ac:dyDescent="0.25">
      <c r="P1484" s="24"/>
      <c r="Q1484" s="24"/>
      <c r="R1484" s="24"/>
    </row>
    <row r="1485" spans="16:18" x14ac:dyDescent="0.25">
      <c r="P1485" s="24"/>
      <c r="Q1485" s="24"/>
      <c r="R1485" s="24"/>
    </row>
    <row r="1486" spans="16:18" x14ac:dyDescent="0.25">
      <c r="P1486" s="24"/>
      <c r="Q1486" s="24"/>
      <c r="R1486" s="24"/>
    </row>
    <row r="1487" spans="16:18" x14ac:dyDescent="0.25">
      <c r="P1487" s="24"/>
      <c r="Q1487" s="24"/>
      <c r="R1487" s="24"/>
    </row>
    <row r="1488" spans="16:18" x14ac:dyDescent="0.25">
      <c r="P1488" s="24"/>
      <c r="Q1488" s="24"/>
      <c r="R1488" s="24"/>
    </row>
    <row r="1489" spans="16:18" x14ac:dyDescent="0.25">
      <c r="P1489" s="24"/>
      <c r="Q1489" s="24"/>
      <c r="R1489" s="24"/>
    </row>
    <row r="1490" spans="16:18" x14ac:dyDescent="0.25">
      <c r="P1490" s="24"/>
      <c r="Q1490" s="24"/>
      <c r="R1490" s="24"/>
    </row>
    <row r="1491" spans="16:18" x14ac:dyDescent="0.25">
      <c r="P1491" s="24"/>
      <c r="Q1491" s="24"/>
      <c r="R1491" s="24"/>
    </row>
    <row r="1492" spans="16:18" x14ac:dyDescent="0.25">
      <c r="P1492" s="24"/>
      <c r="Q1492" s="24"/>
      <c r="R1492" s="24"/>
    </row>
    <row r="1493" spans="16:18" x14ac:dyDescent="0.25">
      <c r="P1493" s="24"/>
      <c r="Q1493" s="24"/>
      <c r="R1493" s="24"/>
    </row>
    <row r="1494" spans="16:18" x14ac:dyDescent="0.25">
      <c r="P1494" s="24"/>
      <c r="Q1494" s="24"/>
      <c r="R1494" s="24"/>
    </row>
    <row r="1495" spans="16:18" x14ac:dyDescent="0.25">
      <c r="P1495" s="24"/>
      <c r="Q1495" s="24"/>
      <c r="R1495" s="24"/>
    </row>
    <row r="1496" spans="16:18" x14ac:dyDescent="0.25">
      <c r="P1496" s="24"/>
      <c r="Q1496" s="24"/>
      <c r="R1496" s="24"/>
    </row>
    <row r="1497" spans="16:18" x14ac:dyDescent="0.25">
      <c r="P1497" s="24"/>
      <c r="Q1497" s="24"/>
      <c r="R1497" s="24"/>
    </row>
    <row r="1498" spans="16:18" x14ac:dyDescent="0.25">
      <c r="P1498" s="24"/>
      <c r="Q1498" s="24"/>
      <c r="R1498" s="24"/>
    </row>
    <row r="1499" spans="16:18" x14ac:dyDescent="0.25">
      <c r="P1499" s="24"/>
      <c r="Q1499" s="24"/>
      <c r="R1499" s="24"/>
    </row>
    <row r="1500" spans="16:18" x14ac:dyDescent="0.25">
      <c r="P1500" s="24"/>
      <c r="Q1500" s="24"/>
      <c r="R1500" s="24"/>
    </row>
    <row r="1501" spans="16:18" x14ac:dyDescent="0.25">
      <c r="P1501" s="24"/>
      <c r="Q1501" s="24"/>
      <c r="R1501" s="24"/>
    </row>
    <row r="1502" spans="16:18" x14ac:dyDescent="0.25">
      <c r="P1502" s="24"/>
      <c r="Q1502" s="24"/>
      <c r="R1502" s="24"/>
    </row>
    <row r="1503" spans="16:18" x14ac:dyDescent="0.25">
      <c r="P1503" s="24"/>
      <c r="Q1503" s="24"/>
      <c r="R1503" s="24"/>
    </row>
    <row r="1504" spans="16:18" x14ac:dyDescent="0.25">
      <c r="P1504" s="24"/>
      <c r="Q1504" s="24"/>
      <c r="R1504" s="24"/>
    </row>
    <row r="1505" spans="16:18" x14ac:dyDescent="0.25">
      <c r="P1505" s="24"/>
      <c r="Q1505" s="24"/>
      <c r="R1505" s="24"/>
    </row>
    <row r="1506" spans="16:18" x14ac:dyDescent="0.25">
      <c r="P1506" s="24"/>
      <c r="Q1506" s="24"/>
      <c r="R1506" s="24"/>
    </row>
    <row r="1507" spans="16:18" x14ac:dyDescent="0.25">
      <c r="P1507" s="24"/>
      <c r="Q1507" s="24"/>
      <c r="R1507" s="24"/>
    </row>
    <row r="1508" spans="16:18" x14ac:dyDescent="0.25">
      <c r="P1508" s="24"/>
      <c r="Q1508" s="24"/>
      <c r="R1508" s="24"/>
    </row>
    <row r="1509" spans="16:18" x14ac:dyDescent="0.25">
      <c r="P1509" s="24"/>
      <c r="Q1509" s="24"/>
      <c r="R1509" s="24"/>
    </row>
    <row r="1510" spans="16:18" x14ac:dyDescent="0.25">
      <c r="P1510" s="24"/>
      <c r="Q1510" s="24"/>
      <c r="R1510" s="24"/>
    </row>
    <row r="1511" spans="16:18" x14ac:dyDescent="0.25">
      <c r="P1511" s="24"/>
      <c r="Q1511" s="24"/>
      <c r="R1511" s="24"/>
    </row>
    <row r="1512" spans="16:18" x14ac:dyDescent="0.25">
      <c r="P1512" s="24"/>
      <c r="Q1512" s="24"/>
      <c r="R1512" s="24"/>
    </row>
    <row r="1513" spans="16:18" x14ac:dyDescent="0.25">
      <c r="P1513" s="24"/>
      <c r="Q1513" s="24"/>
      <c r="R1513" s="24"/>
    </row>
    <row r="1514" spans="16:18" x14ac:dyDescent="0.25">
      <c r="P1514" s="24"/>
      <c r="Q1514" s="24"/>
      <c r="R1514" s="24"/>
    </row>
    <row r="1515" spans="16:18" x14ac:dyDescent="0.25">
      <c r="P1515" s="24"/>
      <c r="Q1515" s="24"/>
      <c r="R1515" s="24"/>
    </row>
    <row r="1516" spans="16:18" x14ac:dyDescent="0.25">
      <c r="P1516" s="24"/>
      <c r="Q1516" s="24"/>
      <c r="R1516" s="24"/>
    </row>
    <row r="1517" spans="16:18" x14ac:dyDescent="0.25">
      <c r="P1517" s="24"/>
      <c r="Q1517" s="24"/>
      <c r="R1517" s="24"/>
    </row>
    <row r="1518" spans="16:18" x14ac:dyDescent="0.25">
      <c r="P1518" s="24"/>
      <c r="Q1518" s="24"/>
      <c r="R1518" s="24"/>
    </row>
    <row r="1519" spans="16:18" x14ac:dyDescent="0.25">
      <c r="P1519" s="24"/>
      <c r="Q1519" s="24"/>
      <c r="R1519" s="24"/>
    </row>
    <row r="1520" spans="16:18" x14ac:dyDescent="0.25">
      <c r="P1520" s="24"/>
      <c r="Q1520" s="24"/>
      <c r="R1520" s="24"/>
    </row>
    <row r="1521" spans="16:18" x14ac:dyDescent="0.25">
      <c r="P1521" s="24"/>
      <c r="Q1521" s="24"/>
      <c r="R1521" s="24"/>
    </row>
    <row r="1522" spans="16:18" x14ac:dyDescent="0.25">
      <c r="P1522" s="24"/>
      <c r="Q1522" s="24"/>
      <c r="R1522" s="24"/>
    </row>
    <row r="1523" spans="16:18" x14ac:dyDescent="0.25">
      <c r="P1523" s="24"/>
      <c r="Q1523" s="24"/>
      <c r="R1523" s="24"/>
    </row>
    <row r="1524" spans="16:18" x14ac:dyDescent="0.25">
      <c r="P1524" s="24"/>
      <c r="Q1524" s="24"/>
      <c r="R1524" s="24"/>
    </row>
    <row r="1525" spans="16:18" x14ac:dyDescent="0.25">
      <c r="P1525" s="24"/>
      <c r="Q1525" s="24"/>
      <c r="R1525" s="24"/>
    </row>
    <row r="1526" spans="16:18" x14ac:dyDescent="0.25">
      <c r="P1526" s="24"/>
      <c r="Q1526" s="24"/>
      <c r="R1526" s="24"/>
    </row>
    <row r="1527" spans="16:18" x14ac:dyDescent="0.25">
      <c r="P1527" s="24"/>
      <c r="Q1527" s="24"/>
      <c r="R1527" s="24"/>
    </row>
    <row r="1528" spans="16:18" x14ac:dyDescent="0.25">
      <c r="P1528" s="24"/>
      <c r="Q1528" s="24"/>
      <c r="R1528" s="24"/>
    </row>
    <row r="1529" spans="16:18" x14ac:dyDescent="0.25">
      <c r="P1529" s="24"/>
      <c r="Q1529" s="24"/>
      <c r="R1529" s="24"/>
    </row>
    <row r="1530" spans="16:18" x14ac:dyDescent="0.25">
      <c r="P1530" s="24"/>
      <c r="Q1530" s="24"/>
      <c r="R1530" s="24"/>
    </row>
    <row r="1531" spans="16:18" x14ac:dyDescent="0.25">
      <c r="P1531" s="24"/>
      <c r="Q1531" s="24"/>
      <c r="R1531" s="24"/>
    </row>
    <row r="1532" spans="16:18" x14ac:dyDescent="0.25">
      <c r="P1532" s="24"/>
      <c r="Q1532" s="24"/>
      <c r="R1532" s="24"/>
    </row>
    <row r="1533" spans="16:18" x14ac:dyDescent="0.25">
      <c r="P1533" s="24"/>
      <c r="Q1533" s="24"/>
      <c r="R1533" s="24"/>
    </row>
    <row r="1534" spans="16:18" x14ac:dyDescent="0.25">
      <c r="P1534" s="24"/>
      <c r="Q1534" s="24"/>
      <c r="R1534" s="24"/>
    </row>
    <row r="1535" spans="16:18" x14ac:dyDescent="0.25">
      <c r="P1535" s="24"/>
      <c r="Q1535" s="24"/>
      <c r="R1535" s="24"/>
    </row>
    <row r="1536" spans="16:18" x14ac:dyDescent="0.25">
      <c r="P1536" s="24"/>
      <c r="Q1536" s="24"/>
      <c r="R1536" s="24"/>
    </row>
    <row r="1537" spans="16:18" x14ac:dyDescent="0.25">
      <c r="P1537" s="24"/>
      <c r="Q1537" s="24"/>
      <c r="R1537" s="24"/>
    </row>
    <row r="1538" spans="16:18" x14ac:dyDescent="0.25">
      <c r="P1538" s="24"/>
      <c r="Q1538" s="24"/>
      <c r="R1538" s="24"/>
    </row>
    <row r="1539" spans="16:18" x14ac:dyDescent="0.25">
      <c r="P1539" s="24"/>
      <c r="Q1539" s="24"/>
      <c r="R1539" s="24"/>
    </row>
    <row r="1540" spans="16:18" x14ac:dyDescent="0.25">
      <c r="P1540" s="24"/>
      <c r="Q1540" s="24"/>
      <c r="R1540" s="24"/>
    </row>
    <row r="1541" spans="16:18" x14ac:dyDescent="0.25">
      <c r="P1541" s="24"/>
      <c r="Q1541" s="24"/>
      <c r="R1541" s="24"/>
    </row>
    <row r="1542" spans="16:18" x14ac:dyDescent="0.25">
      <c r="P1542" s="24"/>
      <c r="Q1542" s="24"/>
      <c r="R1542" s="24"/>
    </row>
    <row r="1543" spans="16:18" x14ac:dyDescent="0.25">
      <c r="P1543" s="24"/>
      <c r="Q1543" s="24"/>
      <c r="R1543" s="24"/>
    </row>
    <row r="1544" spans="16:18" x14ac:dyDescent="0.25">
      <c r="P1544" s="24"/>
      <c r="Q1544" s="24"/>
      <c r="R1544" s="24"/>
    </row>
    <row r="1545" spans="16:18" x14ac:dyDescent="0.25">
      <c r="P1545" s="24"/>
      <c r="Q1545" s="24"/>
      <c r="R1545" s="24"/>
    </row>
    <row r="1546" spans="16:18" x14ac:dyDescent="0.25">
      <c r="P1546" s="24"/>
      <c r="Q1546" s="24"/>
      <c r="R1546" s="24"/>
    </row>
    <row r="1547" spans="16:18" x14ac:dyDescent="0.25">
      <c r="P1547" s="24"/>
      <c r="Q1547" s="24"/>
      <c r="R1547" s="24"/>
    </row>
    <row r="1548" spans="16:18" x14ac:dyDescent="0.25">
      <c r="P1548" s="24"/>
      <c r="Q1548" s="24"/>
      <c r="R1548" s="24"/>
    </row>
    <row r="1549" spans="16:18" x14ac:dyDescent="0.25">
      <c r="P1549" s="24"/>
      <c r="Q1549" s="24"/>
      <c r="R1549" s="24"/>
    </row>
    <row r="1550" spans="16:18" x14ac:dyDescent="0.25">
      <c r="P1550" s="24"/>
      <c r="Q1550" s="24"/>
      <c r="R1550" s="24"/>
    </row>
    <row r="1551" spans="16:18" x14ac:dyDescent="0.25">
      <c r="P1551" s="24"/>
      <c r="Q1551" s="24"/>
      <c r="R1551" s="24"/>
    </row>
    <row r="1552" spans="16:18" x14ac:dyDescent="0.25">
      <c r="P1552" s="24"/>
      <c r="Q1552" s="24"/>
      <c r="R1552" s="24"/>
    </row>
    <row r="1553" spans="16:18" x14ac:dyDescent="0.25">
      <c r="P1553" s="24"/>
      <c r="Q1553" s="24"/>
      <c r="R1553" s="24"/>
    </row>
    <row r="1554" spans="16:18" x14ac:dyDescent="0.25">
      <c r="P1554" s="24"/>
      <c r="Q1554" s="24"/>
      <c r="R1554" s="24"/>
    </row>
    <row r="1555" spans="16:18" x14ac:dyDescent="0.25">
      <c r="P1555" s="24"/>
      <c r="Q1555" s="24"/>
      <c r="R1555" s="24"/>
    </row>
    <row r="1556" spans="16:18" x14ac:dyDescent="0.25">
      <c r="P1556" s="24"/>
      <c r="Q1556" s="24"/>
      <c r="R1556" s="24"/>
    </row>
    <row r="1557" spans="16:18" x14ac:dyDescent="0.25">
      <c r="P1557" s="24"/>
      <c r="Q1557" s="24"/>
      <c r="R1557" s="24"/>
    </row>
    <row r="1558" spans="16:18" x14ac:dyDescent="0.25">
      <c r="P1558" s="24"/>
      <c r="Q1558" s="24"/>
      <c r="R1558" s="24"/>
    </row>
    <row r="1559" spans="16:18" x14ac:dyDescent="0.25">
      <c r="P1559" s="24"/>
      <c r="Q1559" s="24"/>
      <c r="R1559" s="24"/>
    </row>
    <row r="1560" spans="16:18" x14ac:dyDescent="0.25">
      <c r="P1560" s="24"/>
      <c r="Q1560" s="24"/>
      <c r="R1560" s="24"/>
    </row>
    <row r="1561" spans="16:18" x14ac:dyDescent="0.25">
      <c r="P1561" s="24"/>
      <c r="Q1561" s="24"/>
      <c r="R1561" s="24"/>
    </row>
    <row r="1562" spans="16:18" x14ac:dyDescent="0.25">
      <c r="P1562" s="24"/>
      <c r="Q1562" s="24"/>
      <c r="R1562" s="24"/>
    </row>
    <row r="1563" spans="16:18" x14ac:dyDescent="0.25">
      <c r="P1563" s="24"/>
      <c r="Q1563" s="24"/>
      <c r="R1563" s="24"/>
    </row>
    <row r="1564" spans="16:18" x14ac:dyDescent="0.25">
      <c r="P1564" s="24"/>
      <c r="Q1564" s="24"/>
      <c r="R1564" s="24"/>
    </row>
    <row r="1565" spans="16:18" x14ac:dyDescent="0.25">
      <c r="P1565" s="24"/>
      <c r="Q1565" s="24"/>
      <c r="R1565" s="24"/>
    </row>
    <row r="1566" spans="16:18" x14ac:dyDescent="0.25">
      <c r="P1566" s="24"/>
      <c r="Q1566" s="24"/>
      <c r="R1566" s="24"/>
    </row>
    <row r="1567" spans="16:18" x14ac:dyDescent="0.25">
      <c r="P1567" s="24"/>
      <c r="Q1567" s="24"/>
      <c r="R1567" s="24"/>
    </row>
    <row r="1568" spans="16:18" x14ac:dyDescent="0.25">
      <c r="P1568" s="24"/>
      <c r="Q1568" s="24"/>
      <c r="R1568" s="24"/>
    </row>
    <row r="1569" spans="16:18" x14ac:dyDescent="0.25">
      <c r="P1569" s="24"/>
      <c r="Q1569" s="24"/>
      <c r="R1569" s="24"/>
    </row>
    <row r="1570" spans="16:18" x14ac:dyDescent="0.25">
      <c r="P1570" s="24"/>
      <c r="Q1570" s="24"/>
      <c r="R1570" s="24"/>
    </row>
    <row r="1571" spans="16:18" x14ac:dyDescent="0.25">
      <c r="P1571" s="24"/>
      <c r="Q1571" s="24"/>
      <c r="R1571" s="24"/>
    </row>
    <row r="1572" spans="16:18" x14ac:dyDescent="0.25">
      <c r="P1572" s="24"/>
      <c r="Q1572" s="24"/>
      <c r="R1572" s="24"/>
    </row>
    <row r="1573" spans="16:18" x14ac:dyDescent="0.25">
      <c r="P1573" s="24"/>
      <c r="Q1573" s="24"/>
      <c r="R1573" s="24"/>
    </row>
    <row r="1574" spans="16:18" x14ac:dyDescent="0.25">
      <c r="P1574" s="24"/>
      <c r="Q1574" s="24"/>
      <c r="R1574" s="24"/>
    </row>
    <row r="1575" spans="16:18" x14ac:dyDescent="0.25">
      <c r="P1575" s="24"/>
      <c r="Q1575" s="24"/>
      <c r="R1575" s="24"/>
    </row>
    <row r="1576" spans="16:18" x14ac:dyDescent="0.25">
      <c r="P1576" s="24"/>
      <c r="Q1576" s="24"/>
      <c r="R1576" s="24"/>
    </row>
    <row r="1577" spans="16:18" x14ac:dyDescent="0.25">
      <c r="P1577" s="24"/>
      <c r="Q1577" s="24"/>
      <c r="R1577" s="24"/>
    </row>
    <row r="1578" spans="16:18" x14ac:dyDescent="0.25">
      <c r="P1578" s="24"/>
      <c r="Q1578" s="24"/>
      <c r="R1578" s="24"/>
    </row>
    <row r="1579" spans="16:18" x14ac:dyDescent="0.25">
      <c r="P1579" s="24"/>
      <c r="Q1579" s="24"/>
      <c r="R1579" s="24"/>
    </row>
    <row r="1580" spans="16:18" x14ac:dyDescent="0.25">
      <c r="P1580" s="24"/>
      <c r="Q1580" s="24"/>
      <c r="R1580" s="24"/>
    </row>
    <row r="1581" spans="16:18" x14ac:dyDescent="0.25">
      <c r="P1581" s="24"/>
      <c r="Q1581" s="24"/>
      <c r="R1581" s="24"/>
    </row>
    <row r="1582" spans="16:18" x14ac:dyDescent="0.25">
      <c r="P1582" s="24"/>
      <c r="Q1582" s="24"/>
      <c r="R1582" s="24"/>
    </row>
    <row r="1583" spans="16:18" x14ac:dyDescent="0.25">
      <c r="P1583" s="24"/>
      <c r="Q1583" s="24"/>
      <c r="R1583" s="24"/>
    </row>
    <row r="1584" spans="16:18" x14ac:dyDescent="0.25">
      <c r="P1584" s="24"/>
      <c r="Q1584" s="24"/>
      <c r="R1584" s="24"/>
    </row>
    <row r="1585" spans="16:18" x14ac:dyDescent="0.25">
      <c r="P1585" s="24"/>
      <c r="Q1585" s="24"/>
      <c r="R1585" s="24"/>
    </row>
    <row r="1586" spans="16:18" x14ac:dyDescent="0.25">
      <c r="P1586" s="24"/>
      <c r="Q1586" s="24"/>
      <c r="R1586" s="24"/>
    </row>
    <row r="1587" spans="16:18" x14ac:dyDescent="0.25">
      <c r="P1587" s="24"/>
      <c r="Q1587" s="24"/>
      <c r="R1587" s="24"/>
    </row>
    <row r="1588" spans="16:18" x14ac:dyDescent="0.25">
      <c r="P1588" s="24"/>
      <c r="Q1588" s="24"/>
      <c r="R1588" s="24"/>
    </row>
    <row r="1589" spans="16:18" x14ac:dyDescent="0.25">
      <c r="P1589" s="24"/>
      <c r="Q1589" s="24"/>
      <c r="R1589" s="24"/>
    </row>
    <row r="1590" spans="16:18" x14ac:dyDescent="0.25">
      <c r="P1590" s="24"/>
      <c r="Q1590" s="24"/>
      <c r="R1590" s="24"/>
    </row>
    <row r="1591" spans="16:18" x14ac:dyDescent="0.25">
      <c r="P1591" s="24"/>
      <c r="Q1591" s="24"/>
      <c r="R1591" s="24"/>
    </row>
    <row r="1592" spans="16:18" x14ac:dyDescent="0.25">
      <c r="P1592" s="24"/>
      <c r="Q1592" s="24"/>
      <c r="R1592" s="24"/>
    </row>
    <row r="1593" spans="16:18" x14ac:dyDescent="0.25">
      <c r="P1593" s="24"/>
      <c r="Q1593" s="24"/>
      <c r="R1593" s="24"/>
    </row>
    <row r="1594" spans="16:18" x14ac:dyDescent="0.25">
      <c r="P1594" s="24"/>
      <c r="Q1594" s="24"/>
      <c r="R1594" s="24"/>
    </row>
    <row r="1595" spans="16:18" x14ac:dyDescent="0.25">
      <c r="P1595" s="24"/>
      <c r="Q1595" s="24"/>
      <c r="R1595" s="24"/>
    </row>
    <row r="1596" spans="16:18" x14ac:dyDescent="0.25">
      <c r="P1596" s="24"/>
      <c r="Q1596" s="24"/>
      <c r="R1596" s="24"/>
    </row>
    <row r="1597" spans="16:18" x14ac:dyDescent="0.25">
      <c r="P1597" s="24"/>
      <c r="Q1597" s="24"/>
      <c r="R1597" s="24"/>
    </row>
    <row r="1598" spans="16:18" x14ac:dyDescent="0.25">
      <c r="P1598" s="24"/>
      <c r="Q1598" s="24"/>
      <c r="R1598" s="24"/>
    </row>
    <row r="1599" spans="16:18" x14ac:dyDescent="0.25">
      <c r="P1599" s="24"/>
      <c r="Q1599" s="24"/>
      <c r="R1599" s="24"/>
    </row>
    <row r="1600" spans="16:18" x14ac:dyDescent="0.25">
      <c r="P1600" s="24"/>
      <c r="Q1600" s="24"/>
      <c r="R1600" s="24"/>
    </row>
    <row r="1601" spans="16:18" x14ac:dyDescent="0.25">
      <c r="P1601" s="24"/>
      <c r="Q1601" s="24"/>
      <c r="R1601" s="24"/>
    </row>
    <row r="1602" spans="16:18" x14ac:dyDescent="0.25">
      <c r="P1602" s="24"/>
      <c r="Q1602" s="24"/>
      <c r="R1602" s="24"/>
    </row>
    <row r="1603" spans="16:18" x14ac:dyDescent="0.25">
      <c r="P1603" s="24"/>
      <c r="Q1603" s="24"/>
      <c r="R1603" s="24"/>
    </row>
    <row r="1604" spans="16:18" x14ac:dyDescent="0.25">
      <c r="P1604" s="24"/>
      <c r="Q1604" s="24"/>
      <c r="R1604" s="24"/>
    </row>
    <row r="1605" spans="16:18" x14ac:dyDescent="0.25">
      <c r="P1605" s="24"/>
      <c r="Q1605" s="24"/>
      <c r="R1605" s="24"/>
    </row>
    <row r="1606" spans="16:18" x14ac:dyDescent="0.25">
      <c r="P1606" s="24"/>
      <c r="Q1606" s="24"/>
      <c r="R1606" s="24"/>
    </row>
    <row r="1607" spans="16:18" x14ac:dyDescent="0.25">
      <c r="P1607" s="24"/>
      <c r="Q1607" s="24"/>
      <c r="R1607" s="24"/>
    </row>
    <row r="1608" spans="16:18" x14ac:dyDescent="0.25">
      <c r="P1608" s="24"/>
      <c r="Q1608" s="24"/>
      <c r="R1608" s="24"/>
    </row>
    <row r="1609" spans="16:18" x14ac:dyDescent="0.25">
      <c r="P1609" s="24"/>
      <c r="Q1609" s="24"/>
      <c r="R1609" s="24"/>
    </row>
    <row r="1610" spans="16:18" x14ac:dyDescent="0.25">
      <c r="P1610" s="24"/>
      <c r="Q1610" s="24"/>
      <c r="R1610" s="24"/>
    </row>
    <row r="1611" spans="16:18" x14ac:dyDescent="0.25">
      <c r="P1611" s="24"/>
      <c r="Q1611" s="24"/>
      <c r="R1611" s="24"/>
    </row>
    <row r="1612" spans="16:18" x14ac:dyDescent="0.25">
      <c r="P1612" s="24"/>
      <c r="Q1612" s="24"/>
      <c r="R1612" s="24"/>
    </row>
    <row r="1613" spans="16:18" x14ac:dyDescent="0.25">
      <c r="P1613" s="24"/>
      <c r="Q1613" s="24"/>
      <c r="R1613" s="24"/>
    </row>
    <row r="1614" spans="16:18" x14ac:dyDescent="0.25">
      <c r="P1614" s="24"/>
      <c r="Q1614" s="24"/>
      <c r="R1614" s="24"/>
    </row>
    <row r="1615" spans="16:18" x14ac:dyDescent="0.25">
      <c r="P1615" s="24"/>
      <c r="Q1615" s="24"/>
      <c r="R1615" s="24"/>
    </row>
    <row r="1616" spans="16:18" x14ac:dyDescent="0.25">
      <c r="P1616" s="24"/>
      <c r="Q1616" s="24"/>
      <c r="R1616" s="24"/>
    </row>
    <row r="1617" spans="16:18" x14ac:dyDescent="0.25">
      <c r="P1617" s="24"/>
      <c r="Q1617" s="24"/>
      <c r="R1617" s="24"/>
    </row>
    <row r="1618" spans="16:18" x14ac:dyDescent="0.25">
      <c r="P1618" s="24"/>
      <c r="Q1618" s="24"/>
      <c r="R1618" s="24"/>
    </row>
    <row r="1619" spans="16:18" x14ac:dyDescent="0.25">
      <c r="P1619" s="24"/>
      <c r="Q1619" s="24"/>
      <c r="R1619" s="24"/>
    </row>
    <row r="1620" spans="16:18" x14ac:dyDescent="0.25">
      <c r="P1620" s="24"/>
      <c r="Q1620" s="24"/>
      <c r="R1620" s="24"/>
    </row>
    <row r="1621" spans="16:18" x14ac:dyDescent="0.25">
      <c r="P1621" s="24"/>
      <c r="Q1621" s="24"/>
      <c r="R1621" s="24"/>
    </row>
    <row r="1622" spans="16:18" x14ac:dyDescent="0.25">
      <c r="P1622" s="24"/>
      <c r="Q1622" s="24"/>
      <c r="R1622" s="24"/>
    </row>
    <row r="1623" spans="16:18" x14ac:dyDescent="0.25">
      <c r="P1623" s="24"/>
      <c r="Q1623" s="24"/>
      <c r="R1623" s="24"/>
    </row>
    <row r="1624" spans="16:18" x14ac:dyDescent="0.25">
      <c r="P1624" s="24"/>
      <c r="Q1624" s="24"/>
      <c r="R1624" s="24"/>
    </row>
    <row r="1625" spans="16:18" x14ac:dyDescent="0.25">
      <c r="P1625" s="24"/>
      <c r="Q1625" s="24"/>
      <c r="R1625" s="24"/>
    </row>
    <row r="1626" spans="16:18" x14ac:dyDescent="0.25">
      <c r="P1626" s="24"/>
      <c r="Q1626" s="24"/>
      <c r="R1626" s="24"/>
    </row>
    <row r="1627" spans="16:18" x14ac:dyDescent="0.25">
      <c r="P1627" s="24"/>
      <c r="Q1627" s="24"/>
      <c r="R1627" s="24"/>
    </row>
    <row r="1628" spans="16:18" x14ac:dyDescent="0.25">
      <c r="P1628" s="24"/>
      <c r="Q1628" s="24"/>
      <c r="R1628" s="24"/>
    </row>
    <row r="1629" spans="16:18" x14ac:dyDescent="0.25">
      <c r="P1629" s="24"/>
      <c r="Q1629" s="24"/>
      <c r="R1629" s="24"/>
    </row>
    <row r="1630" spans="16:18" x14ac:dyDescent="0.25">
      <c r="P1630" s="24"/>
      <c r="Q1630" s="24"/>
      <c r="R1630" s="24"/>
    </row>
    <row r="1631" spans="16:18" x14ac:dyDescent="0.25">
      <c r="P1631" s="24"/>
      <c r="Q1631" s="24"/>
      <c r="R1631" s="24"/>
    </row>
    <row r="1632" spans="16:18" x14ac:dyDescent="0.25">
      <c r="P1632" s="24"/>
      <c r="Q1632" s="24"/>
      <c r="R1632" s="24"/>
    </row>
    <row r="1633" spans="16:18" x14ac:dyDescent="0.25">
      <c r="P1633" s="24"/>
      <c r="Q1633" s="24"/>
      <c r="R1633" s="24"/>
    </row>
    <row r="1634" spans="16:18" x14ac:dyDescent="0.25">
      <c r="P1634" s="24"/>
      <c r="Q1634" s="24"/>
      <c r="R1634" s="24"/>
    </row>
    <row r="1635" spans="16:18" x14ac:dyDescent="0.25">
      <c r="P1635" s="24"/>
      <c r="Q1635" s="24"/>
      <c r="R1635" s="24"/>
    </row>
    <row r="1636" spans="16:18" x14ac:dyDescent="0.25">
      <c r="P1636" s="24"/>
      <c r="Q1636" s="24"/>
      <c r="R1636" s="24"/>
    </row>
    <row r="1637" spans="16:18" x14ac:dyDescent="0.25">
      <c r="P1637" s="24"/>
      <c r="Q1637" s="24"/>
      <c r="R1637" s="24"/>
    </row>
    <row r="1638" spans="16:18" x14ac:dyDescent="0.25">
      <c r="P1638" s="24"/>
      <c r="Q1638" s="24"/>
      <c r="R1638" s="24"/>
    </row>
    <row r="1639" spans="16:18" x14ac:dyDescent="0.25">
      <c r="P1639" s="24"/>
      <c r="Q1639" s="24"/>
      <c r="R1639" s="24"/>
    </row>
    <row r="1640" spans="16:18" x14ac:dyDescent="0.25">
      <c r="P1640" s="24"/>
      <c r="Q1640" s="24"/>
      <c r="R1640" s="24"/>
    </row>
    <row r="1641" spans="16:18" x14ac:dyDescent="0.25">
      <c r="P1641" s="24"/>
      <c r="Q1641" s="24"/>
      <c r="R1641" s="24"/>
    </row>
    <row r="1642" spans="16:18" x14ac:dyDescent="0.25">
      <c r="P1642" s="24"/>
      <c r="Q1642" s="24"/>
      <c r="R1642" s="24"/>
    </row>
    <row r="1643" spans="16:18" x14ac:dyDescent="0.25">
      <c r="P1643" s="24"/>
      <c r="Q1643" s="24"/>
      <c r="R1643" s="24"/>
    </row>
    <row r="1644" spans="16:18" x14ac:dyDescent="0.25">
      <c r="P1644" s="24"/>
      <c r="Q1644" s="24"/>
      <c r="R1644" s="24"/>
    </row>
    <row r="1645" spans="16:18" x14ac:dyDescent="0.25">
      <c r="P1645" s="24"/>
      <c r="Q1645" s="24"/>
      <c r="R1645" s="24"/>
    </row>
    <row r="1646" spans="16:18" x14ac:dyDescent="0.25">
      <c r="P1646" s="24"/>
      <c r="Q1646" s="24"/>
      <c r="R1646" s="24"/>
    </row>
    <row r="1647" spans="16:18" x14ac:dyDescent="0.25">
      <c r="P1647" s="24"/>
      <c r="Q1647" s="24"/>
      <c r="R1647" s="24"/>
    </row>
    <row r="1648" spans="16:18" x14ac:dyDescent="0.25">
      <c r="P1648" s="24"/>
      <c r="Q1648" s="24"/>
      <c r="R1648" s="24"/>
    </row>
    <row r="1649" spans="16:18" x14ac:dyDescent="0.25">
      <c r="P1649" s="24"/>
      <c r="Q1649" s="24"/>
      <c r="R1649" s="24"/>
    </row>
    <row r="1650" spans="16:18" x14ac:dyDescent="0.25">
      <c r="P1650" s="24"/>
      <c r="Q1650" s="24"/>
      <c r="R1650" s="24"/>
    </row>
    <row r="1651" spans="16:18" x14ac:dyDescent="0.25">
      <c r="P1651" s="24"/>
      <c r="Q1651" s="24"/>
      <c r="R1651" s="24"/>
    </row>
    <row r="1652" spans="16:18" x14ac:dyDescent="0.25">
      <c r="P1652" s="24"/>
      <c r="Q1652" s="24"/>
      <c r="R1652" s="24"/>
    </row>
    <row r="1653" spans="16:18" x14ac:dyDescent="0.25">
      <c r="P1653" s="24"/>
      <c r="Q1653" s="24"/>
      <c r="R1653" s="24"/>
    </row>
    <row r="1654" spans="16:18" x14ac:dyDescent="0.25">
      <c r="P1654" s="24"/>
      <c r="Q1654" s="24"/>
      <c r="R1654" s="24"/>
    </row>
    <row r="1655" spans="16:18" x14ac:dyDescent="0.25">
      <c r="P1655" s="24"/>
      <c r="Q1655" s="24"/>
      <c r="R1655" s="24"/>
    </row>
    <row r="1656" spans="16:18" x14ac:dyDescent="0.25">
      <c r="P1656" s="24"/>
      <c r="Q1656" s="24"/>
      <c r="R1656" s="24"/>
    </row>
    <row r="1657" spans="16:18" x14ac:dyDescent="0.25">
      <c r="P1657" s="24"/>
      <c r="Q1657" s="24"/>
      <c r="R1657" s="24"/>
    </row>
    <row r="1658" spans="16:18" x14ac:dyDescent="0.25">
      <c r="P1658" s="24"/>
      <c r="Q1658" s="24"/>
      <c r="R1658" s="24"/>
    </row>
    <row r="1659" spans="16:18" x14ac:dyDescent="0.25">
      <c r="P1659" s="24"/>
      <c r="Q1659" s="24"/>
      <c r="R1659" s="24"/>
    </row>
    <row r="1660" spans="16:18" x14ac:dyDescent="0.25">
      <c r="P1660" s="24"/>
      <c r="Q1660" s="24"/>
      <c r="R1660" s="24"/>
    </row>
    <row r="1661" spans="16:18" x14ac:dyDescent="0.25">
      <c r="P1661" s="24"/>
      <c r="Q1661" s="24"/>
      <c r="R1661" s="24"/>
    </row>
    <row r="1662" spans="16:18" x14ac:dyDescent="0.25">
      <c r="P1662" s="24"/>
      <c r="Q1662" s="24"/>
      <c r="R1662" s="24"/>
    </row>
    <row r="1663" spans="16:18" x14ac:dyDescent="0.25">
      <c r="P1663" s="24"/>
      <c r="Q1663" s="24"/>
      <c r="R1663" s="24"/>
    </row>
    <row r="1664" spans="16:18" x14ac:dyDescent="0.25">
      <c r="P1664" s="24"/>
      <c r="Q1664" s="24"/>
      <c r="R1664" s="24"/>
    </row>
    <row r="1665" spans="16:18" x14ac:dyDescent="0.25">
      <c r="P1665" s="24"/>
      <c r="Q1665" s="24"/>
      <c r="R1665" s="24"/>
    </row>
    <row r="1666" spans="16:18" x14ac:dyDescent="0.25">
      <c r="P1666" s="24"/>
      <c r="Q1666" s="24"/>
      <c r="R1666" s="24"/>
    </row>
    <row r="1667" spans="16:18" x14ac:dyDescent="0.25">
      <c r="P1667" s="24"/>
      <c r="Q1667" s="24"/>
      <c r="R1667" s="24"/>
    </row>
    <row r="1668" spans="16:18" x14ac:dyDescent="0.25">
      <c r="P1668" s="24"/>
      <c r="Q1668" s="24"/>
      <c r="R1668" s="24"/>
    </row>
    <row r="1669" spans="16:18" x14ac:dyDescent="0.25">
      <c r="P1669" s="24"/>
      <c r="Q1669" s="24"/>
      <c r="R1669" s="24"/>
    </row>
    <row r="1670" spans="16:18" x14ac:dyDescent="0.25">
      <c r="P1670" s="24"/>
      <c r="Q1670" s="24"/>
      <c r="R1670" s="24"/>
    </row>
    <row r="1671" spans="16:18" x14ac:dyDescent="0.25">
      <c r="P1671" s="24"/>
      <c r="Q1671" s="24"/>
      <c r="R1671" s="24"/>
    </row>
    <row r="1672" spans="16:18" x14ac:dyDescent="0.25">
      <c r="P1672" s="24"/>
      <c r="Q1672" s="24"/>
      <c r="R1672" s="24"/>
    </row>
    <row r="1673" spans="16:18" x14ac:dyDescent="0.25">
      <c r="P1673" s="24"/>
      <c r="Q1673" s="24"/>
      <c r="R1673" s="24"/>
    </row>
    <row r="1674" spans="16:18" x14ac:dyDescent="0.25">
      <c r="P1674" s="24"/>
      <c r="Q1674" s="24"/>
      <c r="R1674" s="24"/>
    </row>
    <row r="1675" spans="16:18" x14ac:dyDescent="0.25">
      <c r="P1675" s="24"/>
      <c r="Q1675" s="24"/>
      <c r="R1675" s="24"/>
    </row>
    <row r="1676" spans="16:18" x14ac:dyDescent="0.25">
      <c r="P1676" s="24"/>
      <c r="Q1676" s="24"/>
      <c r="R1676" s="24"/>
    </row>
    <row r="1677" spans="16:18" x14ac:dyDescent="0.25">
      <c r="P1677" s="24"/>
      <c r="Q1677" s="24"/>
      <c r="R1677" s="24"/>
    </row>
    <row r="1678" spans="16:18" x14ac:dyDescent="0.25">
      <c r="P1678" s="24"/>
      <c r="Q1678" s="24"/>
      <c r="R1678" s="24"/>
    </row>
    <row r="1679" spans="16:18" x14ac:dyDescent="0.25">
      <c r="P1679" s="24"/>
      <c r="Q1679" s="24"/>
      <c r="R1679" s="24"/>
    </row>
    <row r="1680" spans="16:18" x14ac:dyDescent="0.25">
      <c r="P1680" s="24"/>
      <c r="Q1680" s="24"/>
      <c r="R1680" s="24"/>
    </row>
    <row r="1681" spans="16:18" x14ac:dyDescent="0.25">
      <c r="P1681" s="24"/>
      <c r="Q1681" s="24"/>
      <c r="R1681" s="24"/>
    </row>
    <row r="1682" spans="16:18" x14ac:dyDescent="0.25">
      <c r="P1682" s="24"/>
      <c r="Q1682" s="24"/>
      <c r="R1682" s="24"/>
    </row>
    <row r="1683" spans="16:18" x14ac:dyDescent="0.25">
      <c r="P1683" s="24"/>
      <c r="Q1683" s="24"/>
      <c r="R1683" s="24"/>
    </row>
    <row r="1684" spans="16:18" x14ac:dyDescent="0.25">
      <c r="P1684" s="24"/>
      <c r="Q1684" s="24"/>
      <c r="R1684" s="24"/>
    </row>
    <row r="1685" spans="16:18" x14ac:dyDescent="0.25">
      <c r="P1685" s="24"/>
      <c r="Q1685" s="24"/>
      <c r="R1685" s="24"/>
    </row>
    <row r="1686" spans="16:18" x14ac:dyDescent="0.25">
      <c r="P1686" s="24"/>
      <c r="Q1686" s="24"/>
      <c r="R1686" s="24"/>
    </row>
    <row r="1687" spans="16:18" x14ac:dyDescent="0.25">
      <c r="P1687" s="24"/>
      <c r="Q1687" s="24"/>
      <c r="R1687" s="24"/>
    </row>
    <row r="1688" spans="16:18" x14ac:dyDescent="0.25">
      <c r="P1688" s="24"/>
      <c r="Q1688" s="24"/>
      <c r="R1688" s="24"/>
    </row>
    <row r="1689" spans="16:18" x14ac:dyDescent="0.25">
      <c r="P1689" s="24"/>
      <c r="Q1689" s="24"/>
      <c r="R1689" s="24"/>
    </row>
    <row r="1690" spans="16:18" x14ac:dyDescent="0.25">
      <c r="P1690" s="24"/>
      <c r="Q1690" s="24"/>
      <c r="R1690" s="24"/>
    </row>
    <row r="1691" spans="16:18" x14ac:dyDescent="0.25">
      <c r="P1691" s="24"/>
      <c r="Q1691" s="24"/>
      <c r="R1691" s="24"/>
    </row>
    <row r="1692" spans="16:18" x14ac:dyDescent="0.25">
      <c r="P1692" s="24"/>
      <c r="Q1692" s="24"/>
      <c r="R1692" s="24"/>
    </row>
    <row r="1693" spans="16:18" x14ac:dyDescent="0.25">
      <c r="P1693" s="24"/>
      <c r="Q1693" s="24"/>
      <c r="R1693" s="24"/>
    </row>
    <row r="1694" spans="16:18" x14ac:dyDescent="0.25">
      <c r="P1694" s="24"/>
      <c r="Q1694" s="24"/>
      <c r="R1694" s="24"/>
    </row>
    <row r="1695" spans="16:18" x14ac:dyDescent="0.25">
      <c r="P1695" s="24"/>
      <c r="Q1695" s="24"/>
      <c r="R1695" s="24"/>
    </row>
    <row r="1696" spans="16:18" x14ac:dyDescent="0.25">
      <c r="P1696" s="24"/>
      <c r="Q1696" s="24"/>
      <c r="R1696" s="24"/>
    </row>
    <row r="1697" spans="16:18" x14ac:dyDescent="0.25">
      <c r="P1697" s="24"/>
      <c r="Q1697" s="24"/>
      <c r="R1697" s="24"/>
    </row>
    <row r="1698" spans="16:18" x14ac:dyDescent="0.25">
      <c r="P1698" s="24"/>
      <c r="Q1698" s="24"/>
      <c r="R1698" s="24"/>
    </row>
    <row r="1699" spans="16:18" x14ac:dyDescent="0.25">
      <c r="P1699" s="24"/>
      <c r="Q1699" s="24"/>
      <c r="R1699" s="24"/>
    </row>
    <row r="1700" spans="16:18" x14ac:dyDescent="0.25">
      <c r="P1700" s="24"/>
      <c r="Q1700" s="24"/>
      <c r="R1700" s="24"/>
    </row>
    <row r="1701" spans="16:18" x14ac:dyDescent="0.25">
      <c r="P1701" s="24"/>
      <c r="Q1701" s="24"/>
      <c r="R1701" s="24"/>
    </row>
    <row r="1702" spans="16:18" x14ac:dyDescent="0.25">
      <c r="P1702" s="24"/>
      <c r="Q1702" s="24"/>
      <c r="R1702" s="24"/>
    </row>
    <row r="1703" spans="16:18" x14ac:dyDescent="0.25">
      <c r="P1703" s="24"/>
      <c r="Q1703" s="24"/>
      <c r="R1703" s="24"/>
    </row>
    <row r="1704" spans="16:18" x14ac:dyDescent="0.25">
      <c r="P1704" s="24"/>
      <c r="Q1704" s="24"/>
      <c r="R1704" s="24"/>
    </row>
    <row r="1705" spans="16:18" x14ac:dyDescent="0.25">
      <c r="P1705" s="24"/>
      <c r="Q1705" s="24"/>
      <c r="R1705" s="24"/>
    </row>
    <row r="1706" spans="16:18" x14ac:dyDescent="0.25">
      <c r="P1706" s="24"/>
      <c r="Q1706" s="24"/>
      <c r="R1706" s="24"/>
    </row>
    <row r="1707" spans="16:18" x14ac:dyDescent="0.25">
      <c r="P1707" s="24"/>
      <c r="Q1707" s="24"/>
      <c r="R1707" s="24"/>
    </row>
    <row r="1708" spans="16:18" x14ac:dyDescent="0.25">
      <c r="P1708" s="24"/>
      <c r="Q1708" s="24"/>
      <c r="R1708" s="24"/>
    </row>
    <row r="1709" spans="16:18" x14ac:dyDescent="0.25">
      <c r="P1709" s="24"/>
      <c r="Q1709" s="24"/>
      <c r="R1709" s="24"/>
    </row>
    <row r="1710" spans="16:18" x14ac:dyDescent="0.25">
      <c r="P1710" s="24"/>
      <c r="Q1710" s="24"/>
      <c r="R1710" s="24"/>
    </row>
    <row r="1711" spans="16:18" x14ac:dyDescent="0.25">
      <c r="P1711" s="24"/>
      <c r="Q1711" s="24"/>
      <c r="R1711" s="24"/>
    </row>
    <row r="1712" spans="16:18" x14ac:dyDescent="0.25">
      <c r="P1712" s="24"/>
      <c r="Q1712" s="24"/>
      <c r="R1712" s="24"/>
    </row>
    <row r="1713" spans="16:18" x14ac:dyDescent="0.25">
      <c r="P1713" s="24"/>
      <c r="Q1713" s="24"/>
      <c r="R1713" s="24"/>
    </row>
    <row r="1714" spans="16:18" x14ac:dyDescent="0.25">
      <c r="P1714" s="24"/>
      <c r="Q1714" s="24"/>
      <c r="R1714" s="24"/>
    </row>
    <row r="1715" spans="16:18" x14ac:dyDescent="0.25">
      <c r="P1715" s="24"/>
      <c r="Q1715" s="24"/>
      <c r="R1715" s="24"/>
    </row>
    <row r="1716" spans="16:18" x14ac:dyDescent="0.25">
      <c r="P1716" s="24"/>
      <c r="Q1716" s="24"/>
      <c r="R1716" s="24"/>
    </row>
    <row r="1717" spans="16:18" x14ac:dyDescent="0.25">
      <c r="P1717" s="24"/>
      <c r="Q1717" s="24"/>
      <c r="R1717" s="24"/>
    </row>
    <row r="1718" spans="16:18" x14ac:dyDescent="0.25">
      <c r="P1718" s="24"/>
      <c r="Q1718" s="24"/>
      <c r="R1718" s="24"/>
    </row>
    <row r="1719" spans="16:18" x14ac:dyDescent="0.25">
      <c r="P1719" s="24"/>
      <c r="Q1719" s="24"/>
      <c r="R1719" s="24"/>
    </row>
    <row r="1720" spans="16:18" x14ac:dyDescent="0.25">
      <c r="P1720" s="24"/>
      <c r="Q1720" s="24"/>
      <c r="R1720" s="24"/>
    </row>
    <row r="1721" spans="16:18" x14ac:dyDescent="0.25">
      <c r="P1721" s="24"/>
      <c r="Q1721" s="24"/>
      <c r="R1721" s="24"/>
    </row>
    <row r="1722" spans="16:18" x14ac:dyDescent="0.25">
      <c r="P1722" s="24"/>
      <c r="Q1722" s="24"/>
      <c r="R1722" s="24"/>
    </row>
    <row r="1723" spans="16:18" x14ac:dyDescent="0.25">
      <c r="P1723" s="24"/>
      <c r="Q1723" s="24"/>
      <c r="R1723" s="24"/>
    </row>
    <row r="1724" spans="16:18" x14ac:dyDescent="0.25">
      <c r="P1724" s="24"/>
      <c r="Q1724" s="24"/>
      <c r="R1724" s="24"/>
    </row>
    <row r="1725" spans="16:18" x14ac:dyDescent="0.25">
      <c r="P1725" s="24"/>
      <c r="Q1725" s="24"/>
      <c r="R1725" s="24"/>
    </row>
    <row r="1726" spans="16:18" x14ac:dyDescent="0.25">
      <c r="P1726" s="24"/>
      <c r="Q1726" s="24"/>
      <c r="R1726" s="24"/>
    </row>
    <row r="1727" spans="16:18" x14ac:dyDescent="0.25">
      <c r="P1727" s="24"/>
      <c r="Q1727" s="24"/>
      <c r="R1727" s="24"/>
    </row>
    <row r="1728" spans="16:18" x14ac:dyDescent="0.25">
      <c r="P1728" s="24"/>
      <c r="Q1728" s="24"/>
      <c r="R1728" s="24"/>
    </row>
    <row r="1729" spans="16:18" x14ac:dyDescent="0.25">
      <c r="P1729" s="24"/>
      <c r="Q1729" s="24"/>
      <c r="R1729" s="24"/>
    </row>
    <row r="1730" spans="16:18" x14ac:dyDescent="0.25">
      <c r="P1730" s="24"/>
      <c r="Q1730" s="24"/>
      <c r="R1730" s="24"/>
    </row>
    <row r="1731" spans="16:18" x14ac:dyDescent="0.25">
      <c r="P1731" s="24"/>
      <c r="Q1731" s="24"/>
      <c r="R1731" s="24"/>
    </row>
    <row r="1732" spans="16:18" x14ac:dyDescent="0.25">
      <c r="P1732" s="24"/>
      <c r="Q1732" s="24"/>
      <c r="R1732" s="24"/>
    </row>
    <row r="1733" spans="16:18" x14ac:dyDescent="0.25">
      <c r="P1733" s="24"/>
      <c r="Q1733" s="24"/>
      <c r="R1733" s="24"/>
    </row>
    <row r="1734" spans="16:18" x14ac:dyDescent="0.25">
      <c r="P1734" s="24"/>
      <c r="Q1734" s="24"/>
      <c r="R1734" s="24"/>
    </row>
    <row r="1735" spans="16:18" x14ac:dyDescent="0.25">
      <c r="P1735" s="24"/>
      <c r="Q1735" s="24"/>
      <c r="R1735" s="24"/>
    </row>
    <row r="1736" spans="16:18" x14ac:dyDescent="0.25">
      <c r="P1736" s="24"/>
      <c r="Q1736" s="24"/>
      <c r="R1736" s="24"/>
    </row>
    <row r="1737" spans="16:18" x14ac:dyDescent="0.25">
      <c r="P1737" s="24"/>
      <c r="Q1737" s="24"/>
      <c r="R1737" s="24"/>
    </row>
    <row r="1738" spans="16:18" x14ac:dyDescent="0.25">
      <c r="P1738" s="24"/>
      <c r="Q1738" s="24"/>
      <c r="R1738" s="24"/>
    </row>
    <row r="1739" spans="16:18" x14ac:dyDescent="0.25">
      <c r="P1739" s="24"/>
      <c r="Q1739" s="24"/>
      <c r="R1739" s="24"/>
    </row>
    <row r="1740" spans="16:18" x14ac:dyDescent="0.25">
      <c r="P1740" s="24"/>
      <c r="Q1740" s="24"/>
      <c r="R1740" s="24"/>
    </row>
    <row r="1741" spans="16:18" x14ac:dyDescent="0.25">
      <c r="P1741" s="24"/>
      <c r="Q1741" s="24"/>
      <c r="R1741" s="24"/>
    </row>
    <row r="1742" spans="16:18" x14ac:dyDescent="0.25">
      <c r="P1742" s="24"/>
      <c r="Q1742" s="24"/>
      <c r="R1742" s="24"/>
    </row>
    <row r="1743" spans="16:18" x14ac:dyDescent="0.25">
      <c r="P1743" s="24"/>
      <c r="Q1743" s="24"/>
      <c r="R1743" s="24"/>
    </row>
    <row r="1744" spans="16:18" x14ac:dyDescent="0.25">
      <c r="P1744" s="24"/>
      <c r="Q1744" s="24"/>
      <c r="R1744" s="24"/>
    </row>
    <row r="1745" spans="16:18" x14ac:dyDescent="0.25">
      <c r="P1745" s="24"/>
      <c r="Q1745" s="24"/>
      <c r="R1745" s="24"/>
    </row>
    <row r="1746" spans="16:18" x14ac:dyDescent="0.25">
      <c r="P1746" s="24"/>
      <c r="Q1746" s="24"/>
      <c r="R1746" s="24"/>
    </row>
    <row r="1747" spans="16:18" x14ac:dyDescent="0.25">
      <c r="P1747" s="24"/>
      <c r="Q1747" s="24"/>
      <c r="R1747" s="24"/>
    </row>
    <row r="1748" spans="16:18" x14ac:dyDescent="0.25">
      <c r="P1748" s="24"/>
      <c r="Q1748" s="24"/>
      <c r="R1748" s="24"/>
    </row>
    <row r="1749" spans="16:18" x14ac:dyDescent="0.25">
      <c r="P1749" s="24"/>
      <c r="Q1749" s="24"/>
      <c r="R1749" s="24"/>
    </row>
    <row r="1750" spans="16:18" x14ac:dyDescent="0.25">
      <c r="P1750" s="24"/>
      <c r="Q1750" s="24"/>
      <c r="R1750" s="24"/>
    </row>
    <row r="1751" spans="16:18" x14ac:dyDescent="0.25">
      <c r="P1751" s="24"/>
      <c r="Q1751" s="24"/>
      <c r="R1751" s="24"/>
    </row>
    <row r="1752" spans="16:18" x14ac:dyDescent="0.25">
      <c r="P1752" s="24"/>
      <c r="Q1752" s="24"/>
      <c r="R1752" s="24"/>
    </row>
    <row r="1753" spans="16:18" x14ac:dyDescent="0.25">
      <c r="P1753" s="24"/>
      <c r="Q1753" s="24"/>
      <c r="R1753" s="24"/>
    </row>
    <row r="1754" spans="16:18" x14ac:dyDescent="0.25">
      <c r="P1754" s="24"/>
      <c r="Q1754" s="24"/>
      <c r="R1754" s="24"/>
    </row>
    <row r="1755" spans="16:18" x14ac:dyDescent="0.25">
      <c r="P1755" s="24"/>
      <c r="Q1755" s="24"/>
      <c r="R1755" s="24"/>
    </row>
    <row r="1756" spans="16:18" x14ac:dyDescent="0.25">
      <c r="P1756" s="24"/>
      <c r="Q1756" s="24"/>
      <c r="R1756" s="24"/>
    </row>
    <row r="1757" spans="16:18" x14ac:dyDescent="0.25">
      <c r="P1757" s="24"/>
      <c r="Q1757" s="24"/>
      <c r="R1757" s="24"/>
    </row>
    <row r="1758" spans="16:18" x14ac:dyDescent="0.25">
      <c r="P1758" s="24"/>
      <c r="Q1758" s="24"/>
      <c r="R1758" s="24"/>
    </row>
    <row r="1759" spans="16:18" x14ac:dyDescent="0.25">
      <c r="P1759" s="24"/>
      <c r="Q1759" s="24"/>
      <c r="R1759" s="24"/>
    </row>
    <row r="1760" spans="16:18" x14ac:dyDescent="0.25">
      <c r="P1760" s="24"/>
      <c r="Q1760" s="24"/>
      <c r="R1760" s="24"/>
    </row>
    <row r="1761" spans="16:18" x14ac:dyDescent="0.25">
      <c r="P1761" s="24"/>
      <c r="Q1761" s="24"/>
      <c r="R1761" s="24"/>
    </row>
    <row r="1762" spans="16:18" x14ac:dyDescent="0.25">
      <c r="P1762" s="24"/>
      <c r="Q1762" s="24"/>
      <c r="R1762" s="24"/>
    </row>
    <row r="1763" spans="16:18" x14ac:dyDescent="0.25">
      <c r="P1763" s="24"/>
      <c r="Q1763" s="24"/>
      <c r="R1763" s="24"/>
    </row>
    <row r="1764" spans="16:18" x14ac:dyDescent="0.25">
      <c r="P1764" s="24"/>
      <c r="Q1764" s="24"/>
      <c r="R1764" s="24"/>
    </row>
    <row r="1765" spans="16:18" x14ac:dyDescent="0.25">
      <c r="P1765" s="24"/>
      <c r="Q1765" s="24"/>
      <c r="R1765" s="24"/>
    </row>
    <row r="1766" spans="16:18" x14ac:dyDescent="0.25">
      <c r="P1766" s="24"/>
      <c r="Q1766" s="24"/>
      <c r="R1766" s="24"/>
    </row>
    <row r="1767" spans="16:18" x14ac:dyDescent="0.25">
      <c r="P1767" s="24"/>
      <c r="Q1767" s="24"/>
      <c r="R1767" s="24"/>
    </row>
    <row r="1768" spans="16:18" x14ac:dyDescent="0.25">
      <c r="P1768" s="24"/>
      <c r="Q1768" s="24"/>
      <c r="R1768" s="24"/>
    </row>
    <row r="1769" spans="16:18" x14ac:dyDescent="0.25">
      <c r="P1769" s="24"/>
      <c r="Q1769" s="24"/>
      <c r="R1769" s="24"/>
    </row>
    <row r="1770" spans="16:18" x14ac:dyDescent="0.25">
      <c r="P1770" s="24"/>
      <c r="Q1770" s="24"/>
      <c r="R1770" s="24"/>
    </row>
    <row r="1771" spans="16:18" x14ac:dyDescent="0.25">
      <c r="P1771" s="24"/>
      <c r="Q1771" s="24"/>
      <c r="R1771" s="24"/>
    </row>
    <row r="1772" spans="16:18" x14ac:dyDescent="0.25">
      <c r="P1772" s="24"/>
      <c r="Q1772" s="24"/>
      <c r="R1772" s="24"/>
    </row>
    <row r="1773" spans="16:18" x14ac:dyDescent="0.25">
      <c r="P1773" s="24"/>
      <c r="Q1773" s="24"/>
      <c r="R1773" s="24"/>
    </row>
    <row r="1774" spans="16:18" x14ac:dyDescent="0.25">
      <c r="P1774" s="24"/>
      <c r="Q1774" s="24"/>
      <c r="R1774" s="24"/>
    </row>
    <row r="1775" spans="16:18" x14ac:dyDescent="0.25">
      <c r="P1775" s="24"/>
      <c r="Q1775" s="24"/>
      <c r="R1775" s="24"/>
    </row>
    <row r="1776" spans="16:18" x14ac:dyDescent="0.25">
      <c r="P1776" s="24"/>
      <c r="Q1776" s="24"/>
      <c r="R1776" s="24"/>
    </row>
    <row r="1777" spans="16:18" x14ac:dyDescent="0.25">
      <c r="P1777" s="24"/>
      <c r="Q1777" s="24"/>
      <c r="R1777" s="24"/>
    </row>
    <row r="1778" spans="16:18" x14ac:dyDescent="0.25">
      <c r="P1778" s="24"/>
      <c r="Q1778" s="24"/>
      <c r="R1778" s="24"/>
    </row>
    <row r="1779" spans="16:18" x14ac:dyDescent="0.25">
      <c r="P1779" s="24"/>
      <c r="Q1779" s="24"/>
      <c r="R1779" s="24"/>
    </row>
    <row r="1780" spans="16:18" x14ac:dyDescent="0.25">
      <c r="P1780" s="24"/>
      <c r="Q1780" s="24"/>
      <c r="R1780" s="24"/>
    </row>
    <row r="1781" spans="16:18" x14ac:dyDescent="0.25">
      <c r="P1781" s="24"/>
      <c r="Q1781" s="24"/>
      <c r="R1781" s="24"/>
    </row>
    <row r="1782" spans="16:18" x14ac:dyDescent="0.25">
      <c r="P1782" s="24"/>
      <c r="Q1782" s="24"/>
      <c r="R1782" s="24"/>
    </row>
    <row r="1783" spans="16:18" x14ac:dyDescent="0.25">
      <c r="P1783" s="24"/>
      <c r="Q1783" s="24"/>
      <c r="R1783" s="24"/>
    </row>
    <row r="1784" spans="16:18" x14ac:dyDescent="0.25">
      <c r="P1784" s="24"/>
      <c r="Q1784" s="24"/>
      <c r="R1784" s="24"/>
    </row>
    <row r="1785" spans="16:18" x14ac:dyDescent="0.25">
      <c r="P1785" s="24"/>
      <c r="Q1785" s="24"/>
      <c r="R1785" s="24"/>
    </row>
    <row r="1786" spans="16:18" x14ac:dyDescent="0.25">
      <c r="P1786" s="24"/>
      <c r="Q1786" s="24"/>
      <c r="R1786" s="24"/>
    </row>
    <row r="1787" spans="16:18" x14ac:dyDescent="0.25">
      <c r="P1787" s="24"/>
      <c r="Q1787" s="24"/>
      <c r="R1787" s="24"/>
    </row>
    <row r="1788" spans="16:18" x14ac:dyDescent="0.25">
      <c r="P1788" s="24"/>
      <c r="Q1788" s="24"/>
      <c r="R1788" s="24"/>
    </row>
    <row r="1789" spans="16:18" x14ac:dyDescent="0.25">
      <c r="P1789" s="24"/>
      <c r="Q1789" s="24"/>
      <c r="R1789" s="24"/>
    </row>
    <row r="1790" spans="16:18" x14ac:dyDescent="0.25">
      <c r="P1790" s="24"/>
      <c r="Q1790" s="24"/>
      <c r="R1790" s="24"/>
    </row>
    <row r="1791" spans="16:18" x14ac:dyDescent="0.25">
      <c r="P1791" s="24"/>
      <c r="Q1791" s="24"/>
      <c r="R1791" s="24"/>
    </row>
    <row r="1792" spans="16:18" x14ac:dyDescent="0.25">
      <c r="P1792" s="24"/>
      <c r="Q1792" s="24"/>
      <c r="R1792" s="24"/>
    </row>
    <row r="1793" spans="16:18" x14ac:dyDescent="0.25">
      <c r="P1793" s="24"/>
      <c r="Q1793" s="24"/>
      <c r="R1793" s="24"/>
    </row>
    <row r="1794" spans="16:18" x14ac:dyDescent="0.25">
      <c r="P1794" s="24"/>
      <c r="Q1794" s="24"/>
      <c r="R1794" s="24"/>
    </row>
    <row r="1795" spans="16:18" x14ac:dyDescent="0.25">
      <c r="P1795" s="24"/>
      <c r="Q1795" s="24"/>
      <c r="R1795" s="24"/>
    </row>
    <row r="1796" spans="16:18" x14ac:dyDescent="0.25">
      <c r="P1796" s="24"/>
      <c r="Q1796" s="24"/>
      <c r="R1796" s="24"/>
    </row>
    <row r="1797" spans="16:18" x14ac:dyDescent="0.25">
      <c r="P1797" s="24"/>
      <c r="Q1797" s="24"/>
      <c r="R1797" s="24"/>
    </row>
    <row r="1798" spans="16:18" x14ac:dyDescent="0.25">
      <c r="P1798" s="24"/>
      <c r="Q1798" s="24"/>
      <c r="R1798" s="24"/>
    </row>
    <row r="1799" spans="16:18" x14ac:dyDescent="0.25">
      <c r="P1799" s="24"/>
      <c r="Q1799" s="24"/>
      <c r="R1799" s="24"/>
    </row>
    <row r="1800" spans="16:18" x14ac:dyDescent="0.25">
      <c r="P1800" s="24"/>
      <c r="Q1800" s="24"/>
      <c r="R1800" s="24"/>
    </row>
    <row r="1801" spans="16:18" x14ac:dyDescent="0.25">
      <c r="P1801" s="24"/>
      <c r="Q1801" s="24"/>
      <c r="R1801" s="24"/>
    </row>
    <row r="1802" spans="16:18" x14ac:dyDescent="0.25">
      <c r="P1802" s="24"/>
      <c r="Q1802" s="24"/>
      <c r="R1802" s="24"/>
    </row>
    <row r="1803" spans="16:18" x14ac:dyDescent="0.25">
      <c r="P1803" s="24"/>
      <c r="Q1803" s="24"/>
      <c r="R1803" s="24"/>
    </row>
    <row r="1804" spans="16:18" x14ac:dyDescent="0.25">
      <c r="P1804" s="24"/>
      <c r="Q1804" s="24"/>
      <c r="R1804" s="24"/>
    </row>
    <row r="1805" spans="16:18" x14ac:dyDescent="0.25">
      <c r="P1805" s="24"/>
      <c r="Q1805" s="24"/>
      <c r="R1805" s="24"/>
    </row>
    <row r="1806" spans="16:18" x14ac:dyDescent="0.25">
      <c r="P1806" s="24"/>
      <c r="Q1806" s="24"/>
      <c r="R1806" s="24"/>
    </row>
    <row r="1807" spans="16:18" x14ac:dyDescent="0.25">
      <c r="P1807" s="24"/>
      <c r="Q1807" s="24"/>
      <c r="R1807" s="24"/>
    </row>
    <row r="1808" spans="16:18" x14ac:dyDescent="0.25">
      <c r="P1808" s="24"/>
      <c r="Q1808" s="24"/>
      <c r="R1808" s="24"/>
    </row>
    <row r="1809" spans="16:18" x14ac:dyDescent="0.25">
      <c r="P1809" s="24"/>
      <c r="Q1809" s="24"/>
      <c r="R1809" s="24"/>
    </row>
    <row r="1810" spans="16:18" x14ac:dyDescent="0.25">
      <c r="P1810" s="24"/>
      <c r="Q1810" s="24"/>
      <c r="R1810" s="24"/>
    </row>
    <row r="1811" spans="16:18" x14ac:dyDescent="0.25">
      <c r="P1811" s="24"/>
      <c r="Q1811" s="24"/>
      <c r="R1811" s="24"/>
    </row>
    <row r="1812" spans="16:18" x14ac:dyDescent="0.25">
      <c r="P1812" s="24"/>
      <c r="Q1812" s="24"/>
      <c r="R1812" s="24"/>
    </row>
    <row r="1813" spans="16:18" x14ac:dyDescent="0.25">
      <c r="P1813" s="24"/>
      <c r="Q1813" s="24"/>
      <c r="R1813" s="24"/>
    </row>
    <row r="1814" spans="16:18" x14ac:dyDescent="0.25">
      <c r="P1814" s="24"/>
      <c r="Q1814" s="24"/>
      <c r="R1814" s="24"/>
    </row>
    <row r="1815" spans="16:18" x14ac:dyDescent="0.25">
      <c r="P1815" s="24"/>
      <c r="Q1815" s="24"/>
      <c r="R1815" s="24"/>
    </row>
    <row r="1816" spans="16:18" x14ac:dyDescent="0.25">
      <c r="P1816" s="24"/>
      <c r="Q1816" s="24"/>
      <c r="R1816" s="24"/>
    </row>
    <row r="1817" spans="16:18" x14ac:dyDescent="0.25">
      <c r="P1817" s="24"/>
      <c r="Q1817" s="24"/>
      <c r="R1817" s="24"/>
    </row>
    <row r="1818" spans="16:18" x14ac:dyDescent="0.25">
      <c r="P1818" s="24"/>
      <c r="Q1818" s="24"/>
      <c r="R1818" s="24"/>
    </row>
    <row r="1819" spans="16:18" x14ac:dyDescent="0.25">
      <c r="P1819" s="24"/>
      <c r="Q1819" s="24"/>
      <c r="R1819" s="24"/>
    </row>
    <row r="1820" spans="16:18" x14ac:dyDescent="0.25">
      <c r="P1820" s="24"/>
      <c r="Q1820" s="24"/>
      <c r="R1820" s="24"/>
    </row>
    <row r="1821" spans="16:18" x14ac:dyDescent="0.25">
      <c r="P1821" s="24"/>
      <c r="Q1821" s="24"/>
      <c r="R1821" s="24"/>
    </row>
    <row r="1822" spans="16:18" x14ac:dyDescent="0.25">
      <c r="P1822" s="24"/>
      <c r="Q1822" s="24"/>
      <c r="R1822" s="24"/>
    </row>
    <row r="1823" spans="16:18" x14ac:dyDescent="0.25">
      <c r="P1823" s="24"/>
      <c r="Q1823" s="24"/>
      <c r="R1823" s="24"/>
    </row>
    <row r="1824" spans="16:18" x14ac:dyDescent="0.25">
      <c r="P1824" s="24"/>
      <c r="Q1824" s="24"/>
      <c r="R1824" s="24"/>
    </row>
    <row r="1825" spans="16:18" x14ac:dyDescent="0.25">
      <c r="P1825" s="24"/>
      <c r="Q1825" s="24"/>
      <c r="R1825" s="24"/>
    </row>
    <row r="1826" spans="16:18" x14ac:dyDescent="0.25">
      <c r="P1826" s="24"/>
      <c r="Q1826" s="24"/>
      <c r="R1826" s="24"/>
    </row>
    <row r="1827" spans="16:18" x14ac:dyDescent="0.25">
      <c r="P1827" s="24"/>
      <c r="Q1827" s="24"/>
      <c r="R1827" s="24"/>
    </row>
    <row r="1828" spans="16:18" x14ac:dyDescent="0.25">
      <c r="P1828" s="24"/>
      <c r="Q1828" s="24"/>
      <c r="R1828" s="24"/>
    </row>
    <row r="1829" spans="16:18" x14ac:dyDescent="0.25">
      <c r="P1829" s="24"/>
      <c r="Q1829" s="24"/>
      <c r="R1829" s="24"/>
    </row>
    <row r="1830" spans="16:18" x14ac:dyDescent="0.25">
      <c r="P1830" s="24"/>
      <c r="Q1830" s="24"/>
      <c r="R1830" s="24"/>
    </row>
    <row r="1831" spans="16:18" x14ac:dyDescent="0.25">
      <c r="P1831" s="24"/>
      <c r="Q1831" s="24"/>
      <c r="R1831" s="24"/>
    </row>
    <row r="1832" spans="16:18" x14ac:dyDescent="0.25">
      <c r="P1832" s="24"/>
      <c r="Q1832" s="24"/>
      <c r="R1832" s="24"/>
    </row>
    <row r="1833" spans="16:18" x14ac:dyDescent="0.25">
      <c r="P1833" s="24"/>
      <c r="Q1833" s="24"/>
      <c r="R1833" s="24"/>
    </row>
    <row r="1834" spans="16:18" x14ac:dyDescent="0.25">
      <c r="P1834" s="24"/>
      <c r="Q1834" s="24"/>
      <c r="R1834" s="24"/>
    </row>
    <row r="1835" spans="16:18" x14ac:dyDescent="0.25">
      <c r="P1835" s="24"/>
      <c r="Q1835" s="24"/>
      <c r="R1835" s="24"/>
    </row>
    <row r="1836" spans="16:18" x14ac:dyDescent="0.25">
      <c r="P1836" s="24"/>
      <c r="Q1836" s="24"/>
      <c r="R1836" s="24"/>
    </row>
    <row r="1837" spans="16:18" x14ac:dyDescent="0.25">
      <c r="P1837" s="24"/>
      <c r="Q1837" s="24"/>
      <c r="R1837" s="24"/>
    </row>
    <row r="1838" spans="16:18" x14ac:dyDescent="0.25">
      <c r="P1838" s="24"/>
      <c r="Q1838" s="24"/>
      <c r="R1838" s="24"/>
    </row>
    <row r="1839" spans="16:18" x14ac:dyDescent="0.25">
      <c r="P1839" s="24"/>
      <c r="Q1839" s="24"/>
      <c r="R1839" s="24"/>
    </row>
    <row r="1840" spans="16:18" x14ac:dyDescent="0.25">
      <c r="P1840" s="24"/>
      <c r="Q1840" s="24"/>
      <c r="R1840" s="24"/>
    </row>
    <row r="1841" spans="16:18" x14ac:dyDescent="0.25">
      <c r="P1841" s="24"/>
      <c r="Q1841" s="24"/>
      <c r="R1841" s="24"/>
    </row>
    <row r="1842" spans="16:18" x14ac:dyDescent="0.25">
      <c r="P1842" s="24"/>
      <c r="Q1842" s="24"/>
      <c r="R1842" s="24"/>
    </row>
    <row r="1843" spans="16:18" x14ac:dyDescent="0.25">
      <c r="P1843" s="24"/>
      <c r="Q1843" s="24"/>
      <c r="R1843" s="24"/>
    </row>
    <row r="1844" spans="16:18" x14ac:dyDescent="0.25">
      <c r="P1844" s="24"/>
      <c r="Q1844" s="24"/>
      <c r="R1844" s="24"/>
    </row>
    <row r="1845" spans="16:18" x14ac:dyDescent="0.25">
      <c r="P1845" s="24"/>
      <c r="Q1845" s="24"/>
      <c r="R1845" s="24"/>
    </row>
    <row r="1846" spans="16:18" x14ac:dyDescent="0.25">
      <c r="P1846" s="24"/>
      <c r="Q1846" s="24"/>
      <c r="R1846" s="24"/>
    </row>
    <row r="1847" spans="16:18" x14ac:dyDescent="0.25">
      <c r="P1847" s="24"/>
      <c r="Q1847" s="24"/>
      <c r="R1847" s="24"/>
    </row>
    <row r="1848" spans="16:18" x14ac:dyDescent="0.25">
      <c r="P1848" s="24"/>
      <c r="Q1848" s="24"/>
      <c r="R1848" s="24"/>
    </row>
    <row r="1849" spans="16:18" x14ac:dyDescent="0.25">
      <c r="P1849" s="24"/>
      <c r="Q1849" s="24"/>
      <c r="R1849" s="24"/>
    </row>
    <row r="1850" spans="16:18" x14ac:dyDescent="0.25">
      <c r="P1850" s="24"/>
      <c r="Q1850" s="24"/>
      <c r="R1850" s="24"/>
    </row>
    <row r="1851" spans="16:18" x14ac:dyDescent="0.25">
      <c r="P1851" s="24"/>
      <c r="Q1851" s="24"/>
      <c r="R1851" s="24"/>
    </row>
    <row r="1852" spans="16:18" x14ac:dyDescent="0.25">
      <c r="P1852" s="24"/>
      <c r="Q1852" s="24"/>
      <c r="R1852" s="24"/>
    </row>
    <row r="1853" spans="16:18" x14ac:dyDescent="0.25">
      <c r="P1853" s="24"/>
      <c r="Q1853" s="24"/>
      <c r="R1853" s="24"/>
    </row>
    <row r="1854" spans="16:18" x14ac:dyDescent="0.25">
      <c r="P1854" s="24"/>
      <c r="Q1854" s="24"/>
      <c r="R1854" s="24"/>
    </row>
    <row r="1855" spans="16:18" x14ac:dyDescent="0.25">
      <c r="P1855" s="24"/>
      <c r="Q1855" s="24"/>
      <c r="R1855" s="24"/>
    </row>
    <row r="1856" spans="16:18" x14ac:dyDescent="0.25">
      <c r="P1856" s="24"/>
      <c r="Q1856" s="24"/>
      <c r="R1856" s="24"/>
    </row>
    <row r="1857" spans="16:18" x14ac:dyDescent="0.25">
      <c r="P1857" s="24"/>
      <c r="Q1857" s="24"/>
      <c r="R1857" s="24"/>
    </row>
    <row r="1858" spans="16:18" x14ac:dyDescent="0.25">
      <c r="P1858" s="24"/>
      <c r="Q1858" s="24"/>
      <c r="R1858" s="24"/>
    </row>
    <row r="1859" spans="16:18" x14ac:dyDescent="0.25">
      <c r="P1859" s="24"/>
      <c r="Q1859" s="24"/>
      <c r="R1859" s="24"/>
    </row>
    <row r="1860" spans="16:18" x14ac:dyDescent="0.25">
      <c r="P1860" s="24"/>
      <c r="Q1860" s="24"/>
      <c r="R1860" s="24"/>
    </row>
    <row r="1861" spans="16:18" x14ac:dyDescent="0.25">
      <c r="P1861" s="24"/>
      <c r="Q1861" s="24"/>
      <c r="R1861" s="24"/>
    </row>
    <row r="1862" spans="16:18" x14ac:dyDescent="0.25">
      <c r="P1862" s="24"/>
      <c r="Q1862" s="24"/>
      <c r="R1862" s="24"/>
    </row>
    <row r="1863" spans="16:18" x14ac:dyDescent="0.25">
      <c r="P1863" s="24"/>
      <c r="Q1863" s="24"/>
      <c r="R1863" s="24"/>
    </row>
    <row r="1864" spans="16:18" x14ac:dyDescent="0.25">
      <c r="P1864" s="24"/>
      <c r="Q1864" s="24"/>
      <c r="R1864" s="24"/>
    </row>
    <row r="1865" spans="16:18" x14ac:dyDescent="0.25">
      <c r="P1865" s="24"/>
      <c r="Q1865" s="24"/>
      <c r="R1865" s="24"/>
    </row>
    <row r="1866" spans="16:18" x14ac:dyDescent="0.25">
      <c r="P1866" s="24"/>
      <c r="Q1866" s="24"/>
      <c r="R1866" s="24"/>
    </row>
    <row r="1867" spans="16:18" x14ac:dyDescent="0.25">
      <c r="P1867" s="24"/>
      <c r="Q1867" s="24"/>
      <c r="R1867" s="24"/>
    </row>
    <row r="1868" spans="16:18" x14ac:dyDescent="0.25">
      <c r="P1868" s="24"/>
      <c r="Q1868" s="24"/>
      <c r="R1868" s="24"/>
    </row>
    <row r="1869" spans="16:18" x14ac:dyDescent="0.25">
      <c r="P1869" s="24"/>
      <c r="Q1869" s="24"/>
      <c r="R1869" s="24"/>
    </row>
    <row r="1870" spans="16:18" x14ac:dyDescent="0.25">
      <c r="P1870" s="24"/>
      <c r="Q1870" s="24"/>
      <c r="R1870" s="24"/>
    </row>
    <row r="1871" spans="16:18" x14ac:dyDescent="0.25">
      <c r="P1871" s="24"/>
      <c r="Q1871" s="24"/>
      <c r="R1871" s="24"/>
    </row>
    <row r="1872" spans="16:18" x14ac:dyDescent="0.25">
      <c r="P1872" s="24"/>
      <c r="Q1872" s="24"/>
      <c r="R1872" s="24"/>
    </row>
    <row r="1873" spans="16:18" x14ac:dyDescent="0.25">
      <c r="P1873" s="24"/>
      <c r="Q1873" s="24"/>
      <c r="R1873" s="24"/>
    </row>
    <row r="1874" spans="16:18" x14ac:dyDescent="0.25">
      <c r="P1874" s="24"/>
      <c r="Q1874" s="24"/>
      <c r="R1874" s="24"/>
    </row>
    <row r="1875" spans="16:18" x14ac:dyDescent="0.25">
      <c r="P1875" s="24"/>
      <c r="Q1875" s="24"/>
      <c r="R1875" s="24"/>
    </row>
    <row r="1876" spans="16:18" x14ac:dyDescent="0.25">
      <c r="P1876" s="24"/>
      <c r="Q1876" s="24"/>
      <c r="R1876" s="24"/>
    </row>
    <row r="1877" spans="16:18" x14ac:dyDescent="0.25">
      <c r="P1877" s="24"/>
      <c r="Q1877" s="24"/>
      <c r="R1877" s="24"/>
    </row>
    <row r="1878" spans="16:18" x14ac:dyDescent="0.25">
      <c r="P1878" s="24"/>
      <c r="Q1878" s="24"/>
      <c r="R1878" s="24"/>
    </row>
    <row r="1879" spans="16:18" x14ac:dyDescent="0.25">
      <c r="P1879" s="24"/>
      <c r="Q1879" s="24"/>
      <c r="R1879" s="24"/>
    </row>
    <row r="1880" spans="16:18" x14ac:dyDescent="0.25">
      <c r="P1880" s="24"/>
      <c r="Q1880" s="24"/>
      <c r="R1880" s="24"/>
    </row>
    <row r="1881" spans="16:18" x14ac:dyDescent="0.25">
      <c r="P1881" s="24"/>
      <c r="Q1881" s="24"/>
      <c r="R1881" s="24"/>
    </row>
    <row r="1882" spans="16:18" x14ac:dyDescent="0.25">
      <c r="P1882" s="24"/>
      <c r="Q1882" s="24"/>
      <c r="R1882" s="24"/>
    </row>
    <row r="1883" spans="16:18" x14ac:dyDescent="0.25">
      <c r="P1883" s="24"/>
      <c r="Q1883" s="24"/>
      <c r="R1883" s="24"/>
    </row>
    <row r="1884" spans="16:18" x14ac:dyDescent="0.25">
      <c r="P1884" s="24"/>
      <c r="Q1884" s="24"/>
      <c r="R1884" s="24"/>
    </row>
    <row r="1885" spans="16:18" x14ac:dyDescent="0.25">
      <c r="P1885" s="24"/>
      <c r="Q1885" s="24"/>
      <c r="R1885" s="24"/>
    </row>
    <row r="1886" spans="16:18" x14ac:dyDescent="0.25">
      <c r="P1886" s="24"/>
      <c r="Q1886" s="24"/>
      <c r="R1886" s="24"/>
    </row>
    <row r="1887" spans="16:18" x14ac:dyDescent="0.25">
      <c r="P1887" s="24"/>
      <c r="Q1887" s="24"/>
      <c r="R1887" s="24"/>
    </row>
    <row r="1888" spans="16:18" x14ac:dyDescent="0.25">
      <c r="P1888" s="24"/>
      <c r="Q1888" s="24"/>
      <c r="R1888" s="24"/>
    </row>
    <row r="1889" spans="16:18" x14ac:dyDescent="0.25">
      <c r="P1889" s="24"/>
      <c r="Q1889" s="24"/>
      <c r="R1889" s="24"/>
    </row>
    <row r="1890" spans="16:18" x14ac:dyDescent="0.25">
      <c r="P1890" s="24"/>
      <c r="Q1890" s="24"/>
      <c r="R1890" s="24"/>
    </row>
    <row r="1891" spans="16:18" x14ac:dyDescent="0.25">
      <c r="P1891" s="24"/>
      <c r="Q1891" s="24"/>
      <c r="R1891" s="24"/>
    </row>
    <row r="1892" spans="16:18" x14ac:dyDescent="0.25">
      <c r="P1892" s="24"/>
      <c r="Q1892" s="24"/>
      <c r="R1892" s="24"/>
    </row>
    <row r="1893" spans="16:18" x14ac:dyDescent="0.25">
      <c r="P1893" s="24"/>
      <c r="Q1893" s="24"/>
      <c r="R1893" s="24"/>
    </row>
    <row r="1894" spans="16:18" x14ac:dyDescent="0.25">
      <c r="P1894" s="24"/>
      <c r="Q1894" s="24"/>
      <c r="R1894" s="24"/>
    </row>
    <row r="1895" spans="16:18" x14ac:dyDescent="0.25">
      <c r="P1895" s="24"/>
      <c r="Q1895" s="24"/>
      <c r="R1895" s="24"/>
    </row>
    <row r="1896" spans="16:18" x14ac:dyDescent="0.25">
      <c r="P1896" s="24"/>
      <c r="Q1896" s="24"/>
      <c r="R1896" s="24"/>
    </row>
    <row r="1897" spans="16:18" x14ac:dyDescent="0.25">
      <c r="P1897" s="24"/>
      <c r="Q1897" s="24"/>
      <c r="R1897" s="24"/>
    </row>
    <row r="1898" spans="16:18" x14ac:dyDescent="0.25">
      <c r="P1898" s="24"/>
      <c r="Q1898" s="24"/>
      <c r="R1898" s="24"/>
    </row>
    <row r="1899" spans="16:18" x14ac:dyDescent="0.25">
      <c r="P1899" s="24"/>
      <c r="Q1899" s="24"/>
      <c r="R1899" s="24"/>
    </row>
    <row r="1900" spans="16:18" x14ac:dyDescent="0.25">
      <c r="P1900" s="24"/>
      <c r="Q1900" s="24"/>
      <c r="R1900" s="24"/>
    </row>
    <row r="1901" spans="16:18" x14ac:dyDescent="0.25">
      <c r="P1901" s="24"/>
      <c r="Q1901" s="24"/>
      <c r="R1901" s="24"/>
    </row>
    <row r="1902" spans="16:18" x14ac:dyDescent="0.25">
      <c r="P1902" s="24"/>
      <c r="Q1902" s="24"/>
      <c r="R1902" s="24"/>
    </row>
    <row r="1903" spans="16:18" x14ac:dyDescent="0.25">
      <c r="P1903" s="24"/>
      <c r="Q1903" s="24"/>
      <c r="R1903" s="24"/>
    </row>
    <row r="1904" spans="16:18" x14ac:dyDescent="0.25">
      <c r="P1904" s="24"/>
      <c r="Q1904" s="24"/>
      <c r="R1904" s="24"/>
    </row>
    <row r="1905" spans="16:18" x14ac:dyDescent="0.25">
      <c r="P1905" s="24"/>
      <c r="Q1905" s="24"/>
      <c r="R1905" s="24"/>
    </row>
    <row r="1906" spans="16:18" x14ac:dyDescent="0.25">
      <c r="P1906" s="24"/>
      <c r="Q1906" s="24"/>
      <c r="R1906" s="24"/>
    </row>
    <row r="1907" spans="16:18" x14ac:dyDescent="0.25">
      <c r="P1907" s="24"/>
      <c r="Q1907" s="24"/>
      <c r="R1907" s="24"/>
    </row>
    <row r="1908" spans="16:18" x14ac:dyDescent="0.25">
      <c r="P1908" s="24"/>
      <c r="Q1908" s="24"/>
      <c r="R1908" s="24"/>
    </row>
    <row r="1909" spans="16:18" x14ac:dyDescent="0.25">
      <c r="P1909" s="24"/>
      <c r="Q1909" s="24"/>
      <c r="R1909" s="24"/>
    </row>
    <row r="1910" spans="16:18" x14ac:dyDescent="0.25">
      <c r="P1910" s="24"/>
      <c r="Q1910" s="24"/>
      <c r="R1910" s="24"/>
    </row>
    <row r="1911" spans="16:18" x14ac:dyDescent="0.25">
      <c r="P1911" s="24"/>
      <c r="Q1911" s="24"/>
      <c r="R1911" s="24"/>
    </row>
    <row r="1912" spans="16:18" x14ac:dyDescent="0.25">
      <c r="P1912" s="24"/>
      <c r="Q1912" s="24"/>
      <c r="R1912" s="24"/>
    </row>
    <row r="1913" spans="16:18" x14ac:dyDescent="0.25">
      <c r="P1913" s="24"/>
      <c r="Q1913" s="24"/>
      <c r="R1913" s="24"/>
    </row>
    <row r="1914" spans="16:18" x14ac:dyDescent="0.25">
      <c r="P1914" s="24"/>
      <c r="Q1914" s="24"/>
      <c r="R1914" s="24"/>
    </row>
    <row r="1915" spans="16:18" x14ac:dyDescent="0.25">
      <c r="P1915" s="24"/>
      <c r="Q1915" s="24"/>
      <c r="R1915" s="24"/>
    </row>
    <row r="1916" spans="16:18" x14ac:dyDescent="0.25">
      <c r="P1916" s="24"/>
      <c r="Q1916" s="24"/>
      <c r="R1916" s="24"/>
    </row>
    <row r="1917" spans="16:18" x14ac:dyDescent="0.25">
      <c r="P1917" s="24"/>
      <c r="Q1917" s="24"/>
      <c r="R1917" s="24"/>
    </row>
    <row r="1918" spans="16:18" x14ac:dyDescent="0.25">
      <c r="P1918" s="24"/>
      <c r="Q1918" s="24"/>
      <c r="R1918" s="24"/>
    </row>
    <row r="1919" spans="16:18" x14ac:dyDescent="0.25">
      <c r="P1919" s="24"/>
      <c r="Q1919" s="24"/>
      <c r="R1919" s="24"/>
    </row>
    <row r="1920" spans="16:18" x14ac:dyDescent="0.25">
      <c r="P1920" s="24"/>
      <c r="Q1920" s="24"/>
      <c r="R1920" s="24"/>
    </row>
    <row r="1921" spans="16:18" x14ac:dyDescent="0.25">
      <c r="P1921" s="24"/>
      <c r="Q1921" s="24"/>
      <c r="R1921" s="24"/>
    </row>
    <row r="1922" spans="16:18" x14ac:dyDescent="0.25">
      <c r="P1922" s="24"/>
      <c r="Q1922" s="24"/>
      <c r="R1922" s="24"/>
    </row>
    <row r="1923" spans="16:18" x14ac:dyDescent="0.25">
      <c r="P1923" s="24"/>
      <c r="Q1923" s="24"/>
      <c r="R1923" s="24"/>
    </row>
    <row r="1924" spans="16:18" x14ac:dyDescent="0.25">
      <c r="P1924" s="24"/>
      <c r="Q1924" s="24"/>
      <c r="R1924" s="24"/>
    </row>
    <row r="1925" spans="16:18" x14ac:dyDescent="0.25">
      <c r="P1925" s="24"/>
      <c r="Q1925" s="24"/>
      <c r="R1925" s="24"/>
    </row>
    <row r="1926" spans="16:18" x14ac:dyDescent="0.25">
      <c r="P1926" s="24"/>
      <c r="Q1926" s="24"/>
      <c r="R1926" s="24"/>
    </row>
    <row r="1927" spans="16:18" x14ac:dyDescent="0.25">
      <c r="P1927" s="24"/>
      <c r="Q1927" s="24"/>
      <c r="R1927" s="24"/>
    </row>
    <row r="1928" spans="16:18" x14ac:dyDescent="0.25">
      <c r="P1928" s="24"/>
      <c r="Q1928" s="24"/>
      <c r="R1928" s="24"/>
    </row>
    <row r="1929" spans="16:18" x14ac:dyDescent="0.25">
      <c r="P1929" s="24"/>
      <c r="Q1929" s="24"/>
      <c r="R1929" s="24"/>
    </row>
    <row r="1930" spans="16:18" x14ac:dyDescent="0.25">
      <c r="P1930" s="24"/>
      <c r="Q1930" s="24"/>
      <c r="R1930" s="24"/>
    </row>
    <row r="1931" spans="16:18" x14ac:dyDescent="0.25">
      <c r="P1931" s="24"/>
      <c r="Q1931" s="24"/>
      <c r="R1931" s="24"/>
    </row>
    <row r="1932" spans="16:18" x14ac:dyDescent="0.25">
      <c r="P1932" s="24"/>
      <c r="Q1932" s="24"/>
      <c r="R1932" s="24"/>
    </row>
    <row r="1933" spans="16:18" x14ac:dyDescent="0.25">
      <c r="P1933" s="24"/>
      <c r="Q1933" s="24"/>
      <c r="R1933" s="24"/>
    </row>
    <row r="1934" spans="16:18" x14ac:dyDescent="0.25">
      <c r="P1934" s="24"/>
      <c r="Q1934" s="24"/>
      <c r="R1934" s="24"/>
    </row>
    <row r="1935" spans="16:18" x14ac:dyDescent="0.25">
      <c r="P1935" s="24"/>
      <c r="Q1935" s="24"/>
      <c r="R1935" s="24"/>
    </row>
    <row r="1936" spans="16:18" x14ac:dyDescent="0.25">
      <c r="P1936" s="24"/>
      <c r="Q1936" s="24"/>
      <c r="R1936" s="24"/>
    </row>
    <row r="1937" spans="16:18" x14ac:dyDescent="0.25">
      <c r="P1937" s="24"/>
      <c r="Q1937" s="24"/>
      <c r="R1937" s="24"/>
    </row>
    <row r="1938" spans="16:18" x14ac:dyDescent="0.25">
      <c r="P1938" s="24"/>
      <c r="Q1938" s="24"/>
      <c r="R1938" s="24"/>
    </row>
    <row r="1939" spans="16:18" x14ac:dyDescent="0.25">
      <c r="P1939" s="24"/>
      <c r="Q1939" s="24"/>
      <c r="R1939" s="24"/>
    </row>
    <row r="1940" spans="16:18" x14ac:dyDescent="0.25">
      <c r="P1940" s="24"/>
      <c r="Q1940" s="24"/>
      <c r="R1940" s="24"/>
    </row>
    <row r="1941" spans="16:18" x14ac:dyDescent="0.25">
      <c r="P1941" s="24"/>
      <c r="Q1941" s="24"/>
      <c r="R1941" s="24"/>
    </row>
    <row r="1942" spans="16:18" x14ac:dyDescent="0.25">
      <c r="P1942" s="24"/>
      <c r="Q1942" s="24"/>
      <c r="R1942" s="24"/>
    </row>
    <row r="1943" spans="16:18" x14ac:dyDescent="0.25">
      <c r="P1943" s="24"/>
      <c r="Q1943" s="24"/>
      <c r="R1943" s="24"/>
    </row>
    <row r="1944" spans="16:18" x14ac:dyDescent="0.25">
      <c r="P1944" s="24"/>
      <c r="Q1944" s="24"/>
      <c r="R1944" s="24"/>
    </row>
    <row r="1945" spans="16:18" x14ac:dyDescent="0.25">
      <c r="P1945" s="24"/>
      <c r="Q1945" s="24"/>
      <c r="R1945" s="24"/>
    </row>
    <row r="1946" spans="16:18" x14ac:dyDescent="0.25">
      <c r="P1946" s="24"/>
      <c r="Q1946" s="24"/>
      <c r="R1946" s="24"/>
    </row>
    <row r="1947" spans="16:18" x14ac:dyDescent="0.25">
      <c r="P1947" s="24"/>
      <c r="Q1947" s="24"/>
      <c r="R1947" s="24"/>
    </row>
    <row r="1948" spans="16:18" x14ac:dyDescent="0.25">
      <c r="P1948" s="24"/>
      <c r="Q1948" s="24"/>
      <c r="R1948" s="24"/>
    </row>
    <row r="1949" spans="16:18" x14ac:dyDescent="0.25">
      <c r="P1949" s="24"/>
      <c r="Q1949" s="24"/>
      <c r="R1949" s="24"/>
    </row>
    <row r="1950" spans="16:18" x14ac:dyDescent="0.25">
      <c r="P1950" s="24"/>
      <c r="Q1950" s="24"/>
      <c r="R1950" s="24"/>
    </row>
    <row r="1951" spans="16:18" x14ac:dyDescent="0.25">
      <c r="P1951" s="24"/>
      <c r="Q1951" s="24"/>
      <c r="R1951" s="24"/>
    </row>
    <row r="1952" spans="16:18" x14ac:dyDescent="0.25">
      <c r="P1952" s="24"/>
      <c r="Q1952" s="24"/>
      <c r="R1952" s="24"/>
    </row>
    <row r="1953" spans="16:18" x14ac:dyDescent="0.25">
      <c r="P1953" s="24"/>
      <c r="Q1953" s="24"/>
      <c r="R1953" s="24"/>
    </row>
    <row r="1954" spans="16:18" x14ac:dyDescent="0.25">
      <c r="P1954" s="24"/>
      <c r="Q1954" s="24"/>
      <c r="R1954" s="24"/>
    </row>
    <row r="1955" spans="16:18" x14ac:dyDescent="0.25">
      <c r="P1955" s="24"/>
      <c r="Q1955" s="24"/>
      <c r="R1955" s="24"/>
    </row>
    <row r="1956" spans="16:18" x14ac:dyDescent="0.25">
      <c r="P1956" s="24"/>
      <c r="Q1956" s="24"/>
      <c r="R1956" s="24"/>
    </row>
    <row r="1957" spans="16:18" x14ac:dyDescent="0.25">
      <c r="P1957" s="24"/>
      <c r="Q1957" s="24"/>
      <c r="R1957" s="24"/>
    </row>
    <row r="1958" spans="16:18" x14ac:dyDescent="0.25">
      <c r="P1958" s="24"/>
      <c r="Q1958" s="24"/>
      <c r="R1958" s="24"/>
    </row>
    <row r="1959" spans="16:18" x14ac:dyDescent="0.25">
      <c r="P1959" s="24"/>
      <c r="Q1959" s="24"/>
      <c r="R1959" s="24"/>
    </row>
    <row r="1960" spans="16:18" x14ac:dyDescent="0.25">
      <c r="P1960" s="24"/>
      <c r="Q1960" s="24"/>
      <c r="R1960" s="24"/>
    </row>
    <row r="1961" spans="16:18" x14ac:dyDescent="0.25">
      <c r="P1961" s="24"/>
      <c r="Q1961" s="24"/>
      <c r="R1961" s="24"/>
    </row>
    <row r="1962" spans="16:18" x14ac:dyDescent="0.25">
      <c r="P1962" s="24"/>
      <c r="Q1962" s="24"/>
      <c r="R1962" s="24"/>
    </row>
    <row r="1963" spans="16:18" x14ac:dyDescent="0.25">
      <c r="P1963" s="24"/>
      <c r="Q1963" s="24"/>
      <c r="R1963" s="24"/>
    </row>
    <row r="1964" spans="16:18" x14ac:dyDescent="0.25">
      <c r="P1964" s="24"/>
      <c r="Q1964" s="24"/>
      <c r="R1964" s="24"/>
    </row>
    <row r="1965" spans="16:18" x14ac:dyDescent="0.25">
      <c r="P1965" s="24"/>
      <c r="Q1965" s="24"/>
      <c r="R1965" s="24"/>
    </row>
    <row r="1966" spans="16:18" x14ac:dyDescent="0.25">
      <c r="P1966" s="24"/>
      <c r="Q1966" s="24"/>
      <c r="R1966" s="24"/>
    </row>
    <row r="1967" spans="16:18" x14ac:dyDescent="0.25">
      <c r="P1967" s="24"/>
      <c r="Q1967" s="24"/>
      <c r="R1967" s="24"/>
    </row>
    <row r="1968" spans="16:18" x14ac:dyDescent="0.25">
      <c r="P1968" s="24"/>
      <c r="Q1968" s="24"/>
      <c r="R1968" s="24"/>
    </row>
    <row r="1969" spans="16:18" x14ac:dyDescent="0.25">
      <c r="P1969" s="24"/>
      <c r="Q1969" s="24"/>
      <c r="R1969" s="24"/>
    </row>
    <row r="1970" spans="16:18" x14ac:dyDescent="0.25">
      <c r="P1970" s="24"/>
      <c r="Q1970" s="24"/>
      <c r="R1970" s="24"/>
    </row>
    <row r="1971" spans="16:18" x14ac:dyDescent="0.25">
      <c r="P1971" s="24"/>
      <c r="Q1971" s="24"/>
      <c r="R1971" s="24"/>
    </row>
    <row r="1972" spans="16:18" x14ac:dyDescent="0.25">
      <c r="P1972" s="24"/>
      <c r="Q1972" s="24"/>
      <c r="R1972" s="24"/>
    </row>
    <row r="1973" spans="16:18" x14ac:dyDescent="0.25">
      <c r="P1973" s="24"/>
      <c r="Q1973" s="24"/>
      <c r="R1973" s="24"/>
    </row>
    <row r="1974" spans="16:18" x14ac:dyDescent="0.25">
      <c r="P1974" s="24"/>
      <c r="Q1974" s="24"/>
      <c r="R1974" s="24"/>
    </row>
    <row r="1975" spans="16:18" x14ac:dyDescent="0.25">
      <c r="P1975" s="24"/>
      <c r="Q1975" s="24"/>
      <c r="R1975" s="24"/>
    </row>
    <row r="1976" spans="16:18" x14ac:dyDescent="0.25">
      <c r="P1976" s="24"/>
      <c r="Q1976" s="24"/>
      <c r="R1976" s="24"/>
    </row>
    <row r="1977" spans="16:18" x14ac:dyDescent="0.25">
      <c r="P1977" s="24"/>
      <c r="Q1977" s="24"/>
      <c r="R1977" s="24"/>
    </row>
    <row r="1978" spans="16:18" x14ac:dyDescent="0.25">
      <c r="P1978" s="24"/>
      <c r="Q1978" s="24"/>
      <c r="R1978" s="24"/>
    </row>
    <row r="1979" spans="16:18" x14ac:dyDescent="0.25">
      <c r="P1979" s="24"/>
      <c r="Q1979" s="24"/>
      <c r="R1979" s="24"/>
    </row>
    <row r="1980" spans="16:18" x14ac:dyDescent="0.25">
      <c r="P1980" s="24"/>
      <c r="Q1980" s="24"/>
      <c r="R1980" s="24"/>
    </row>
    <row r="1981" spans="16:18" x14ac:dyDescent="0.25">
      <c r="P1981" s="24"/>
      <c r="Q1981" s="24"/>
      <c r="R1981" s="24"/>
    </row>
    <row r="1982" spans="16:18" x14ac:dyDescent="0.25">
      <c r="P1982" s="24"/>
      <c r="Q1982" s="24"/>
      <c r="R1982" s="24"/>
    </row>
    <row r="1983" spans="16:18" x14ac:dyDescent="0.25">
      <c r="P1983" s="24"/>
      <c r="Q1983" s="24"/>
      <c r="R1983" s="24"/>
    </row>
    <row r="1984" spans="16:18" x14ac:dyDescent="0.25">
      <c r="P1984" s="24"/>
      <c r="Q1984" s="24"/>
      <c r="R1984" s="24"/>
    </row>
    <row r="1985" spans="16:18" x14ac:dyDescent="0.25">
      <c r="P1985" s="24"/>
      <c r="Q1985" s="24"/>
      <c r="R1985" s="24"/>
    </row>
    <row r="1986" spans="16:18" x14ac:dyDescent="0.25">
      <c r="P1986" s="24"/>
      <c r="Q1986" s="24"/>
      <c r="R1986" s="24"/>
    </row>
    <row r="1987" spans="16:18" x14ac:dyDescent="0.25">
      <c r="P1987" s="24"/>
      <c r="Q1987" s="24"/>
      <c r="R1987" s="24"/>
    </row>
    <row r="1988" spans="16:18" x14ac:dyDescent="0.25">
      <c r="P1988" s="24"/>
      <c r="Q1988" s="24"/>
      <c r="R1988" s="24"/>
    </row>
    <row r="1989" spans="16:18" x14ac:dyDescent="0.25">
      <c r="P1989" s="24"/>
      <c r="Q1989" s="24"/>
      <c r="R1989" s="24"/>
    </row>
    <row r="1990" spans="16:18" x14ac:dyDescent="0.25">
      <c r="P1990" s="24"/>
      <c r="Q1990" s="24"/>
      <c r="R1990" s="24"/>
    </row>
    <row r="1991" spans="16:18" x14ac:dyDescent="0.25">
      <c r="P1991" s="24"/>
      <c r="Q1991" s="24"/>
      <c r="R1991" s="24"/>
    </row>
    <row r="1992" spans="16:18" x14ac:dyDescent="0.25">
      <c r="P1992" s="24"/>
      <c r="Q1992" s="24"/>
      <c r="R1992" s="24"/>
    </row>
    <row r="1993" spans="16:18" x14ac:dyDescent="0.25">
      <c r="P1993" s="24"/>
      <c r="Q1993" s="24"/>
      <c r="R1993" s="24"/>
    </row>
    <row r="1994" spans="16:18" x14ac:dyDescent="0.25">
      <c r="P1994" s="24"/>
      <c r="Q1994" s="24"/>
      <c r="R1994" s="24"/>
    </row>
    <row r="1995" spans="16:18" x14ac:dyDescent="0.25">
      <c r="P1995" s="24"/>
      <c r="Q1995" s="24"/>
      <c r="R1995" s="24"/>
    </row>
    <row r="1996" spans="16:18" x14ac:dyDescent="0.25">
      <c r="P1996" s="24"/>
      <c r="Q1996" s="24"/>
      <c r="R1996" s="24"/>
    </row>
    <row r="1997" spans="16:18" x14ac:dyDescent="0.25">
      <c r="P1997" s="24"/>
      <c r="Q1997" s="24"/>
      <c r="R1997" s="24"/>
    </row>
    <row r="1998" spans="16:18" x14ac:dyDescent="0.25">
      <c r="P1998" s="24"/>
      <c r="Q1998" s="24"/>
      <c r="R1998" s="24"/>
    </row>
    <row r="1999" spans="16:18" x14ac:dyDescent="0.25">
      <c r="P1999" s="24"/>
      <c r="Q1999" s="24"/>
      <c r="R1999" s="24"/>
    </row>
    <row r="2000" spans="16:18" x14ac:dyDescent="0.25">
      <c r="P2000" s="24"/>
      <c r="Q2000" s="24"/>
      <c r="R2000" s="24"/>
    </row>
    <row r="2001" spans="16:18" x14ac:dyDescent="0.25">
      <c r="P2001" s="24"/>
      <c r="Q2001" s="24"/>
      <c r="R2001" s="24"/>
    </row>
    <row r="2002" spans="16:18" x14ac:dyDescent="0.25">
      <c r="P2002" s="24"/>
      <c r="Q2002" s="24"/>
      <c r="R2002" s="24"/>
    </row>
    <row r="2003" spans="16:18" x14ac:dyDescent="0.25">
      <c r="P2003" s="24"/>
      <c r="Q2003" s="24"/>
      <c r="R2003" s="24"/>
    </row>
    <row r="2004" spans="16:18" x14ac:dyDescent="0.25">
      <c r="P2004" s="24"/>
      <c r="Q2004" s="24"/>
      <c r="R2004" s="24"/>
    </row>
    <row r="2005" spans="16:18" x14ac:dyDescent="0.25">
      <c r="P2005" s="24"/>
      <c r="Q2005" s="24"/>
      <c r="R2005" s="24"/>
    </row>
    <row r="2006" spans="16:18" x14ac:dyDescent="0.25">
      <c r="P2006" s="24"/>
      <c r="Q2006" s="24"/>
      <c r="R2006" s="24"/>
    </row>
    <row r="2007" spans="16:18" x14ac:dyDescent="0.25">
      <c r="P2007" s="24"/>
      <c r="Q2007" s="24"/>
      <c r="R2007" s="24"/>
    </row>
    <row r="2008" spans="16:18" x14ac:dyDescent="0.25">
      <c r="P2008" s="24"/>
      <c r="Q2008" s="24"/>
      <c r="R2008" s="24"/>
    </row>
    <row r="2009" spans="16:18" x14ac:dyDescent="0.25">
      <c r="P2009" s="24"/>
      <c r="Q2009" s="24"/>
      <c r="R2009" s="24"/>
    </row>
    <row r="2010" spans="16:18" x14ac:dyDescent="0.25">
      <c r="P2010" s="24"/>
      <c r="Q2010" s="24"/>
      <c r="R2010" s="24"/>
    </row>
    <row r="2011" spans="16:18" x14ac:dyDescent="0.25">
      <c r="P2011" s="24"/>
      <c r="Q2011" s="24"/>
      <c r="R2011" s="24"/>
    </row>
    <row r="2012" spans="16:18" x14ac:dyDescent="0.25">
      <c r="P2012" s="24"/>
      <c r="Q2012" s="24"/>
      <c r="R2012" s="24"/>
    </row>
    <row r="2013" spans="16:18" x14ac:dyDescent="0.25">
      <c r="P2013" s="24"/>
      <c r="Q2013" s="24"/>
      <c r="R2013" s="24"/>
    </row>
    <row r="2014" spans="16:18" x14ac:dyDescent="0.25">
      <c r="P2014" s="24"/>
      <c r="Q2014" s="24"/>
      <c r="R2014" s="24"/>
    </row>
    <row r="2015" spans="16:18" x14ac:dyDescent="0.25">
      <c r="P2015" s="24"/>
      <c r="Q2015" s="24"/>
      <c r="R2015" s="24"/>
    </row>
    <row r="2016" spans="16:18" x14ac:dyDescent="0.25">
      <c r="P2016" s="24"/>
      <c r="Q2016" s="24"/>
      <c r="R2016" s="24"/>
    </row>
    <row r="2017" spans="16:18" x14ac:dyDescent="0.25">
      <c r="P2017" s="24"/>
      <c r="Q2017" s="24"/>
      <c r="R2017" s="24"/>
    </row>
    <row r="2018" spans="16:18" x14ac:dyDescent="0.25">
      <c r="P2018" s="24"/>
      <c r="Q2018" s="24"/>
      <c r="R2018" s="24"/>
    </row>
    <row r="2019" spans="16:18" x14ac:dyDescent="0.25">
      <c r="P2019" s="24"/>
      <c r="Q2019" s="24"/>
      <c r="R2019" s="24"/>
    </row>
    <row r="2020" spans="16:18" x14ac:dyDescent="0.25">
      <c r="P2020" s="24"/>
      <c r="Q2020" s="24"/>
      <c r="R2020" s="24"/>
    </row>
    <row r="2021" spans="16:18" x14ac:dyDescent="0.25">
      <c r="P2021" s="24"/>
      <c r="Q2021" s="24"/>
      <c r="R2021" s="24"/>
    </row>
    <row r="2022" spans="16:18" x14ac:dyDescent="0.25">
      <c r="P2022" s="24"/>
      <c r="Q2022" s="24"/>
      <c r="R2022" s="24"/>
    </row>
    <row r="2023" spans="16:18" x14ac:dyDescent="0.25">
      <c r="P2023" s="24"/>
      <c r="Q2023" s="24"/>
      <c r="R2023" s="24"/>
    </row>
    <row r="2024" spans="16:18" x14ac:dyDescent="0.25">
      <c r="P2024" s="24"/>
      <c r="Q2024" s="24"/>
      <c r="R2024" s="24"/>
    </row>
    <row r="2025" spans="16:18" x14ac:dyDescent="0.25">
      <c r="P2025" s="24"/>
      <c r="Q2025" s="24"/>
      <c r="R2025" s="24"/>
    </row>
    <row r="2026" spans="16:18" x14ac:dyDescent="0.25">
      <c r="P2026" s="24"/>
      <c r="Q2026" s="24"/>
      <c r="R2026" s="24"/>
    </row>
    <row r="2027" spans="16:18" x14ac:dyDescent="0.25">
      <c r="P2027" s="24"/>
      <c r="Q2027" s="24"/>
      <c r="R2027" s="24"/>
    </row>
    <row r="2028" spans="16:18" x14ac:dyDescent="0.25">
      <c r="P2028" s="24"/>
      <c r="Q2028" s="24"/>
      <c r="R2028" s="24"/>
    </row>
    <row r="2029" spans="16:18" x14ac:dyDescent="0.25">
      <c r="P2029" s="24"/>
      <c r="Q2029" s="24"/>
      <c r="R2029" s="24"/>
    </row>
    <row r="2030" spans="16:18" x14ac:dyDescent="0.25">
      <c r="P2030" s="24"/>
      <c r="Q2030" s="24"/>
      <c r="R2030" s="24"/>
    </row>
    <row r="2031" spans="16:18" x14ac:dyDescent="0.25">
      <c r="P2031" s="24"/>
      <c r="Q2031" s="24"/>
      <c r="R2031" s="24"/>
    </row>
    <row r="2032" spans="16:18" x14ac:dyDescent="0.25">
      <c r="P2032" s="24"/>
      <c r="Q2032" s="24"/>
      <c r="R2032" s="24"/>
    </row>
    <row r="2033" spans="16:18" x14ac:dyDescent="0.25">
      <c r="P2033" s="24"/>
      <c r="Q2033" s="24"/>
      <c r="R2033" s="24"/>
    </row>
    <row r="2034" spans="16:18" x14ac:dyDescent="0.25">
      <c r="P2034" s="24"/>
      <c r="Q2034" s="24"/>
      <c r="R2034" s="24"/>
    </row>
    <row r="2035" spans="16:18" x14ac:dyDescent="0.25">
      <c r="P2035" s="24"/>
      <c r="Q2035" s="24"/>
      <c r="R2035" s="24"/>
    </row>
    <row r="2036" spans="16:18" x14ac:dyDescent="0.25">
      <c r="P2036" s="24"/>
      <c r="Q2036" s="24"/>
      <c r="R2036" s="24"/>
    </row>
    <row r="2037" spans="16:18" x14ac:dyDescent="0.25">
      <c r="P2037" s="24"/>
      <c r="Q2037" s="24"/>
      <c r="R2037" s="24"/>
    </row>
    <row r="2038" spans="16:18" x14ac:dyDescent="0.25">
      <c r="P2038" s="24"/>
      <c r="Q2038" s="24"/>
      <c r="R2038" s="24"/>
    </row>
    <row r="2039" spans="16:18" x14ac:dyDescent="0.25">
      <c r="P2039" s="24"/>
      <c r="Q2039" s="24"/>
      <c r="R2039" s="24"/>
    </row>
    <row r="2040" spans="16:18" x14ac:dyDescent="0.25">
      <c r="P2040" s="24"/>
      <c r="Q2040" s="24"/>
      <c r="R2040" s="24"/>
    </row>
    <row r="2041" spans="16:18" x14ac:dyDescent="0.25">
      <c r="P2041" s="24"/>
      <c r="Q2041" s="24"/>
      <c r="R2041" s="24"/>
    </row>
    <row r="2042" spans="16:18" x14ac:dyDescent="0.25">
      <c r="P2042" s="24"/>
      <c r="Q2042" s="24"/>
      <c r="R2042" s="24"/>
    </row>
    <row r="2043" spans="16:18" x14ac:dyDescent="0.25">
      <c r="P2043" s="24"/>
      <c r="Q2043" s="24"/>
      <c r="R2043" s="24"/>
    </row>
    <row r="2044" spans="16:18" x14ac:dyDescent="0.25">
      <c r="P2044" s="24"/>
      <c r="Q2044" s="24"/>
      <c r="R2044" s="24"/>
    </row>
    <row r="2045" spans="16:18" x14ac:dyDescent="0.25">
      <c r="P2045" s="24"/>
      <c r="Q2045" s="24"/>
      <c r="R2045" s="24"/>
    </row>
    <row r="2046" spans="16:18" x14ac:dyDescent="0.25">
      <c r="P2046" s="24"/>
      <c r="Q2046" s="24"/>
      <c r="R2046" s="24"/>
    </row>
    <row r="2047" spans="16:18" x14ac:dyDescent="0.25">
      <c r="P2047" s="24"/>
      <c r="Q2047" s="24"/>
      <c r="R2047" s="24"/>
    </row>
    <row r="2048" spans="16:18" x14ac:dyDescent="0.25">
      <c r="P2048" s="24"/>
      <c r="Q2048" s="24"/>
      <c r="R2048" s="24"/>
    </row>
    <row r="2049" spans="16:18" x14ac:dyDescent="0.25">
      <c r="P2049" s="24"/>
      <c r="Q2049" s="24"/>
      <c r="R2049" s="24"/>
    </row>
  </sheetData>
  <mergeCells count="4">
    <mergeCell ref="A48:D48"/>
    <mergeCell ref="A49:D49"/>
    <mergeCell ref="A29:D29"/>
    <mergeCell ref="A30:D3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1278-6720-4E97-978B-4BA7ECE9B52E}">
  <dimension ref="A1:H100"/>
  <sheetViews>
    <sheetView workbookViewId="0">
      <selection activeCell="J38" sqref="J38"/>
    </sheetView>
  </sheetViews>
  <sheetFormatPr defaultRowHeight="15" x14ac:dyDescent="0.25"/>
  <sheetData>
    <row r="1" spans="1:8" x14ac:dyDescent="0.25">
      <c r="A1" t="str">
        <f ca="1">IF('ocena czasu dostaw i wsparcia'!S110='ocena czasu dostaw i wsparcia'!O110,'ocena czasu dostaw i wsparcia'!R110-'ocena czasu dostaw i wsparcia'!H110,"")</f>
        <v/>
      </c>
      <c r="B1" t="e">
        <f>VLOOKUP(C1,'ocena czasu dostaw i wsparcia'!#REF!,2,FALSE)</f>
        <v>#REF!</v>
      </c>
      <c r="C1" s="5" t="s">
        <v>38</v>
      </c>
      <c r="D1" s="5">
        <v>0.54166666666666663</v>
      </c>
      <c r="E1" s="5">
        <v>1.0416666666666667</v>
      </c>
      <c r="F1" s="5">
        <v>1.5833333333333335</v>
      </c>
      <c r="G1" t="e">
        <f t="shared" ref="G1:G32" si="0">IF(B1&lt;F1,C1,"")</f>
        <v>#REF!</v>
      </c>
      <c r="H1" t="e">
        <f t="shared" ref="H1:H32" si="1">IF(G1=C1,F1-B1,"")</f>
        <v>#REF!</v>
      </c>
    </row>
    <row r="2" spans="1:8" x14ac:dyDescent="0.25">
      <c r="A2" t="str">
        <f ca="1">IF('ocena czasu dostaw i wsparcia'!S111='ocena czasu dostaw i wsparcia'!O111,'ocena czasu dostaw i wsparcia'!R111-'ocena czasu dostaw i wsparcia'!H111,"")</f>
        <v/>
      </c>
      <c r="B2" t="e">
        <f>VLOOKUP(C2,'ocena czasu dostaw i wsparcia'!#REF!,2,FALSE)</f>
        <v>#REF!</v>
      </c>
      <c r="C2" s="5" t="s">
        <v>39</v>
      </c>
      <c r="D2" s="5">
        <v>0.375</v>
      </c>
      <c r="E2" s="5">
        <v>2.2916666666666665</v>
      </c>
      <c r="F2" s="5">
        <v>2.6666666666666665</v>
      </c>
      <c r="G2" t="e">
        <f t="shared" si="0"/>
        <v>#REF!</v>
      </c>
      <c r="H2" t="e">
        <f t="shared" si="1"/>
        <v>#REF!</v>
      </c>
    </row>
    <row r="3" spans="1:8" x14ac:dyDescent="0.25">
      <c r="A3" t="str">
        <f ca="1">IF('ocena czasu dostaw i wsparcia'!S112='ocena czasu dostaw i wsparcia'!O112,'ocena czasu dostaw i wsparcia'!R112-'ocena czasu dostaw i wsparcia'!H112,"")</f>
        <v/>
      </c>
      <c r="B3" t="e">
        <f>VLOOKUP(C3,'ocena czasu dostaw i wsparcia'!#REF!,2,FALSE)</f>
        <v>#REF!</v>
      </c>
      <c r="C3" s="5" t="s">
        <v>40</v>
      </c>
      <c r="D3" s="5">
        <v>0.45833333333333331</v>
      </c>
      <c r="E3" s="5">
        <v>6.291666666666667</v>
      </c>
      <c r="F3" s="5">
        <v>6.75</v>
      </c>
      <c r="G3" t="e">
        <f t="shared" si="0"/>
        <v>#REF!</v>
      </c>
      <c r="H3" t="e">
        <f t="shared" si="1"/>
        <v>#REF!</v>
      </c>
    </row>
    <row r="4" spans="1:8" x14ac:dyDescent="0.25">
      <c r="A4" t="str">
        <f ca="1">IF('ocena czasu dostaw i wsparcia'!S113='ocena czasu dostaw i wsparcia'!O113,'ocena czasu dostaw i wsparcia'!R113-'ocena czasu dostaw i wsparcia'!H113,"")</f>
        <v/>
      </c>
      <c r="B4" t="e">
        <f>VLOOKUP(C4,'ocena czasu dostaw i wsparcia'!#REF!,2,FALSE)</f>
        <v>#REF!</v>
      </c>
      <c r="C4" s="5" t="s">
        <v>41</v>
      </c>
      <c r="D4" s="5">
        <v>1.2916666666666667</v>
      </c>
      <c r="E4" s="5">
        <v>7.625</v>
      </c>
      <c r="F4" s="5">
        <v>8.9166666666666661</v>
      </c>
      <c r="G4" t="e">
        <f t="shared" si="0"/>
        <v>#REF!</v>
      </c>
      <c r="H4" t="e">
        <f t="shared" si="1"/>
        <v>#REF!</v>
      </c>
    </row>
    <row r="5" spans="1:8" x14ac:dyDescent="0.25">
      <c r="A5" t="str">
        <f ca="1">IF('ocena czasu dostaw i wsparcia'!S114='ocena czasu dostaw i wsparcia'!O114,'ocena czasu dostaw i wsparcia'!R114-'ocena czasu dostaw i wsparcia'!H114,"")</f>
        <v/>
      </c>
      <c r="B5" t="e">
        <f>VLOOKUP(C5,'ocena czasu dostaw i wsparcia'!#REF!,2,FALSE)</f>
        <v>#REF!</v>
      </c>
      <c r="C5" s="5" t="s">
        <v>38</v>
      </c>
      <c r="D5" s="5">
        <v>0.45833333333333331</v>
      </c>
      <c r="E5" s="5">
        <v>1.5416666666666667</v>
      </c>
      <c r="F5" s="5">
        <v>2</v>
      </c>
      <c r="G5" t="e">
        <f t="shared" si="0"/>
        <v>#REF!</v>
      </c>
      <c r="H5" t="e">
        <f t="shared" si="1"/>
        <v>#REF!</v>
      </c>
    </row>
    <row r="6" spans="1:8" x14ac:dyDescent="0.25">
      <c r="A6" t="str">
        <f ca="1">IF('ocena czasu dostaw i wsparcia'!S115='ocena czasu dostaw i wsparcia'!O115,'ocena czasu dostaw i wsparcia'!R115-'ocena czasu dostaw i wsparcia'!H115,"")</f>
        <v/>
      </c>
      <c r="B6" t="e">
        <f>VLOOKUP(C6,'ocena czasu dostaw i wsparcia'!#REF!,2,FALSE)</f>
        <v>#REF!</v>
      </c>
      <c r="C6" s="5" t="s">
        <v>38</v>
      </c>
      <c r="D6" s="5">
        <v>0.45833333333333331</v>
      </c>
      <c r="E6" s="5">
        <v>0.20833333333333334</v>
      </c>
      <c r="F6" s="5">
        <v>0.66666666666666663</v>
      </c>
      <c r="G6" t="e">
        <f t="shared" si="0"/>
        <v>#REF!</v>
      </c>
      <c r="H6" t="e">
        <f t="shared" si="1"/>
        <v>#REF!</v>
      </c>
    </row>
    <row r="7" spans="1:8" x14ac:dyDescent="0.25">
      <c r="A7" t="str">
        <f ca="1">IF('ocena czasu dostaw i wsparcia'!S116='ocena czasu dostaw i wsparcia'!O116,'ocena czasu dostaw i wsparcia'!R116-'ocena czasu dostaw i wsparcia'!H116,"")</f>
        <v/>
      </c>
      <c r="B7" t="e">
        <f>VLOOKUP(C7,'ocena czasu dostaw i wsparcia'!#REF!,2,FALSE)</f>
        <v>#REF!</v>
      </c>
      <c r="C7" s="5" t="s">
        <v>39</v>
      </c>
      <c r="D7" s="5">
        <v>1.5416666666666667</v>
      </c>
      <c r="E7" s="5">
        <v>2.625</v>
      </c>
      <c r="F7" s="5">
        <v>4.166666666666667</v>
      </c>
      <c r="G7" t="e">
        <f t="shared" si="0"/>
        <v>#REF!</v>
      </c>
      <c r="H7" t="e">
        <f t="shared" si="1"/>
        <v>#REF!</v>
      </c>
    </row>
    <row r="8" spans="1:8" x14ac:dyDescent="0.25">
      <c r="A8" t="str">
        <f ca="1">IF('ocena czasu dostaw i wsparcia'!S117='ocena czasu dostaw i wsparcia'!O117,'ocena czasu dostaw i wsparcia'!R117-'ocena czasu dostaw i wsparcia'!H117,"")</f>
        <v/>
      </c>
      <c r="B8" t="e">
        <f>VLOOKUP(C8,'ocena czasu dostaw i wsparcia'!#REF!,2,FALSE)</f>
        <v>#REF!</v>
      </c>
      <c r="C8" s="5" t="s">
        <v>39</v>
      </c>
      <c r="D8" s="5">
        <v>1.2083333333333333</v>
      </c>
      <c r="E8" s="5">
        <v>2.7916666666666665</v>
      </c>
      <c r="F8" s="5">
        <v>4</v>
      </c>
      <c r="G8" t="e">
        <f t="shared" si="0"/>
        <v>#REF!</v>
      </c>
      <c r="H8" t="e">
        <f t="shared" si="1"/>
        <v>#REF!</v>
      </c>
    </row>
    <row r="9" spans="1:8" x14ac:dyDescent="0.25">
      <c r="A9" t="str">
        <f ca="1">IF('ocena czasu dostaw i wsparcia'!S118='ocena czasu dostaw i wsparcia'!O118,'ocena czasu dostaw i wsparcia'!R118-'ocena czasu dostaw i wsparcia'!H118,"")</f>
        <v/>
      </c>
      <c r="B9" t="e">
        <f>VLOOKUP(C9,'ocena czasu dostaw i wsparcia'!#REF!,2,FALSE)</f>
        <v>#REF!</v>
      </c>
      <c r="C9" s="5" t="s">
        <v>40</v>
      </c>
      <c r="D9" s="5">
        <v>1.875</v>
      </c>
      <c r="E9" s="5">
        <v>6.041666666666667</v>
      </c>
      <c r="F9" s="5">
        <v>7.916666666666667</v>
      </c>
      <c r="G9" t="e">
        <f t="shared" si="0"/>
        <v>#REF!</v>
      </c>
      <c r="H9" t="e">
        <f t="shared" si="1"/>
        <v>#REF!</v>
      </c>
    </row>
    <row r="10" spans="1:8" x14ac:dyDescent="0.25">
      <c r="A10" t="str">
        <f ca="1">IF('ocena czasu dostaw i wsparcia'!S119='ocena czasu dostaw i wsparcia'!O119,'ocena czasu dostaw i wsparcia'!R119-'ocena czasu dostaw i wsparcia'!H119,"")</f>
        <v/>
      </c>
      <c r="B10" t="e">
        <f>VLOOKUP(C10,'ocena czasu dostaw i wsparcia'!#REF!,2,FALSE)</f>
        <v>#REF!</v>
      </c>
      <c r="C10" s="5" t="s">
        <v>40</v>
      </c>
      <c r="D10" s="5">
        <v>0.45833333333333331</v>
      </c>
      <c r="E10" s="5">
        <v>1.7916666666666667</v>
      </c>
      <c r="F10" s="5">
        <v>2.25</v>
      </c>
      <c r="G10" t="e">
        <f t="shared" si="0"/>
        <v>#REF!</v>
      </c>
      <c r="H10" t="e">
        <f t="shared" si="1"/>
        <v>#REF!</v>
      </c>
    </row>
    <row r="11" spans="1:8" x14ac:dyDescent="0.25">
      <c r="A11" t="str">
        <f ca="1">IF('ocena czasu dostaw i wsparcia'!S120='ocena czasu dostaw i wsparcia'!O120,'ocena czasu dostaw i wsparcia'!R120-'ocena czasu dostaw i wsparcia'!H120,"")</f>
        <v/>
      </c>
      <c r="B11" t="e">
        <f>VLOOKUP(C11,'ocena czasu dostaw i wsparcia'!#REF!,2,FALSE)</f>
        <v>#REF!</v>
      </c>
      <c r="C11" s="5" t="s">
        <v>40</v>
      </c>
      <c r="D11" s="5">
        <v>0.79166666666666663</v>
      </c>
      <c r="E11" s="5">
        <v>5.125</v>
      </c>
      <c r="F11" s="5">
        <v>5.916666666666667</v>
      </c>
      <c r="G11" t="e">
        <f t="shared" si="0"/>
        <v>#REF!</v>
      </c>
      <c r="H11" t="e">
        <f t="shared" si="1"/>
        <v>#REF!</v>
      </c>
    </row>
    <row r="12" spans="1:8" x14ac:dyDescent="0.25">
      <c r="A12" t="str">
        <f ca="1">IF('ocena czasu dostaw i wsparcia'!S121='ocena czasu dostaw i wsparcia'!O121,'ocena czasu dostaw i wsparcia'!R121-'ocena czasu dostaw i wsparcia'!H121,"")</f>
        <v/>
      </c>
      <c r="B12" t="e">
        <f>VLOOKUP(C12,'ocena czasu dostaw i wsparcia'!#REF!,2,FALSE)</f>
        <v>#REF!</v>
      </c>
      <c r="C12" s="5" t="s">
        <v>39</v>
      </c>
      <c r="D12" s="5">
        <v>1.0416666666666667</v>
      </c>
      <c r="E12" s="5">
        <v>2.375</v>
      </c>
      <c r="F12" s="5">
        <v>3.416666666666667</v>
      </c>
      <c r="G12" t="e">
        <f t="shared" si="0"/>
        <v>#REF!</v>
      </c>
      <c r="H12" t="e">
        <f t="shared" si="1"/>
        <v>#REF!</v>
      </c>
    </row>
    <row r="13" spans="1:8" x14ac:dyDescent="0.25">
      <c r="A13" t="str">
        <f ca="1">IF('ocena czasu dostaw i wsparcia'!S122='ocena czasu dostaw i wsparcia'!O122,'ocena czasu dostaw i wsparcia'!R122-'ocena czasu dostaw i wsparcia'!H122,"")</f>
        <v/>
      </c>
      <c r="B13" t="e">
        <f>VLOOKUP(C13,'ocena czasu dostaw i wsparcia'!#REF!,2,FALSE)</f>
        <v>#REF!</v>
      </c>
      <c r="C13" s="5" t="s">
        <v>39</v>
      </c>
      <c r="D13" s="5">
        <v>1.2083333333333333</v>
      </c>
      <c r="E13" s="5">
        <v>2.0416666666666665</v>
      </c>
      <c r="F13" s="5">
        <v>3.25</v>
      </c>
      <c r="G13" t="e">
        <f t="shared" si="0"/>
        <v>#REF!</v>
      </c>
      <c r="H13" t="e">
        <f t="shared" si="1"/>
        <v>#REF!</v>
      </c>
    </row>
    <row r="14" spans="1:8" x14ac:dyDescent="0.25">
      <c r="A14" t="str">
        <f ca="1">IF('ocena czasu dostaw i wsparcia'!S123='ocena czasu dostaw i wsparcia'!O123,'ocena czasu dostaw i wsparcia'!R123-'ocena czasu dostaw i wsparcia'!H123,"")</f>
        <v/>
      </c>
      <c r="B14" t="e">
        <f>VLOOKUP(C14,'ocena czasu dostaw i wsparcia'!#REF!,2,FALSE)</f>
        <v>#REF!</v>
      </c>
      <c r="C14" s="5" t="s">
        <v>38</v>
      </c>
      <c r="D14" s="5">
        <v>0.375</v>
      </c>
      <c r="E14" s="5">
        <v>1.0416666666666667</v>
      </c>
      <c r="F14" s="5">
        <v>1.4166666666666667</v>
      </c>
      <c r="G14" t="e">
        <f t="shared" si="0"/>
        <v>#REF!</v>
      </c>
      <c r="H14" t="e">
        <f t="shared" si="1"/>
        <v>#REF!</v>
      </c>
    </row>
    <row r="15" spans="1:8" x14ac:dyDescent="0.25">
      <c r="A15" t="str">
        <f ca="1">IF('ocena czasu dostaw i wsparcia'!S124='ocena czasu dostaw i wsparcia'!O124,'ocena czasu dostaw i wsparcia'!R124-'ocena czasu dostaw i wsparcia'!H124,"")</f>
        <v/>
      </c>
      <c r="B15" t="e">
        <f>VLOOKUP(C15,'ocena czasu dostaw i wsparcia'!#REF!,2,FALSE)</f>
        <v>#REF!</v>
      </c>
      <c r="C15" s="5" t="s">
        <v>38</v>
      </c>
      <c r="D15" s="5">
        <v>0.29166666666666669</v>
      </c>
      <c r="E15" s="5">
        <v>0.79166666666666663</v>
      </c>
      <c r="F15" s="5">
        <v>1.0833333333333333</v>
      </c>
      <c r="G15" t="e">
        <f t="shared" si="0"/>
        <v>#REF!</v>
      </c>
      <c r="H15" t="e">
        <f t="shared" si="1"/>
        <v>#REF!</v>
      </c>
    </row>
    <row r="16" spans="1:8" x14ac:dyDescent="0.25">
      <c r="A16">
        <f ca="1">IF('ocena czasu dostaw i wsparcia'!S125='ocena czasu dostaw i wsparcia'!O125,'ocena czasu dostaw i wsparcia'!R125-'ocena czasu dostaw i wsparcia'!H125,"")</f>
        <v>0.40848912394413617</v>
      </c>
      <c r="B16" t="e">
        <f>VLOOKUP(C16,'ocena czasu dostaw i wsparcia'!#REF!,2,FALSE)</f>
        <v>#REF!</v>
      </c>
      <c r="C16" s="5" t="s">
        <v>40</v>
      </c>
      <c r="D16" s="5">
        <v>1.375</v>
      </c>
      <c r="E16" s="5">
        <v>4.041666666666667</v>
      </c>
      <c r="F16" s="5">
        <v>5.416666666666667</v>
      </c>
      <c r="G16" t="e">
        <f t="shared" si="0"/>
        <v>#REF!</v>
      </c>
      <c r="H16" t="e">
        <f t="shared" si="1"/>
        <v>#REF!</v>
      </c>
    </row>
    <row r="17" spans="1:8" x14ac:dyDescent="0.25">
      <c r="A17" t="str">
        <f ca="1">IF('ocena czasu dostaw i wsparcia'!S126='ocena czasu dostaw i wsparcia'!O126,'ocena czasu dostaw i wsparcia'!R126-'ocena czasu dostaw i wsparcia'!H126,"")</f>
        <v/>
      </c>
      <c r="B17" t="e">
        <f>VLOOKUP(C17,'ocena czasu dostaw i wsparcia'!#REF!,2,FALSE)</f>
        <v>#REF!</v>
      </c>
      <c r="C17" s="5" t="s">
        <v>40</v>
      </c>
      <c r="D17" s="5">
        <v>1.5416666666666667</v>
      </c>
      <c r="E17" s="5">
        <v>6.541666666666667</v>
      </c>
      <c r="F17" s="5">
        <v>8.0833333333333339</v>
      </c>
      <c r="G17" t="e">
        <f t="shared" si="0"/>
        <v>#REF!</v>
      </c>
      <c r="H17" t="e">
        <f t="shared" si="1"/>
        <v>#REF!</v>
      </c>
    </row>
    <row r="18" spans="1:8" x14ac:dyDescent="0.25">
      <c r="A18" t="str">
        <f ca="1">IF('ocena czasu dostaw i wsparcia'!S127='ocena czasu dostaw i wsparcia'!O127,'ocena czasu dostaw i wsparcia'!R127-'ocena czasu dostaw i wsparcia'!H127,"")</f>
        <v/>
      </c>
      <c r="B18" t="e">
        <f>VLOOKUP(C18,'ocena czasu dostaw i wsparcia'!#REF!,2,FALSE)</f>
        <v>#REF!</v>
      </c>
      <c r="C18" s="5" t="s">
        <v>40</v>
      </c>
      <c r="D18" s="5">
        <v>2.5416666666666665</v>
      </c>
      <c r="E18" s="5">
        <v>3.2083333333333335</v>
      </c>
      <c r="F18" s="5">
        <v>5.75</v>
      </c>
      <c r="G18" t="e">
        <f t="shared" si="0"/>
        <v>#REF!</v>
      </c>
      <c r="H18" t="e">
        <f t="shared" si="1"/>
        <v>#REF!</v>
      </c>
    </row>
    <row r="19" spans="1:8" x14ac:dyDescent="0.25">
      <c r="A19" t="str">
        <f ca="1">IF('ocena czasu dostaw i wsparcia'!S128='ocena czasu dostaw i wsparcia'!O128,'ocena czasu dostaw i wsparcia'!R128-'ocena czasu dostaw i wsparcia'!H128,"")</f>
        <v/>
      </c>
      <c r="B19" t="e">
        <f>VLOOKUP(C19,'ocena czasu dostaw i wsparcia'!#REF!,2,FALSE)</f>
        <v>#REF!</v>
      </c>
      <c r="C19" s="5" t="s">
        <v>38</v>
      </c>
      <c r="D19" s="5">
        <v>0.375</v>
      </c>
      <c r="E19" s="5">
        <v>0.95833333333333337</v>
      </c>
      <c r="F19" s="5">
        <v>1.3333333333333335</v>
      </c>
      <c r="G19" t="e">
        <f t="shared" si="0"/>
        <v>#REF!</v>
      </c>
      <c r="H19" t="e">
        <f t="shared" si="1"/>
        <v>#REF!</v>
      </c>
    </row>
    <row r="20" spans="1:8" x14ac:dyDescent="0.25">
      <c r="A20" t="str">
        <f ca="1">IF('ocena czasu dostaw i wsparcia'!S129='ocena czasu dostaw i wsparcia'!O129,'ocena czasu dostaw i wsparcia'!R129-'ocena czasu dostaw i wsparcia'!H129,"")</f>
        <v/>
      </c>
      <c r="B20" t="e">
        <f>VLOOKUP(C20,'ocena czasu dostaw i wsparcia'!#REF!,2,FALSE)</f>
        <v>#REF!</v>
      </c>
      <c r="C20" s="5" t="s">
        <v>38</v>
      </c>
      <c r="D20" s="5">
        <v>0.20833333333333334</v>
      </c>
      <c r="E20" s="5">
        <v>1.125</v>
      </c>
      <c r="F20" s="5">
        <v>1.3333333333333333</v>
      </c>
      <c r="G20" t="e">
        <f t="shared" si="0"/>
        <v>#REF!</v>
      </c>
      <c r="H20" t="e">
        <f t="shared" si="1"/>
        <v>#REF!</v>
      </c>
    </row>
    <row r="21" spans="1:8" x14ac:dyDescent="0.25">
      <c r="A21" t="str">
        <f ca="1">IF('ocena czasu dostaw i wsparcia'!S130='ocena czasu dostaw i wsparcia'!O130,'ocena czasu dostaw i wsparcia'!R130-'ocena czasu dostaw i wsparcia'!H130,"")</f>
        <v/>
      </c>
      <c r="B21" t="e">
        <f>VLOOKUP(C21,'ocena czasu dostaw i wsparcia'!#REF!,2,FALSE)</f>
        <v>#REF!</v>
      </c>
      <c r="C21" s="5" t="s">
        <v>38</v>
      </c>
      <c r="D21" s="5">
        <v>0.375</v>
      </c>
      <c r="E21" s="5">
        <v>1.0416666666666667</v>
      </c>
      <c r="F21" s="5">
        <v>1.4166666666666667</v>
      </c>
      <c r="G21" t="e">
        <f t="shared" si="0"/>
        <v>#REF!</v>
      </c>
      <c r="H21" t="e">
        <f t="shared" si="1"/>
        <v>#REF!</v>
      </c>
    </row>
    <row r="22" spans="1:8" x14ac:dyDescent="0.25">
      <c r="A22" t="str">
        <f ca="1">IF('ocena czasu dostaw i wsparcia'!S131='ocena czasu dostaw i wsparcia'!O131,'ocena czasu dostaw i wsparcia'!R131-'ocena czasu dostaw i wsparcia'!H131,"")</f>
        <v/>
      </c>
      <c r="B22" t="e">
        <f>VLOOKUP(C22,'ocena czasu dostaw i wsparcia'!#REF!,2,FALSE)</f>
        <v>#REF!</v>
      </c>
      <c r="C22" s="5" t="s">
        <v>40</v>
      </c>
      <c r="D22" s="5">
        <v>0.875</v>
      </c>
      <c r="E22" s="5">
        <v>4.458333333333333</v>
      </c>
      <c r="F22" s="5">
        <v>5.333333333333333</v>
      </c>
      <c r="G22" t="e">
        <f t="shared" si="0"/>
        <v>#REF!</v>
      </c>
      <c r="H22" t="e">
        <f t="shared" si="1"/>
        <v>#REF!</v>
      </c>
    </row>
    <row r="23" spans="1:8" x14ac:dyDescent="0.25">
      <c r="A23" t="str">
        <f ca="1">IF('ocena czasu dostaw i wsparcia'!S132='ocena czasu dostaw i wsparcia'!O132,'ocena czasu dostaw i wsparcia'!R132-'ocena czasu dostaw i wsparcia'!H132,"")</f>
        <v/>
      </c>
      <c r="B23" t="e">
        <f>VLOOKUP(C23,'ocena czasu dostaw i wsparcia'!#REF!,2,FALSE)</f>
        <v>#REF!</v>
      </c>
      <c r="C23" s="5" t="s">
        <v>39</v>
      </c>
      <c r="D23" s="5">
        <v>0.625</v>
      </c>
      <c r="E23" s="5">
        <v>3.7083333333333335</v>
      </c>
      <c r="F23" s="5">
        <v>4.3333333333333339</v>
      </c>
      <c r="G23" t="e">
        <f t="shared" si="0"/>
        <v>#REF!</v>
      </c>
      <c r="H23" t="e">
        <f t="shared" si="1"/>
        <v>#REF!</v>
      </c>
    </row>
    <row r="24" spans="1:8" x14ac:dyDescent="0.25">
      <c r="A24" t="str">
        <f ca="1">IF('ocena czasu dostaw i wsparcia'!S133='ocena czasu dostaw i wsparcia'!O133,'ocena czasu dostaw i wsparcia'!R133-'ocena czasu dostaw i wsparcia'!H133,"")</f>
        <v/>
      </c>
      <c r="B24" t="e">
        <f>VLOOKUP(C24,'ocena czasu dostaw i wsparcia'!#REF!,2,FALSE)</f>
        <v>#REF!</v>
      </c>
      <c r="C24" s="5" t="s">
        <v>39</v>
      </c>
      <c r="D24" s="5">
        <v>1.125</v>
      </c>
      <c r="E24" s="5">
        <v>3.5416666666666665</v>
      </c>
      <c r="F24" s="5">
        <v>4.6666666666666661</v>
      </c>
      <c r="G24" t="e">
        <f t="shared" si="0"/>
        <v>#REF!</v>
      </c>
      <c r="H24" t="e">
        <f t="shared" si="1"/>
        <v>#REF!</v>
      </c>
    </row>
    <row r="25" spans="1:8" x14ac:dyDescent="0.25">
      <c r="A25" t="str">
        <f ca="1">IF('ocena czasu dostaw i wsparcia'!S134='ocena czasu dostaw i wsparcia'!O134,'ocena czasu dostaw i wsparcia'!R134-'ocena czasu dostaw i wsparcia'!H134,"")</f>
        <v/>
      </c>
      <c r="B25" t="e">
        <f>VLOOKUP(C25,'ocena czasu dostaw i wsparcia'!#REF!,2,FALSE)</f>
        <v>#REF!</v>
      </c>
      <c r="C25" s="5" t="s">
        <v>38</v>
      </c>
      <c r="D25" s="5">
        <v>0.125</v>
      </c>
      <c r="E25" s="5">
        <v>1.2083333333333333</v>
      </c>
      <c r="F25" s="5">
        <v>1.3333333333333333</v>
      </c>
      <c r="G25" t="e">
        <f t="shared" si="0"/>
        <v>#REF!</v>
      </c>
      <c r="H25" t="e">
        <f t="shared" si="1"/>
        <v>#REF!</v>
      </c>
    </row>
    <row r="26" spans="1:8" x14ac:dyDescent="0.25">
      <c r="A26" t="str">
        <f ca="1">IF('ocena czasu dostaw i wsparcia'!S135='ocena czasu dostaw i wsparcia'!O135,'ocena czasu dostaw i wsparcia'!R135-'ocena czasu dostaw i wsparcia'!H135,"")</f>
        <v/>
      </c>
      <c r="B26" t="e">
        <f>VLOOKUP(C26,'ocena czasu dostaw i wsparcia'!#REF!,2,FALSE)</f>
        <v>#REF!</v>
      </c>
      <c r="C26" s="5" t="s">
        <v>39</v>
      </c>
      <c r="D26" s="5">
        <v>0.70833333333333337</v>
      </c>
      <c r="E26" s="5">
        <v>1.7083333333333333</v>
      </c>
      <c r="F26" s="5">
        <v>2.4166666666666665</v>
      </c>
      <c r="G26" t="e">
        <f t="shared" si="0"/>
        <v>#REF!</v>
      </c>
      <c r="H26" t="e">
        <f t="shared" si="1"/>
        <v>#REF!</v>
      </c>
    </row>
    <row r="27" spans="1:8" x14ac:dyDescent="0.25">
      <c r="A27" t="str">
        <f ca="1">IF('ocena czasu dostaw i wsparcia'!S136='ocena czasu dostaw i wsparcia'!O136,'ocena czasu dostaw i wsparcia'!R136-'ocena czasu dostaw i wsparcia'!H136,"")</f>
        <v/>
      </c>
      <c r="B27" t="e">
        <f>VLOOKUP(C27,'ocena czasu dostaw i wsparcia'!#REF!,2,FALSE)</f>
        <v>#REF!</v>
      </c>
      <c r="C27" s="5" t="s">
        <v>39</v>
      </c>
      <c r="D27" s="5">
        <v>4.1666666666666664E-2</v>
      </c>
      <c r="E27" s="5">
        <v>0.625</v>
      </c>
      <c r="F27" s="5">
        <v>0.66666666666666663</v>
      </c>
      <c r="G27" t="e">
        <f t="shared" si="0"/>
        <v>#REF!</v>
      </c>
      <c r="H27" t="e">
        <f t="shared" si="1"/>
        <v>#REF!</v>
      </c>
    </row>
    <row r="28" spans="1:8" x14ac:dyDescent="0.25">
      <c r="A28" t="str">
        <f ca="1">IF('ocena czasu dostaw i wsparcia'!S137='ocena czasu dostaw i wsparcia'!O137,'ocena czasu dostaw i wsparcia'!R137-'ocena czasu dostaw i wsparcia'!H137,"")</f>
        <v/>
      </c>
      <c r="B28" t="e">
        <f>VLOOKUP(C28,'ocena czasu dostaw i wsparcia'!#REF!,2,FALSE)</f>
        <v>#REF!</v>
      </c>
      <c r="C28" s="5" t="s">
        <v>40</v>
      </c>
      <c r="D28" s="5">
        <v>2.5416666666666665</v>
      </c>
      <c r="E28" s="5">
        <v>4.208333333333333</v>
      </c>
      <c r="F28" s="5">
        <v>6.75</v>
      </c>
      <c r="G28" t="e">
        <f t="shared" si="0"/>
        <v>#REF!</v>
      </c>
      <c r="H28" t="e">
        <f t="shared" si="1"/>
        <v>#REF!</v>
      </c>
    </row>
    <row r="29" spans="1:8" x14ac:dyDescent="0.25">
      <c r="A29" t="str">
        <f ca="1">IF('ocena czasu dostaw i wsparcia'!S138='ocena czasu dostaw i wsparcia'!O138,'ocena czasu dostaw i wsparcia'!R138-'ocena czasu dostaw i wsparcia'!H138,"")</f>
        <v/>
      </c>
      <c r="B29" t="e">
        <f>VLOOKUP(C29,'ocena czasu dostaw i wsparcia'!#REF!,2,FALSE)</f>
        <v>#REF!</v>
      </c>
      <c r="C29" s="5" t="s">
        <v>38</v>
      </c>
      <c r="D29" s="5">
        <v>0.29166666666666669</v>
      </c>
      <c r="E29" s="5">
        <v>1.375</v>
      </c>
      <c r="F29" s="5">
        <v>1.6666666666666667</v>
      </c>
      <c r="G29" t="e">
        <f t="shared" si="0"/>
        <v>#REF!</v>
      </c>
      <c r="H29" t="e">
        <f t="shared" si="1"/>
        <v>#REF!</v>
      </c>
    </row>
    <row r="30" spans="1:8" x14ac:dyDescent="0.25">
      <c r="A30">
        <f ca="1">IF('ocena czasu dostaw i wsparcia'!S139='ocena czasu dostaw i wsparcia'!O139,'ocena czasu dostaw i wsparcia'!R139-'ocena czasu dostaw i wsparcia'!H139,"")</f>
        <v>0.98642441930328673</v>
      </c>
      <c r="B30" t="e">
        <f>VLOOKUP(C30,'ocena czasu dostaw i wsparcia'!#REF!,2,FALSE)</f>
        <v>#REF!</v>
      </c>
      <c r="C30" s="5" t="s">
        <v>38</v>
      </c>
      <c r="D30" s="5">
        <v>0.375</v>
      </c>
      <c r="E30" s="5">
        <v>4.1666666666666664E-2</v>
      </c>
      <c r="F30" s="5">
        <v>0.41666666666666669</v>
      </c>
      <c r="G30" t="e">
        <f t="shared" si="0"/>
        <v>#REF!</v>
      </c>
      <c r="H30" t="e">
        <f t="shared" si="1"/>
        <v>#REF!</v>
      </c>
    </row>
    <row r="31" spans="1:8" x14ac:dyDescent="0.25">
      <c r="A31" t="str">
        <f ca="1">IF('ocena czasu dostaw i wsparcia'!S140='ocena czasu dostaw i wsparcia'!O140,'ocena czasu dostaw i wsparcia'!R140-'ocena czasu dostaw i wsparcia'!H140,"")</f>
        <v/>
      </c>
      <c r="B31" t="e">
        <f>VLOOKUP(C31,'ocena czasu dostaw i wsparcia'!#REF!,2,FALSE)</f>
        <v>#REF!</v>
      </c>
      <c r="C31" s="5" t="s">
        <v>38</v>
      </c>
      <c r="D31" s="5">
        <v>0.29166666666666669</v>
      </c>
      <c r="E31" s="5">
        <v>0.95833333333333337</v>
      </c>
      <c r="F31" s="5">
        <v>1.25</v>
      </c>
      <c r="G31" t="e">
        <f t="shared" si="0"/>
        <v>#REF!</v>
      </c>
      <c r="H31" t="e">
        <f t="shared" si="1"/>
        <v>#REF!</v>
      </c>
    </row>
    <row r="32" spans="1:8" x14ac:dyDescent="0.25">
      <c r="A32" t="str">
        <f ca="1">IF('ocena czasu dostaw i wsparcia'!S141='ocena czasu dostaw i wsparcia'!O141,'ocena czasu dostaw i wsparcia'!R141-'ocena czasu dostaw i wsparcia'!H141,"")</f>
        <v/>
      </c>
      <c r="B32" t="e">
        <f>VLOOKUP(C32,'ocena czasu dostaw i wsparcia'!#REF!,2,FALSE)</f>
        <v>#REF!</v>
      </c>
      <c r="C32" s="5" t="s">
        <v>39</v>
      </c>
      <c r="D32" s="5">
        <v>0.95833333333333337</v>
      </c>
      <c r="E32" s="5">
        <v>2.125</v>
      </c>
      <c r="F32" s="5">
        <v>3.0833333333333335</v>
      </c>
      <c r="G32" t="e">
        <f t="shared" si="0"/>
        <v>#REF!</v>
      </c>
      <c r="H32" t="e">
        <f t="shared" si="1"/>
        <v>#REF!</v>
      </c>
    </row>
    <row r="33" spans="1:8" x14ac:dyDescent="0.25">
      <c r="A33" t="str">
        <f ca="1">IF('ocena czasu dostaw i wsparcia'!S142='ocena czasu dostaw i wsparcia'!O142,'ocena czasu dostaw i wsparcia'!R142-'ocena czasu dostaw i wsparcia'!H142,"")</f>
        <v/>
      </c>
      <c r="B33" t="e">
        <f>VLOOKUP(C33,'ocena czasu dostaw i wsparcia'!#REF!,2,FALSE)</f>
        <v>#REF!</v>
      </c>
      <c r="C33" s="5" t="s">
        <v>40</v>
      </c>
      <c r="D33" s="5">
        <v>0.875</v>
      </c>
      <c r="E33" s="5">
        <v>4.791666666666667</v>
      </c>
      <c r="F33" s="5">
        <v>5.666666666666667</v>
      </c>
      <c r="G33" t="e">
        <f t="shared" ref="G33:G64" si="2">IF(B33&lt;F33,C33,"")</f>
        <v>#REF!</v>
      </c>
      <c r="H33" t="e">
        <f t="shared" ref="H33:H64" si="3">IF(G33=C33,F33-B33,"")</f>
        <v>#REF!</v>
      </c>
    </row>
    <row r="34" spans="1:8" x14ac:dyDescent="0.25">
      <c r="A34" t="str">
        <f ca="1">IF('ocena czasu dostaw i wsparcia'!S143='ocena czasu dostaw i wsparcia'!O143,'ocena czasu dostaw i wsparcia'!R143-'ocena czasu dostaw i wsparcia'!H143,"")</f>
        <v/>
      </c>
      <c r="B34" t="e">
        <f>VLOOKUP(C34,'ocena czasu dostaw i wsparcia'!#REF!,2,FALSE)</f>
        <v>#REF!</v>
      </c>
      <c r="C34" s="5" t="s">
        <v>41</v>
      </c>
      <c r="D34" s="5">
        <v>4.958333333333333</v>
      </c>
      <c r="E34" s="5">
        <v>7.791666666666667</v>
      </c>
      <c r="F34" s="5">
        <v>12.75</v>
      </c>
      <c r="G34" t="e">
        <f t="shared" si="2"/>
        <v>#REF!</v>
      </c>
      <c r="H34" t="e">
        <f t="shared" si="3"/>
        <v>#REF!</v>
      </c>
    </row>
    <row r="35" spans="1:8" x14ac:dyDescent="0.25">
      <c r="A35" t="str">
        <f ca="1">IF('ocena czasu dostaw i wsparcia'!S144='ocena czasu dostaw i wsparcia'!O144,'ocena czasu dostaw i wsparcia'!R144-'ocena czasu dostaw i wsparcia'!H144,"")</f>
        <v/>
      </c>
      <c r="B35" t="e">
        <f>VLOOKUP(C35,'ocena czasu dostaw i wsparcia'!#REF!,2,FALSE)</f>
        <v>#REF!</v>
      </c>
      <c r="C35" s="5" t="s">
        <v>38</v>
      </c>
      <c r="D35" s="5">
        <v>0.29166666666666669</v>
      </c>
      <c r="E35" s="5">
        <v>0.875</v>
      </c>
      <c r="F35" s="5">
        <v>1.1666666666666667</v>
      </c>
      <c r="G35" t="e">
        <f t="shared" si="2"/>
        <v>#REF!</v>
      </c>
      <c r="H35" t="e">
        <f t="shared" si="3"/>
        <v>#REF!</v>
      </c>
    </row>
    <row r="36" spans="1:8" x14ac:dyDescent="0.25">
      <c r="A36" t="str">
        <f ca="1">IF('ocena czasu dostaw i wsparcia'!S145='ocena czasu dostaw i wsparcia'!O145,'ocena czasu dostaw i wsparcia'!R145-'ocena czasu dostaw i wsparcia'!H145,"")</f>
        <v/>
      </c>
      <c r="B36" t="e">
        <f>VLOOKUP(C36,'ocena czasu dostaw i wsparcia'!#REF!,2,FALSE)</f>
        <v>#REF!</v>
      </c>
      <c r="C36" s="5" t="s">
        <v>38</v>
      </c>
      <c r="D36" s="5">
        <v>0.375</v>
      </c>
      <c r="E36" s="5">
        <v>0.875</v>
      </c>
      <c r="F36" s="5">
        <v>1.25</v>
      </c>
      <c r="G36" t="e">
        <f t="shared" si="2"/>
        <v>#REF!</v>
      </c>
      <c r="H36" t="e">
        <f t="shared" si="3"/>
        <v>#REF!</v>
      </c>
    </row>
    <row r="37" spans="1:8" x14ac:dyDescent="0.25">
      <c r="A37" t="str">
        <f ca="1">IF('ocena czasu dostaw i wsparcia'!S146='ocena czasu dostaw i wsparcia'!O146,'ocena czasu dostaw i wsparcia'!R146-'ocena czasu dostaw i wsparcia'!H146,"")</f>
        <v/>
      </c>
      <c r="B37" t="e">
        <f>VLOOKUP(C37,'ocena czasu dostaw i wsparcia'!#REF!,2,FALSE)</f>
        <v>#REF!</v>
      </c>
      <c r="C37" s="5" t="s">
        <v>39</v>
      </c>
      <c r="D37" s="5">
        <v>1.0416666666666667</v>
      </c>
      <c r="E37" s="5">
        <v>2.2916666666666665</v>
      </c>
      <c r="F37" s="5">
        <v>3.333333333333333</v>
      </c>
      <c r="G37" t="e">
        <f t="shared" si="2"/>
        <v>#REF!</v>
      </c>
      <c r="H37" t="e">
        <f t="shared" si="3"/>
        <v>#REF!</v>
      </c>
    </row>
    <row r="38" spans="1:8" x14ac:dyDescent="0.25">
      <c r="A38" t="str">
        <f ca="1">IF('ocena czasu dostaw i wsparcia'!S147='ocena czasu dostaw i wsparcia'!O147,'ocena czasu dostaw i wsparcia'!R147-'ocena czasu dostaw i wsparcia'!H147,"")</f>
        <v/>
      </c>
      <c r="B38" t="e">
        <f>VLOOKUP(C38,'ocena czasu dostaw i wsparcia'!#REF!,2,FALSE)</f>
        <v>#REF!</v>
      </c>
      <c r="C38" s="5" t="s">
        <v>39</v>
      </c>
      <c r="D38" s="5">
        <v>0.70833333333333337</v>
      </c>
      <c r="E38" s="5">
        <v>1.625</v>
      </c>
      <c r="F38" s="5">
        <v>2.3333333333333335</v>
      </c>
      <c r="G38" t="e">
        <f t="shared" si="2"/>
        <v>#REF!</v>
      </c>
      <c r="H38" t="e">
        <f t="shared" si="3"/>
        <v>#REF!</v>
      </c>
    </row>
    <row r="39" spans="1:8" x14ac:dyDescent="0.25">
      <c r="A39" t="str">
        <f ca="1">IF('ocena czasu dostaw i wsparcia'!S148='ocena czasu dostaw i wsparcia'!O148,'ocena czasu dostaw i wsparcia'!R148-'ocena czasu dostaw i wsparcia'!H148,"")</f>
        <v/>
      </c>
      <c r="B39" t="e">
        <f>VLOOKUP(C39,'ocena czasu dostaw i wsparcia'!#REF!,2,FALSE)</f>
        <v>#REF!</v>
      </c>
      <c r="C39" s="5" t="s">
        <v>40</v>
      </c>
      <c r="D39" s="5">
        <v>0.95833333333333337</v>
      </c>
      <c r="E39" s="5">
        <v>0.45833333333333331</v>
      </c>
      <c r="F39" s="5">
        <v>1.4166666666666667</v>
      </c>
      <c r="G39" t="e">
        <f t="shared" si="2"/>
        <v>#REF!</v>
      </c>
      <c r="H39" t="e">
        <f t="shared" si="3"/>
        <v>#REF!</v>
      </c>
    </row>
    <row r="40" spans="1:8" x14ac:dyDescent="0.25">
      <c r="A40" t="str">
        <f ca="1">IF('ocena czasu dostaw i wsparcia'!S149='ocena czasu dostaw i wsparcia'!O149,'ocena czasu dostaw i wsparcia'!R149-'ocena czasu dostaw i wsparcia'!H149,"")</f>
        <v/>
      </c>
      <c r="B40" t="e">
        <f>VLOOKUP(C40,'ocena czasu dostaw i wsparcia'!#REF!,2,FALSE)</f>
        <v>#REF!</v>
      </c>
      <c r="C40" s="5" t="s">
        <v>40</v>
      </c>
      <c r="D40" s="5">
        <v>1.4583333333333333</v>
      </c>
      <c r="E40" s="5">
        <v>6.875</v>
      </c>
      <c r="F40" s="5">
        <v>8.3333333333333339</v>
      </c>
      <c r="G40" t="e">
        <f t="shared" si="2"/>
        <v>#REF!</v>
      </c>
      <c r="H40" t="e">
        <f t="shared" si="3"/>
        <v>#REF!</v>
      </c>
    </row>
    <row r="41" spans="1:8" x14ac:dyDescent="0.25">
      <c r="A41" t="str">
        <f ca="1">IF('ocena czasu dostaw i wsparcia'!S150='ocena czasu dostaw i wsparcia'!O150,'ocena czasu dostaw i wsparcia'!R150-'ocena czasu dostaw i wsparcia'!H150,"")</f>
        <v/>
      </c>
      <c r="B41" t="e">
        <f>VLOOKUP(C41,'ocena czasu dostaw i wsparcia'!#REF!,2,FALSE)</f>
        <v>#REF!</v>
      </c>
      <c r="C41" s="5" t="s">
        <v>40</v>
      </c>
      <c r="D41" s="5">
        <v>1.7083333333333333</v>
      </c>
      <c r="E41" s="5">
        <v>6.625</v>
      </c>
      <c r="F41" s="5">
        <v>8.3333333333333339</v>
      </c>
      <c r="G41" t="e">
        <f t="shared" si="2"/>
        <v>#REF!</v>
      </c>
      <c r="H41" t="e">
        <f t="shared" si="3"/>
        <v>#REF!</v>
      </c>
    </row>
    <row r="42" spans="1:8" x14ac:dyDescent="0.25">
      <c r="A42">
        <f ca="1">IF('ocena czasu dostaw i wsparcia'!S151='ocena czasu dostaw i wsparcia'!O151,'ocena czasu dostaw i wsparcia'!R151-'ocena czasu dostaw i wsparcia'!H151,"")</f>
        <v>0.10708938144071745</v>
      </c>
      <c r="B42" t="e">
        <f>VLOOKUP(C42,'ocena czasu dostaw i wsparcia'!#REF!,2,FALSE)</f>
        <v>#REF!</v>
      </c>
      <c r="C42" s="5" t="s">
        <v>39</v>
      </c>
      <c r="D42" s="5">
        <v>0.375</v>
      </c>
      <c r="E42" s="5">
        <v>1.9583333333333333</v>
      </c>
      <c r="F42" s="5">
        <v>2.333333333333333</v>
      </c>
      <c r="G42" t="e">
        <f t="shared" si="2"/>
        <v>#REF!</v>
      </c>
      <c r="H42" t="e">
        <f t="shared" si="3"/>
        <v>#REF!</v>
      </c>
    </row>
    <row r="43" spans="1:8" x14ac:dyDescent="0.25">
      <c r="A43" t="str">
        <f ca="1">IF('ocena czasu dostaw i wsparcia'!S152='ocena czasu dostaw i wsparcia'!O152,'ocena czasu dostaw i wsparcia'!R152-'ocena czasu dostaw i wsparcia'!H152,"")</f>
        <v/>
      </c>
      <c r="B43" t="e">
        <f>VLOOKUP(C43,'ocena czasu dostaw i wsparcia'!#REF!,2,FALSE)</f>
        <v>#REF!</v>
      </c>
      <c r="C43" s="5" t="s">
        <v>39</v>
      </c>
      <c r="D43" s="5">
        <v>1.125</v>
      </c>
      <c r="E43" s="5">
        <v>3.9583333333333335</v>
      </c>
      <c r="F43" s="5">
        <v>5.0833333333333339</v>
      </c>
      <c r="G43" t="e">
        <f t="shared" si="2"/>
        <v>#REF!</v>
      </c>
      <c r="H43" t="e">
        <f t="shared" si="3"/>
        <v>#REF!</v>
      </c>
    </row>
    <row r="44" spans="1:8" x14ac:dyDescent="0.25">
      <c r="A44" t="str">
        <f ca="1">IF('ocena czasu dostaw i wsparcia'!S153='ocena czasu dostaw i wsparcia'!O153,'ocena czasu dostaw i wsparcia'!R153-'ocena czasu dostaw i wsparcia'!H153,"")</f>
        <v/>
      </c>
      <c r="B44" t="e">
        <f>VLOOKUP(C44,'ocena czasu dostaw i wsparcia'!#REF!,2,FALSE)</f>
        <v>#REF!</v>
      </c>
      <c r="C44" s="5" t="s">
        <v>38</v>
      </c>
      <c r="D44" s="5">
        <v>0.375</v>
      </c>
      <c r="E44" s="5">
        <v>1.2083333333333333</v>
      </c>
      <c r="F44" s="5">
        <v>1.5833333333333333</v>
      </c>
      <c r="G44" t="e">
        <f t="shared" si="2"/>
        <v>#REF!</v>
      </c>
      <c r="H44" t="e">
        <f t="shared" si="3"/>
        <v>#REF!</v>
      </c>
    </row>
    <row r="45" spans="1:8" x14ac:dyDescent="0.25">
      <c r="A45" t="str">
        <f ca="1">IF('ocena czasu dostaw i wsparcia'!S154='ocena czasu dostaw i wsparcia'!O154,'ocena czasu dostaw i wsparcia'!R154-'ocena czasu dostaw i wsparcia'!H154,"")</f>
        <v/>
      </c>
      <c r="B45" t="e">
        <f>VLOOKUP(C45,'ocena czasu dostaw i wsparcia'!#REF!,2,FALSE)</f>
        <v>#REF!</v>
      </c>
      <c r="C45" s="5" t="s">
        <v>38</v>
      </c>
      <c r="D45" s="5">
        <v>0.375</v>
      </c>
      <c r="E45" s="5">
        <v>1.2083333333333333</v>
      </c>
      <c r="F45" s="5">
        <v>1.5833333333333333</v>
      </c>
      <c r="G45" t="e">
        <f t="shared" si="2"/>
        <v>#REF!</v>
      </c>
      <c r="H45" t="e">
        <f t="shared" si="3"/>
        <v>#REF!</v>
      </c>
    </row>
    <row r="46" spans="1:8" x14ac:dyDescent="0.25">
      <c r="A46">
        <f ca="1">IF('ocena czasu dostaw i wsparcia'!S155='ocena czasu dostaw i wsparcia'!O155,'ocena czasu dostaw i wsparcia'!R155-'ocena czasu dostaw i wsparcia'!H155,"")</f>
        <v>0.20784394421985475</v>
      </c>
      <c r="B46" t="e">
        <f>VLOOKUP(C46,'ocena czasu dostaw i wsparcia'!#REF!,2,FALSE)</f>
        <v>#REF!</v>
      </c>
      <c r="C46" s="5" t="s">
        <v>40</v>
      </c>
      <c r="D46" s="5">
        <v>0.375</v>
      </c>
      <c r="E46" s="5">
        <v>7.291666666666667</v>
      </c>
      <c r="F46" s="5">
        <v>7.666666666666667</v>
      </c>
      <c r="G46" t="e">
        <f t="shared" si="2"/>
        <v>#REF!</v>
      </c>
      <c r="H46" t="e">
        <f t="shared" si="3"/>
        <v>#REF!</v>
      </c>
    </row>
    <row r="47" spans="1:8" x14ac:dyDescent="0.25">
      <c r="A47" t="str">
        <f ca="1">IF('ocena czasu dostaw i wsparcia'!S156='ocena czasu dostaw i wsparcia'!O156,'ocena czasu dostaw i wsparcia'!R156-'ocena czasu dostaw i wsparcia'!H156,"")</f>
        <v/>
      </c>
      <c r="B47" t="e">
        <f>VLOOKUP(C47,'ocena czasu dostaw i wsparcia'!#REF!,2,FALSE)</f>
        <v>#REF!</v>
      </c>
      <c r="C47" s="5" t="s">
        <v>40</v>
      </c>
      <c r="D47" s="5">
        <v>1.7916666666666667</v>
      </c>
      <c r="E47" s="5">
        <v>6.375</v>
      </c>
      <c r="F47" s="5">
        <v>8.1666666666666661</v>
      </c>
      <c r="G47" t="e">
        <f t="shared" si="2"/>
        <v>#REF!</v>
      </c>
      <c r="H47" t="e">
        <f t="shared" si="3"/>
        <v>#REF!</v>
      </c>
    </row>
    <row r="48" spans="1:8" x14ac:dyDescent="0.25">
      <c r="A48" t="str">
        <f ca="1">IF('ocena czasu dostaw i wsparcia'!S157='ocena czasu dostaw i wsparcia'!O157,'ocena czasu dostaw i wsparcia'!R157-'ocena czasu dostaw i wsparcia'!H157,"")</f>
        <v/>
      </c>
      <c r="B48" t="e">
        <f>VLOOKUP(C48,'ocena czasu dostaw i wsparcia'!#REF!,2,FALSE)</f>
        <v>#REF!</v>
      </c>
      <c r="C48" s="5" t="s">
        <v>40</v>
      </c>
      <c r="D48" s="5">
        <v>1.5416666666666667</v>
      </c>
      <c r="E48" s="5">
        <v>1.4583333333333333</v>
      </c>
      <c r="F48" s="5">
        <v>3</v>
      </c>
      <c r="G48" t="e">
        <f t="shared" si="2"/>
        <v>#REF!</v>
      </c>
      <c r="H48" t="e">
        <f t="shared" si="3"/>
        <v>#REF!</v>
      </c>
    </row>
    <row r="49" spans="1:8" x14ac:dyDescent="0.25">
      <c r="A49" t="str">
        <f ca="1">IF('ocena czasu dostaw i wsparcia'!S158='ocena czasu dostaw i wsparcia'!O158,'ocena czasu dostaw i wsparcia'!R158-'ocena czasu dostaw i wsparcia'!H158,"")</f>
        <v/>
      </c>
      <c r="B49" t="e">
        <f>VLOOKUP(C49,'ocena czasu dostaw i wsparcia'!#REF!,2,FALSE)</f>
        <v>#REF!</v>
      </c>
      <c r="C49" s="5" t="s">
        <v>38</v>
      </c>
      <c r="D49" s="5">
        <v>0.29166666666666669</v>
      </c>
      <c r="E49" s="5">
        <v>1.2916666666666667</v>
      </c>
      <c r="F49" s="5">
        <v>1.5833333333333335</v>
      </c>
      <c r="G49" t="e">
        <f t="shared" si="2"/>
        <v>#REF!</v>
      </c>
      <c r="H49" t="e">
        <f t="shared" si="3"/>
        <v>#REF!</v>
      </c>
    </row>
    <row r="50" spans="1:8" x14ac:dyDescent="0.25">
      <c r="A50" t="str">
        <f ca="1">IF('ocena czasu dostaw i wsparcia'!S159='ocena czasu dostaw i wsparcia'!O159,'ocena czasu dostaw i wsparcia'!R159-'ocena czasu dostaw i wsparcia'!H159,"")</f>
        <v/>
      </c>
      <c r="B50" t="e">
        <f>VLOOKUP(C50,'ocena czasu dostaw i wsparcia'!#REF!,2,FALSE)</f>
        <v>#REF!</v>
      </c>
      <c r="C50" s="5" t="s">
        <v>38</v>
      </c>
      <c r="D50" s="5">
        <v>0.29166666666666669</v>
      </c>
      <c r="E50" s="5">
        <v>0.875</v>
      </c>
      <c r="F50" s="5">
        <v>1.1666666666666667</v>
      </c>
      <c r="G50" t="e">
        <f t="shared" si="2"/>
        <v>#REF!</v>
      </c>
      <c r="H50" t="e">
        <f t="shared" si="3"/>
        <v>#REF!</v>
      </c>
    </row>
    <row r="51" spans="1:8" x14ac:dyDescent="0.25">
      <c r="A51" t="str">
        <f ca="1">IF('ocena czasu dostaw i wsparcia'!S160='ocena czasu dostaw i wsparcia'!O160,'ocena czasu dostaw i wsparcia'!R160-'ocena czasu dostaw i wsparcia'!H160,"")</f>
        <v/>
      </c>
      <c r="B51" t="e">
        <f>VLOOKUP(C51,'ocena czasu dostaw i wsparcia'!#REF!,2,FALSE)</f>
        <v>#REF!</v>
      </c>
      <c r="C51" s="5" t="s">
        <v>38</v>
      </c>
      <c r="D51" s="5">
        <v>0.125</v>
      </c>
      <c r="E51" s="5">
        <v>1.4583333333333333</v>
      </c>
      <c r="F51" s="5">
        <v>1.5833333333333333</v>
      </c>
      <c r="G51" t="e">
        <f t="shared" si="2"/>
        <v>#REF!</v>
      </c>
      <c r="H51" t="e">
        <f t="shared" si="3"/>
        <v>#REF!</v>
      </c>
    </row>
    <row r="52" spans="1:8" x14ac:dyDescent="0.25">
      <c r="A52" t="str">
        <f ca="1">IF('ocena czasu dostaw i wsparcia'!S161='ocena czasu dostaw i wsparcia'!O161,'ocena czasu dostaw i wsparcia'!R161-'ocena czasu dostaw i wsparcia'!H161,"")</f>
        <v/>
      </c>
      <c r="B52" t="e">
        <f>VLOOKUP(C52,'ocena czasu dostaw i wsparcia'!#REF!,2,FALSE)</f>
        <v>#REF!</v>
      </c>
      <c r="C52" s="5" t="s">
        <v>40</v>
      </c>
      <c r="D52" s="5">
        <v>1.9583333333333333</v>
      </c>
      <c r="E52" s="5">
        <v>2.125</v>
      </c>
      <c r="F52" s="5">
        <v>4.083333333333333</v>
      </c>
      <c r="G52" t="e">
        <f t="shared" si="2"/>
        <v>#REF!</v>
      </c>
      <c r="H52" t="e">
        <f t="shared" si="3"/>
        <v>#REF!</v>
      </c>
    </row>
    <row r="53" spans="1:8" x14ac:dyDescent="0.25">
      <c r="A53" t="str">
        <f ca="1">IF('ocena czasu dostaw i wsparcia'!S162='ocena czasu dostaw i wsparcia'!O162,'ocena czasu dostaw i wsparcia'!R162-'ocena czasu dostaw i wsparcia'!H162,"")</f>
        <v/>
      </c>
      <c r="B53" t="e">
        <f>VLOOKUP(C53,'ocena czasu dostaw i wsparcia'!#REF!,2,FALSE)</f>
        <v>#REF!</v>
      </c>
      <c r="C53" s="5" t="s">
        <v>39</v>
      </c>
      <c r="D53" s="5">
        <v>0.125</v>
      </c>
      <c r="E53" s="5">
        <v>3.625</v>
      </c>
      <c r="F53" s="5">
        <v>3.75</v>
      </c>
      <c r="G53" t="e">
        <f t="shared" si="2"/>
        <v>#REF!</v>
      </c>
      <c r="H53" t="e">
        <f t="shared" si="3"/>
        <v>#REF!</v>
      </c>
    </row>
    <row r="54" spans="1:8" x14ac:dyDescent="0.25">
      <c r="A54" t="str">
        <f ca="1">IF('ocena czasu dostaw i wsparcia'!S163='ocena czasu dostaw i wsparcia'!O163,'ocena czasu dostaw i wsparcia'!R163-'ocena czasu dostaw i wsparcia'!H163,"")</f>
        <v/>
      </c>
      <c r="B54" t="e">
        <f>VLOOKUP(C54,'ocena czasu dostaw i wsparcia'!#REF!,2,FALSE)</f>
        <v>#REF!</v>
      </c>
      <c r="C54" s="5" t="s">
        <v>39</v>
      </c>
      <c r="D54" s="5">
        <v>0.70833333333333337</v>
      </c>
      <c r="E54" s="5">
        <v>3.5416666666666665</v>
      </c>
      <c r="F54" s="5">
        <v>4.25</v>
      </c>
      <c r="G54" t="e">
        <f t="shared" si="2"/>
        <v>#REF!</v>
      </c>
      <c r="H54" t="e">
        <f t="shared" si="3"/>
        <v>#REF!</v>
      </c>
    </row>
    <row r="55" spans="1:8" x14ac:dyDescent="0.25">
      <c r="A55" t="str">
        <f ca="1">IF('ocena czasu dostaw i wsparcia'!S164='ocena czasu dostaw i wsparcia'!O164,'ocena czasu dostaw i wsparcia'!R164-'ocena czasu dostaw i wsparcia'!H164,"")</f>
        <v/>
      </c>
      <c r="B55" t="e">
        <f>VLOOKUP(C55,'ocena czasu dostaw i wsparcia'!#REF!,2,FALSE)</f>
        <v>#REF!</v>
      </c>
      <c r="C55" s="5" t="s">
        <v>38</v>
      </c>
      <c r="D55" s="5">
        <v>0.45833333333333331</v>
      </c>
      <c r="E55" s="5">
        <v>0.95833333333333337</v>
      </c>
      <c r="F55" s="5">
        <v>1.4166666666666667</v>
      </c>
      <c r="G55" t="e">
        <f t="shared" si="2"/>
        <v>#REF!</v>
      </c>
      <c r="H55" t="e">
        <f t="shared" si="3"/>
        <v>#REF!</v>
      </c>
    </row>
    <row r="56" spans="1:8" x14ac:dyDescent="0.25">
      <c r="A56" t="str">
        <f ca="1">IF('ocena czasu dostaw i wsparcia'!S165='ocena czasu dostaw i wsparcia'!O165,'ocena czasu dostaw i wsparcia'!R165-'ocena czasu dostaw i wsparcia'!H165,"")</f>
        <v/>
      </c>
      <c r="B56" t="e">
        <f>VLOOKUP(C56,'ocena czasu dostaw i wsparcia'!#REF!,2,FALSE)</f>
        <v>#REF!</v>
      </c>
      <c r="C56" s="5" t="s">
        <v>39</v>
      </c>
      <c r="D56" s="5">
        <v>4.1666666666666664E-2</v>
      </c>
      <c r="E56" s="5">
        <v>4.041666666666667</v>
      </c>
      <c r="F56" s="5">
        <v>4.0833333333333339</v>
      </c>
      <c r="G56" t="e">
        <f t="shared" si="2"/>
        <v>#REF!</v>
      </c>
      <c r="H56" t="e">
        <f t="shared" si="3"/>
        <v>#REF!</v>
      </c>
    </row>
    <row r="57" spans="1:8" x14ac:dyDescent="0.25">
      <c r="A57" t="str">
        <f ca="1">IF('ocena czasu dostaw i wsparcia'!S166='ocena czasu dostaw i wsparcia'!O166,'ocena czasu dostaw i wsparcia'!R166-'ocena czasu dostaw i wsparcia'!H166,"")</f>
        <v/>
      </c>
      <c r="B57" t="e">
        <f>VLOOKUP(C57,'ocena czasu dostaw i wsparcia'!#REF!,2,FALSE)</f>
        <v>#REF!</v>
      </c>
      <c r="C57" s="5" t="s">
        <v>39</v>
      </c>
      <c r="D57" s="5">
        <v>0.375</v>
      </c>
      <c r="E57" s="5">
        <v>1.2083333333333333</v>
      </c>
      <c r="F57" s="5">
        <v>1.5833333333333333</v>
      </c>
      <c r="G57" t="e">
        <f t="shared" si="2"/>
        <v>#REF!</v>
      </c>
      <c r="H57" t="e">
        <f t="shared" si="3"/>
        <v>#REF!</v>
      </c>
    </row>
    <row r="58" spans="1:8" x14ac:dyDescent="0.25">
      <c r="A58" t="str">
        <f ca="1">IF('ocena czasu dostaw i wsparcia'!S167='ocena czasu dostaw i wsparcia'!O167,'ocena czasu dostaw i wsparcia'!R167-'ocena czasu dostaw i wsparcia'!H167,"")</f>
        <v/>
      </c>
      <c r="B58" t="e">
        <f>VLOOKUP(C58,'ocena czasu dostaw i wsparcia'!#REF!,2,FALSE)</f>
        <v>#REF!</v>
      </c>
      <c r="C58" s="5" t="s">
        <v>40</v>
      </c>
      <c r="D58" s="5">
        <v>0.29166666666666669</v>
      </c>
      <c r="E58" s="5">
        <v>4.625</v>
      </c>
      <c r="F58" s="5">
        <v>4.916666666666667</v>
      </c>
      <c r="G58" t="e">
        <f t="shared" si="2"/>
        <v>#REF!</v>
      </c>
      <c r="H58" t="e">
        <f t="shared" si="3"/>
        <v>#REF!</v>
      </c>
    </row>
    <row r="59" spans="1:8" x14ac:dyDescent="0.25">
      <c r="A59" t="str">
        <f ca="1">IF('ocena czasu dostaw i wsparcia'!S168='ocena czasu dostaw i wsparcia'!O168,'ocena czasu dostaw i wsparcia'!R168-'ocena czasu dostaw i wsparcia'!H168,"")</f>
        <v/>
      </c>
      <c r="B59" t="e">
        <f>VLOOKUP(C59,'ocena czasu dostaw i wsparcia'!#REF!,2,FALSE)</f>
        <v>#REF!</v>
      </c>
      <c r="C59" s="5" t="s">
        <v>38</v>
      </c>
      <c r="D59" s="5">
        <v>0.29166666666666669</v>
      </c>
      <c r="E59" s="5">
        <v>1.0416666666666667</v>
      </c>
      <c r="F59" s="5">
        <v>1.3333333333333335</v>
      </c>
      <c r="G59" t="e">
        <f t="shared" si="2"/>
        <v>#REF!</v>
      </c>
      <c r="H59" t="e">
        <f t="shared" si="3"/>
        <v>#REF!</v>
      </c>
    </row>
    <row r="60" spans="1:8" x14ac:dyDescent="0.25">
      <c r="A60" t="str">
        <f ca="1">IF('ocena czasu dostaw i wsparcia'!S169='ocena czasu dostaw i wsparcia'!O169,'ocena czasu dostaw i wsparcia'!R169-'ocena czasu dostaw i wsparcia'!H169,"")</f>
        <v/>
      </c>
      <c r="B60" t="e">
        <f>VLOOKUP(C60,'ocena czasu dostaw i wsparcia'!#REF!,2,FALSE)</f>
        <v>#REF!</v>
      </c>
      <c r="C60" s="5" t="s">
        <v>38</v>
      </c>
      <c r="D60" s="5">
        <v>0.54166666666666663</v>
      </c>
      <c r="E60" s="5">
        <v>4.1666666666666664E-2</v>
      </c>
      <c r="F60" s="5">
        <v>0.58333333333333326</v>
      </c>
      <c r="G60" t="e">
        <f t="shared" si="2"/>
        <v>#REF!</v>
      </c>
      <c r="H60" t="e">
        <f t="shared" si="3"/>
        <v>#REF!</v>
      </c>
    </row>
    <row r="61" spans="1:8" x14ac:dyDescent="0.25">
      <c r="A61" t="str">
        <f ca="1">IF('ocena czasu dostaw i wsparcia'!S170='ocena czasu dostaw i wsparcia'!O170,'ocena czasu dostaw i wsparcia'!R170-'ocena czasu dostaw i wsparcia'!H170,"")</f>
        <v/>
      </c>
      <c r="B61" t="e">
        <f>VLOOKUP(C61,'ocena czasu dostaw i wsparcia'!#REF!,2,FALSE)</f>
        <v>#REF!</v>
      </c>
      <c r="C61" s="5" t="s">
        <v>38</v>
      </c>
      <c r="D61" s="5">
        <v>0.45833333333333331</v>
      </c>
      <c r="E61" s="5">
        <v>0.875</v>
      </c>
      <c r="F61" s="5">
        <v>1.3333333333333333</v>
      </c>
      <c r="G61" t="e">
        <f t="shared" si="2"/>
        <v>#REF!</v>
      </c>
      <c r="H61" t="e">
        <f t="shared" si="3"/>
        <v>#REF!</v>
      </c>
    </row>
    <row r="62" spans="1:8" x14ac:dyDescent="0.25">
      <c r="A62" t="str">
        <f ca="1">IF('ocena czasu dostaw i wsparcia'!S171='ocena czasu dostaw i wsparcia'!O171,'ocena czasu dostaw i wsparcia'!R171-'ocena czasu dostaw i wsparcia'!H171,"")</f>
        <v/>
      </c>
      <c r="B62" t="e">
        <f>VLOOKUP(C62,'ocena czasu dostaw i wsparcia'!#REF!,2,FALSE)</f>
        <v>#REF!</v>
      </c>
      <c r="C62" s="5" t="s">
        <v>39</v>
      </c>
      <c r="D62" s="5">
        <v>0.20833333333333334</v>
      </c>
      <c r="E62" s="5">
        <v>1.4583333333333333</v>
      </c>
      <c r="F62" s="5">
        <v>1.6666666666666665</v>
      </c>
      <c r="G62" t="e">
        <f t="shared" si="2"/>
        <v>#REF!</v>
      </c>
      <c r="H62" t="e">
        <f t="shared" si="3"/>
        <v>#REF!</v>
      </c>
    </row>
    <row r="63" spans="1:8" x14ac:dyDescent="0.25">
      <c r="A63" t="str">
        <f ca="1">IF('ocena czasu dostaw i wsparcia'!S172='ocena czasu dostaw i wsparcia'!O172,'ocena czasu dostaw i wsparcia'!R172-'ocena czasu dostaw i wsparcia'!H172,"")</f>
        <v/>
      </c>
      <c r="B63" t="e">
        <f>VLOOKUP(C63,'ocena czasu dostaw i wsparcia'!#REF!,2,FALSE)</f>
        <v>#REF!</v>
      </c>
      <c r="C63" s="5" t="s">
        <v>40</v>
      </c>
      <c r="D63" s="5">
        <v>0.20833333333333334</v>
      </c>
      <c r="E63" s="5">
        <v>2.7916666666666665</v>
      </c>
      <c r="F63" s="5">
        <v>3</v>
      </c>
      <c r="G63" t="e">
        <f t="shared" si="2"/>
        <v>#REF!</v>
      </c>
      <c r="H63" t="e">
        <f t="shared" si="3"/>
        <v>#REF!</v>
      </c>
    </row>
    <row r="64" spans="1:8" x14ac:dyDescent="0.25">
      <c r="A64" t="str">
        <f ca="1">IF('ocena czasu dostaw i wsparcia'!S173='ocena czasu dostaw i wsparcia'!O173,'ocena czasu dostaw i wsparcia'!R173-'ocena czasu dostaw i wsparcia'!H173,"")</f>
        <v/>
      </c>
      <c r="B64" t="e">
        <f>VLOOKUP(C64,'ocena czasu dostaw i wsparcia'!#REF!,2,FALSE)</f>
        <v>#REF!</v>
      </c>
      <c r="C64" s="5" t="s">
        <v>41</v>
      </c>
      <c r="D64" s="5">
        <v>0.625</v>
      </c>
      <c r="E64" s="5">
        <v>3.875</v>
      </c>
      <c r="F64" s="5">
        <v>4.5</v>
      </c>
      <c r="G64" t="e">
        <f t="shared" si="2"/>
        <v>#REF!</v>
      </c>
      <c r="H64" t="e">
        <f t="shared" si="3"/>
        <v>#REF!</v>
      </c>
    </row>
    <row r="65" spans="1:8" x14ac:dyDescent="0.25">
      <c r="A65" t="str">
        <f ca="1">IF('ocena czasu dostaw i wsparcia'!S174='ocena czasu dostaw i wsparcia'!O174,'ocena czasu dostaw i wsparcia'!R174-'ocena czasu dostaw i wsparcia'!H174,"")</f>
        <v/>
      </c>
      <c r="B65" t="e">
        <f>VLOOKUP(C65,'ocena czasu dostaw i wsparcia'!#REF!,2,FALSE)</f>
        <v>#REF!</v>
      </c>
      <c r="C65" s="5" t="s">
        <v>38</v>
      </c>
      <c r="D65" s="5">
        <v>0.20833333333333334</v>
      </c>
      <c r="E65" s="5">
        <v>0.95833333333333337</v>
      </c>
      <c r="F65" s="5">
        <v>1.1666666666666667</v>
      </c>
      <c r="G65" t="e">
        <f t="shared" ref="G65:G96" si="4">IF(B65&lt;F65,C65,"")</f>
        <v>#REF!</v>
      </c>
      <c r="H65" t="e">
        <f t="shared" ref="H65:H96" si="5">IF(G65=C65,F65-B65,"")</f>
        <v>#REF!</v>
      </c>
    </row>
    <row r="66" spans="1:8" x14ac:dyDescent="0.25">
      <c r="A66" t="str">
        <f ca="1">IF('ocena czasu dostaw i wsparcia'!S175='ocena czasu dostaw i wsparcia'!O175,'ocena czasu dostaw i wsparcia'!R175-'ocena czasu dostaw i wsparcia'!H175,"")</f>
        <v/>
      </c>
      <c r="B66" t="e">
        <f>VLOOKUP(C66,'ocena czasu dostaw i wsparcia'!#REF!,2,FALSE)</f>
        <v>#REF!</v>
      </c>
      <c r="C66" s="5" t="s">
        <v>38</v>
      </c>
      <c r="D66" s="5">
        <v>0.54166666666666663</v>
      </c>
      <c r="E66" s="5">
        <v>0.45833333333333331</v>
      </c>
      <c r="F66" s="5">
        <v>1</v>
      </c>
      <c r="G66" t="e">
        <f t="shared" si="4"/>
        <v>#REF!</v>
      </c>
      <c r="H66" t="e">
        <f t="shared" si="5"/>
        <v>#REF!</v>
      </c>
    </row>
    <row r="67" spans="1:8" x14ac:dyDescent="0.25">
      <c r="A67" t="str">
        <f ca="1">IF('ocena czasu dostaw i wsparcia'!S176='ocena czasu dostaw i wsparcia'!O176,'ocena czasu dostaw i wsparcia'!R176-'ocena czasu dostaw i wsparcia'!H176,"")</f>
        <v/>
      </c>
      <c r="B67" t="e">
        <f>VLOOKUP(C67,'ocena czasu dostaw i wsparcia'!#REF!,2,FALSE)</f>
        <v>#REF!</v>
      </c>
      <c r="C67" s="5" t="s">
        <v>39</v>
      </c>
      <c r="D67" s="5">
        <v>1.4583333333333333</v>
      </c>
      <c r="E67" s="5">
        <v>1.625</v>
      </c>
      <c r="F67" s="5">
        <v>3.083333333333333</v>
      </c>
      <c r="G67" t="e">
        <f t="shared" si="4"/>
        <v>#REF!</v>
      </c>
      <c r="H67" t="e">
        <f t="shared" si="5"/>
        <v>#REF!</v>
      </c>
    </row>
    <row r="68" spans="1:8" x14ac:dyDescent="0.25">
      <c r="A68" t="str">
        <f ca="1">IF('ocena czasu dostaw i wsparcia'!S177='ocena czasu dostaw i wsparcia'!O177,'ocena czasu dostaw i wsparcia'!R177-'ocena czasu dostaw i wsparcia'!H177,"")</f>
        <v/>
      </c>
      <c r="B68" t="e">
        <f>VLOOKUP(C68,'ocena czasu dostaw i wsparcia'!#REF!,2,FALSE)</f>
        <v>#REF!</v>
      </c>
      <c r="C68" s="5" t="s">
        <v>39</v>
      </c>
      <c r="D68" s="5">
        <v>0.45833333333333331</v>
      </c>
      <c r="E68" s="5">
        <v>0.20833333333333334</v>
      </c>
      <c r="F68" s="5">
        <v>0.66666666666666663</v>
      </c>
      <c r="G68" t="e">
        <f t="shared" si="4"/>
        <v>#REF!</v>
      </c>
      <c r="H68" t="e">
        <f t="shared" si="5"/>
        <v>#REF!</v>
      </c>
    </row>
    <row r="69" spans="1:8" x14ac:dyDescent="0.25">
      <c r="A69" t="str">
        <f ca="1">IF('ocena czasu dostaw i wsparcia'!S178='ocena czasu dostaw i wsparcia'!O178,'ocena czasu dostaw i wsparcia'!R178-'ocena czasu dostaw i wsparcia'!H178,"")</f>
        <v/>
      </c>
      <c r="B69" t="e">
        <f>VLOOKUP(C69,'ocena czasu dostaw i wsparcia'!#REF!,2,FALSE)</f>
        <v>#REF!</v>
      </c>
      <c r="C69" s="5" t="s">
        <v>40</v>
      </c>
      <c r="D69" s="5">
        <v>0.29166666666666669</v>
      </c>
      <c r="E69" s="5">
        <v>5.625</v>
      </c>
      <c r="F69" s="5">
        <v>5.916666666666667</v>
      </c>
      <c r="G69" t="e">
        <f t="shared" si="4"/>
        <v>#REF!</v>
      </c>
      <c r="H69" t="e">
        <f t="shared" si="5"/>
        <v>#REF!</v>
      </c>
    </row>
    <row r="70" spans="1:8" x14ac:dyDescent="0.25">
      <c r="A70" t="str">
        <f ca="1">IF('ocena czasu dostaw i wsparcia'!S179='ocena czasu dostaw i wsparcia'!O179,'ocena czasu dostaw i wsparcia'!R179-'ocena czasu dostaw i wsparcia'!H179,"")</f>
        <v/>
      </c>
      <c r="B70" t="e">
        <f>VLOOKUP(C70,'ocena czasu dostaw i wsparcia'!#REF!,2,FALSE)</f>
        <v>#REF!</v>
      </c>
      <c r="C70" s="5" t="s">
        <v>40</v>
      </c>
      <c r="D70" s="5">
        <v>2.4583333333333335</v>
      </c>
      <c r="E70" s="5">
        <v>2.9583333333333335</v>
      </c>
      <c r="F70" s="5">
        <v>5.416666666666667</v>
      </c>
      <c r="G70" t="e">
        <f t="shared" si="4"/>
        <v>#REF!</v>
      </c>
      <c r="H70" t="e">
        <f t="shared" si="5"/>
        <v>#REF!</v>
      </c>
    </row>
    <row r="71" spans="1:8" x14ac:dyDescent="0.25">
      <c r="A71" t="str">
        <f ca="1">IF('ocena czasu dostaw i wsparcia'!S180='ocena czasu dostaw i wsparcia'!O180,'ocena czasu dostaw i wsparcia'!R180-'ocena czasu dostaw i wsparcia'!H180,"")</f>
        <v/>
      </c>
      <c r="B71" t="e">
        <f>VLOOKUP(C71,'ocena czasu dostaw i wsparcia'!#REF!,2,FALSE)</f>
        <v>#REF!</v>
      </c>
      <c r="C71" s="5" t="s">
        <v>40</v>
      </c>
      <c r="D71" s="5">
        <v>0.20833333333333334</v>
      </c>
      <c r="E71" s="5">
        <v>7.125</v>
      </c>
      <c r="F71" s="5">
        <v>7.333333333333333</v>
      </c>
      <c r="G71" t="e">
        <f t="shared" si="4"/>
        <v>#REF!</v>
      </c>
      <c r="H71" t="e">
        <f t="shared" si="5"/>
        <v>#REF!</v>
      </c>
    </row>
    <row r="72" spans="1:8" x14ac:dyDescent="0.25">
      <c r="A72" t="str">
        <f ca="1">IF('ocena czasu dostaw i wsparcia'!S181='ocena czasu dostaw i wsparcia'!O181,'ocena czasu dostaw i wsparcia'!R181-'ocena czasu dostaw i wsparcia'!H181,"")</f>
        <v/>
      </c>
      <c r="B72" t="e">
        <f>VLOOKUP(C72,'ocena czasu dostaw i wsparcia'!#REF!,2,FALSE)</f>
        <v>#REF!</v>
      </c>
      <c r="C72" s="5" t="s">
        <v>39</v>
      </c>
      <c r="D72" s="5">
        <v>0.45833333333333331</v>
      </c>
      <c r="E72" s="5">
        <v>3.9583333333333335</v>
      </c>
      <c r="F72" s="5">
        <v>4.416666666666667</v>
      </c>
      <c r="G72" t="e">
        <f t="shared" si="4"/>
        <v>#REF!</v>
      </c>
      <c r="H72" t="e">
        <f t="shared" si="5"/>
        <v>#REF!</v>
      </c>
    </row>
    <row r="73" spans="1:8" x14ac:dyDescent="0.25">
      <c r="A73" t="str">
        <f ca="1">IF('ocena czasu dostaw i wsparcia'!S182='ocena czasu dostaw i wsparcia'!O182,'ocena czasu dostaw i wsparcia'!R182-'ocena czasu dostaw i wsparcia'!H182,"")</f>
        <v/>
      </c>
      <c r="B73" t="e">
        <f>VLOOKUP(C73,'ocena czasu dostaw i wsparcia'!#REF!,2,FALSE)</f>
        <v>#REF!</v>
      </c>
      <c r="C73" s="5" t="s">
        <v>39</v>
      </c>
      <c r="D73" s="5">
        <v>0.29166666666666669</v>
      </c>
      <c r="E73" s="5">
        <v>0.625</v>
      </c>
      <c r="F73" s="5">
        <v>0.91666666666666674</v>
      </c>
      <c r="G73" t="e">
        <f t="shared" si="4"/>
        <v>#REF!</v>
      </c>
      <c r="H73" t="e">
        <f t="shared" si="5"/>
        <v>#REF!</v>
      </c>
    </row>
    <row r="74" spans="1:8" x14ac:dyDescent="0.25">
      <c r="A74">
        <f ca="1">IF('ocena czasu dostaw i wsparcia'!S183='ocena czasu dostaw i wsparcia'!O183,'ocena czasu dostaw i wsparcia'!R183-'ocena czasu dostaw i wsparcia'!H183,"")</f>
        <v>0.26029032641842065</v>
      </c>
      <c r="B74" t="e">
        <f>VLOOKUP(C74,'ocena czasu dostaw i wsparcia'!#REF!,2,FALSE)</f>
        <v>#REF!</v>
      </c>
      <c r="C74" s="5" t="s">
        <v>38</v>
      </c>
      <c r="D74" s="5">
        <v>4.1666666666666664E-2</v>
      </c>
      <c r="E74" s="5">
        <v>1.0416666666666667</v>
      </c>
      <c r="F74" s="5">
        <v>1.0833333333333335</v>
      </c>
      <c r="G74" t="e">
        <f t="shared" si="4"/>
        <v>#REF!</v>
      </c>
      <c r="H74" t="e">
        <f t="shared" si="5"/>
        <v>#REF!</v>
      </c>
    </row>
    <row r="75" spans="1:8" x14ac:dyDescent="0.25">
      <c r="A75" t="str">
        <f ca="1">IF('ocena czasu dostaw i wsparcia'!S184='ocena czasu dostaw i wsparcia'!O184,'ocena czasu dostaw i wsparcia'!R184-'ocena czasu dostaw i wsparcia'!H184,"")</f>
        <v/>
      </c>
      <c r="B75" t="e">
        <f>VLOOKUP(C75,'ocena czasu dostaw i wsparcia'!#REF!,2,FALSE)</f>
        <v>#REF!</v>
      </c>
      <c r="C75" s="5" t="s">
        <v>38</v>
      </c>
      <c r="D75" s="5">
        <v>0.54166666666666663</v>
      </c>
      <c r="E75" s="5">
        <v>1.5416666666666667</v>
      </c>
      <c r="F75" s="5">
        <v>2.0833333333333335</v>
      </c>
      <c r="G75" t="e">
        <f t="shared" si="4"/>
        <v>#REF!</v>
      </c>
      <c r="H75" t="e">
        <f t="shared" si="5"/>
        <v>#REF!</v>
      </c>
    </row>
    <row r="76" spans="1:8" x14ac:dyDescent="0.25">
      <c r="A76" t="str">
        <f ca="1">IF('ocena czasu dostaw i wsparcia'!S185='ocena czasu dostaw i wsparcia'!O185,'ocena czasu dostaw i wsparcia'!R185-'ocena czasu dostaw i wsparcia'!H185,"")</f>
        <v/>
      </c>
      <c r="B76" t="e">
        <f>VLOOKUP(C76,'ocena czasu dostaw i wsparcia'!#REF!,2,FALSE)</f>
        <v>#REF!</v>
      </c>
      <c r="C76" s="5" t="s">
        <v>40</v>
      </c>
      <c r="D76" s="5">
        <v>2.375</v>
      </c>
      <c r="E76" s="5">
        <v>0.375</v>
      </c>
      <c r="F76" s="5">
        <v>2.75</v>
      </c>
      <c r="G76" t="e">
        <f t="shared" si="4"/>
        <v>#REF!</v>
      </c>
      <c r="H76" t="e">
        <f t="shared" si="5"/>
        <v>#REF!</v>
      </c>
    </row>
    <row r="77" spans="1:8" x14ac:dyDescent="0.25">
      <c r="A77" t="str">
        <f ca="1">IF('ocena czasu dostaw i wsparcia'!S186='ocena czasu dostaw i wsparcia'!O186,'ocena czasu dostaw i wsparcia'!R186-'ocena czasu dostaw i wsparcia'!H186,"")</f>
        <v/>
      </c>
      <c r="B77" t="e">
        <f>VLOOKUP(C77,'ocena czasu dostaw i wsparcia'!#REF!,2,FALSE)</f>
        <v>#REF!</v>
      </c>
      <c r="C77" s="5" t="s">
        <v>40</v>
      </c>
      <c r="D77" s="5">
        <v>1.7083333333333333</v>
      </c>
      <c r="E77" s="5">
        <v>4.791666666666667</v>
      </c>
      <c r="F77" s="5">
        <v>6.5</v>
      </c>
      <c r="G77" t="e">
        <f t="shared" si="4"/>
        <v>#REF!</v>
      </c>
      <c r="H77" t="e">
        <f t="shared" si="5"/>
        <v>#REF!</v>
      </c>
    </row>
    <row r="78" spans="1:8" x14ac:dyDescent="0.25">
      <c r="A78" t="str">
        <f ca="1">IF('ocena czasu dostaw i wsparcia'!S187='ocena czasu dostaw i wsparcia'!O187,'ocena czasu dostaw i wsparcia'!R187-'ocena czasu dostaw i wsparcia'!H187,"")</f>
        <v/>
      </c>
      <c r="B78" t="e">
        <f>VLOOKUP(C78,'ocena czasu dostaw i wsparcia'!#REF!,2,FALSE)</f>
        <v>#REF!</v>
      </c>
      <c r="C78" s="5" t="s">
        <v>40</v>
      </c>
      <c r="D78" s="5">
        <v>0.20833333333333334</v>
      </c>
      <c r="E78" s="5">
        <v>3.0416666666666665</v>
      </c>
      <c r="F78" s="5">
        <v>3.25</v>
      </c>
      <c r="G78" t="e">
        <f t="shared" si="4"/>
        <v>#REF!</v>
      </c>
      <c r="H78" t="e">
        <f t="shared" si="5"/>
        <v>#REF!</v>
      </c>
    </row>
    <row r="79" spans="1:8" x14ac:dyDescent="0.25">
      <c r="A79" t="str">
        <f ca="1">IF('ocena czasu dostaw i wsparcia'!S188='ocena czasu dostaw i wsparcia'!O188,'ocena czasu dostaw i wsparcia'!R188-'ocena czasu dostaw i wsparcia'!H188,"")</f>
        <v/>
      </c>
      <c r="B79" t="e">
        <f>VLOOKUP(C79,'ocena czasu dostaw i wsparcia'!#REF!,2,FALSE)</f>
        <v>#REF!</v>
      </c>
      <c r="C79" s="5" t="s">
        <v>38</v>
      </c>
      <c r="D79" s="5">
        <v>0.45833333333333331</v>
      </c>
      <c r="E79" s="5">
        <v>0.54166666666666663</v>
      </c>
      <c r="F79" s="5">
        <v>1</v>
      </c>
      <c r="G79" t="e">
        <f t="shared" si="4"/>
        <v>#REF!</v>
      </c>
      <c r="H79" t="e">
        <f t="shared" si="5"/>
        <v>#REF!</v>
      </c>
    </row>
    <row r="80" spans="1:8" x14ac:dyDescent="0.25">
      <c r="A80" t="str">
        <f ca="1">IF('ocena czasu dostaw i wsparcia'!S189='ocena czasu dostaw i wsparcia'!O189,'ocena czasu dostaw i wsparcia'!R189-'ocena czasu dostaw i wsparcia'!H189,"")</f>
        <v/>
      </c>
      <c r="B80" t="e">
        <f>VLOOKUP(C80,'ocena czasu dostaw i wsparcia'!#REF!,2,FALSE)</f>
        <v>#REF!</v>
      </c>
      <c r="C80" s="5" t="s">
        <v>38</v>
      </c>
      <c r="D80" s="5">
        <v>0.375</v>
      </c>
      <c r="E80" s="5">
        <v>0.95833333333333337</v>
      </c>
      <c r="F80" s="5">
        <v>1.3333333333333335</v>
      </c>
      <c r="G80" t="e">
        <f t="shared" si="4"/>
        <v>#REF!</v>
      </c>
      <c r="H80" t="e">
        <f t="shared" si="5"/>
        <v>#REF!</v>
      </c>
    </row>
    <row r="81" spans="1:8" x14ac:dyDescent="0.25">
      <c r="A81" t="str">
        <f ca="1">IF('ocena czasu dostaw i wsparcia'!S190='ocena czasu dostaw i wsparcia'!O190,'ocena czasu dostaw i wsparcia'!R190-'ocena czasu dostaw i wsparcia'!H190,"")</f>
        <v/>
      </c>
      <c r="B81" t="e">
        <f>VLOOKUP(C81,'ocena czasu dostaw i wsparcia'!#REF!,2,FALSE)</f>
        <v>#REF!</v>
      </c>
      <c r="C81" s="5" t="s">
        <v>38</v>
      </c>
      <c r="D81" s="5">
        <v>0.20833333333333334</v>
      </c>
      <c r="E81" s="5">
        <v>0.375</v>
      </c>
      <c r="F81" s="5">
        <v>0.58333333333333337</v>
      </c>
      <c r="G81" t="e">
        <f t="shared" si="4"/>
        <v>#REF!</v>
      </c>
      <c r="H81" t="e">
        <f t="shared" si="5"/>
        <v>#REF!</v>
      </c>
    </row>
    <row r="82" spans="1:8" x14ac:dyDescent="0.25">
      <c r="A82" t="str">
        <f ca="1">IF('ocena czasu dostaw i wsparcia'!S191='ocena czasu dostaw i wsparcia'!O191,'ocena czasu dostaw i wsparcia'!R191-'ocena czasu dostaw i wsparcia'!H191,"")</f>
        <v/>
      </c>
      <c r="B82" t="e">
        <f>VLOOKUP(C82,'ocena czasu dostaw i wsparcia'!#REF!,2,FALSE)</f>
        <v>#REF!</v>
      </c>
      <c r="C82" s="5" t="s">
        <v>40</v>
      </c>
      <c r="D82" s="5">
        <v>1.2083333333333333</v>
      </c>
      <c r="E82" s="5">
        <v>2.0416666666666665</v>
      </c>
      <c r="F82" s="5">
        <v>3.25</v>
      </c>
      <c r="G82" t="e">
        <f t="shared" si="4"/>
        <v>#REF!</v>
      </c>
      <c r="H82" t="e">
        <f t="shared" si="5"/>
        <v>#REF!</v>
      </c>
    </row>
    <row r="83" spans="1:8" x14ac:dyDescent="0.25">
      <c r="A83" t="str">
        <f ca="1">IF('ocena czasu dostaw i wsparcia'!S192='ocena czasu dostaw i wsparcia'!O192,'ocena czasu dostaw i wsparcia'!R192-'ocena czasu dostaw i wsparcia'!H192,"")</f>
        <v/>
      </c>
      <c r="B83" t="e">
        <f>VLOOKUP(C83,'ocena czasu dostaw i wsparcia'!#REF!,2,FALSE)</f>
        <v>#REF!</v>
      </c>
      <c r="C83" s="5" t="s">
        <v>39</v>
      </c>
      <c r="D83" s="5">
        <v>0.29166666666666669</v>
      </c>
      <c r="E83" s="5">
        <v>1.125</v>
      </c>
      <c r="F83" s="5">
        <v>1.4166666666666667</v>
      </c>
      <c r="G83" t="e">
        <f t="shared" si="4"/>
        <v>#REF!</v>
      </c>
      <c r="H83" t="e">
        <f t="shared" si="5"/>
        <v>#REF!</v>
      </c>
    </row>
    <row r="84" spans="1:8" x14ac:dyDescent="0.25">
      <c r="A84" t="str">
        <f ca="1">IF('ocena czasu dostaw i wsparcia'!S193='ocena czasu dostaw i wsparcia'!O193,'ocena czasu dostaw i wsparcia'!R193-'ocena czasu dostaw i wsparcia'!H193,"")</f>
        <v/>
      </c>
      <c r="B84" t="e">
        <f>VLOOKUP(C84,'ocena czasu dostaw i wsparcia'!#REF!,2,FALSE)</f>
        <v>#REF!</v>
      </c>
      <c r="C84" s="5" t="s">
        <v>39</v>
      </c>
      <c r="D84" s="5">
        <v>1.2916666666666667</v>
      </c>
      <c r="E84" s="5">
        <v>0.79166666666666663</v>
      </c>
      <c r="F84" s="5">
        <v>2.0833333333333335</v>
      </c>
      <c r="G84" t="e">
        <f t="shared" si="4"/>
        <v>#REF!</v>
      </c>
      <c r="H84" t="e">
        <f t="shared" si="5"/>
        <v>#REF!</v>
      </c>
    </row>
    <row r="85" spans="1:8" x14ac:dyDescent="0.25">
      <c r="A85" t="str">
        <f ca="1">IF('ocena czasu dostaw i wsparcia'!S194='ocena czasu dostaw i wsparcia'!O194,'ocena czasu dostaw i wsparcia'!R194-'ocena czasu dostaw i wsparcia'!H194,"")</f>
        <v/>
      </c>
      <c r="B85" t="e">
        <f>VLOOKUP(C85,'ocena czasu dostaw i wsparcia'!#REF!,2,FALSE)</f>
        <v>#REF!</v>
      </c>
      <c r="C85" s="5" t="s">
        <v>38</v>
      </c>
      <c r="D85" s="5">
        <v>0.29166666666666669</v>
      </c>
      <c r="E85" s="5">
        <v>0.625</v>
      </c>
      <c r="F85" s="5">
        <v>0.91666666666666674</v>
      </c>
      <c r="G85" t="e">
        <f t="shared" si="4"/>
        <v>#REF!</v>
      </c>
      <c r="H85" t="e">
        <f t="shared" si="5"/>
        <v>#REF!</v>
      </c>
    </row>
    <row r="86" spans="1:8" x14ac:dyDescent="0.25">
      <c r="A86" t="str">
        <f ca="1">IF('ocena czasu dostaw i wsparcia'!S195='ocena czasu dostaw i wsparcia'!O195,'ocena czasu dostaw i wsparcia'!R195-'ocena czasu dostaw i wsparcia'!H195,"")</f>
        <v/>
      </c>
      <c r="B86" t="e">
        <f>VLOOKUP(C86,'ocena czasu dostaw i wsparcia'!#REF!,2,FALSE)</f>
        <v>#REF!</v>
      </c>
      <c r="C86" s="5" t="s">
        <v>39</v>
      </c>
      <c r="D86" s="5">
        <v>0.625</v>
      </c>
      <c r="E86" s="5">
        <v>4.041666666666667</v>
      </c>
      <c r="F86" s="5">
        <v>4.666666666666667</v>
      </c>
      <c r="G86" t="e">
        <f t="shared" si="4"/>
        <v>#REF!</v>
      </c>
      <c r="H86" t="e">
        <f t="shared" si="5"/>
        <v>#REF!</v>
      </c>
    </row>
    <row r="87" spans="1:8" x14ac:dyDescent="0.25">
      <c r="A87" t="str">
        <f ca="1">IF('ocena czasu dostaw i wsparcia'!S196='ocena czasu dostaw i wsparcia'!O196,'ocena czasu dostaw i wsparcia'!R196-'ocena czasu dostaw i wsparcia'!H196,"")</f>
        <v/>
      </c>
      <c r="B87" t="e">
        <f>VLOOKUP(C87,'ocena czasu dostaw i wsparcia'!#REF!,2,FALSE)</f>
        <v>#REF!</v>
      </c>
      <c r="C87" s="5" t="s">
        <v>39</v>
      </c>
      <c r="D87" s="5">
        <v>1.4583333333333333</v>
      </c>
      <c r="E87" s="5">
        <v>1.375</v>
      </c>
      <c r="F87" s="5">
        <v>2.833333333333333</v>
      </c>
      <c r="G87" t="e">
        <f t="shared" si="4"/>
        <v>#REF!</v>
      </c>
      <c r="H87" t="e">
        <f t="shared" si="5"/>
        <v>#REF!</v>
      </c>
    </row>
    <row r="88" spans="1:8" x14ac:dyDescent="0.25">
      <c r="A88" t="str">
        <f ca="1">IF('ocena czasu dostaw i wsparcia'!S197='ocena czasu dostaw i wsparcia'!O197,'ocena czasu dostaw i wsparcia'!R197-'ocena czasu dostaw i wsparcia'!H197,"")</f>
        <v/>
      </c>
      <c r="B88" t="e">
        <f>VLOOKUP(C88,'ocena czasu dostaw i wsparcia'!#REF!,2,FALSE)</f>
        <v>#REF!</v>
      </c>
      <c r="C88" s="5" t="s">
        <v>40</v>
      </c>
      <c r="D88" s="5">
        <v>1.4583333333333333</v>
      </c>
      <c r="E88" s="5">
        <v>1.5416666666666667</v>
      </c>
      <c r="F88" s="5">
        <v>3</v>
      </c>
      <c r="G88" t="e">
        <f t="shared" si="4"/>
        <v>#REF!</v>
      </c>
      <c r="H88" t="e">
        <f t="shared" si="5"/>
        <v>#REF!</v>
      </c>
    </row>
    <row r="89" spans="1:8" x14ac:dyDescent="0.25">
      <c r="A89" t="str">
        <f ca="1">IF('ocena czasu dostaw i wsparcia'!S198='ocena czasu dostaw i wsparcia'!O198,'ocena czasu dostaw i wsparcia'!R198-'ocena czasu dostaw i wsparcia'!H198,"")</f>
        <v/>
      </c>
      <c r="B89" t="e">
        <f>VLOOKUP(C89,'ocena czasu dostaw i wsparcia'!#REF!,2,FALSE)</f>
        <v>#REF!</v>
      </c>
      <c r="C89" s="5" t="s">
        <v>38</v>
      </c>
      <c r="D89" s="5">
        <v>0.375</v>
      </c>
      <c r="E89" s="5">
        <v>1.125</v>
      </c>
      <c r="F89" s="5">
        <v>1.5</v>
      </c>
      <c r="G89" t="e">
        <f t="shared" si="4"/>
        <v>#REF!</v>
      </c>
      <c r="H89" t="e">
        <f t="shared" si="5"/>
        <v>#REF!</v>
      </c>
    </row>
    <row r="90" spans="1:8" x14ac:dyDescent="0.25">
      <c r="A90" t="str">
        <f ca="1">IF('ocena czasu dostaw i wsparcia'!S199='ocena czasu dostaw i wsparcia'!O199,'ocena czasu dostaw i wsparcia'!R199-'ocena czasu dostaw i wsparcia'!H199,"")</f>
        <v/>
      </c>
      <c r="B90" t="e">
        <f>VLOOKUP(C90,'ocena czasu dostaw i wsparcia'!#REF!,2,FALSE)</f>
        <v>#REF!</v>
      </c>
      <c r="C90" s="5" t="s">
        <v>38</v>
      </c>
      <c r="D90" s="5">
        <v>0.375</v>
      </c>
      <c r="E90" s="5">
        <v>0.54166666666666663</v>
      </c>
      <c r="F90" s="5">
        <v>0.91666666666666663</v>
      </c>
      <c r="G90" t="e">
        <f t="shared" si="4"/>
        <v>#REF!</v>
      </c>
      <c r="H90" t="e">
        <f t="shared" si="5"/>
        <v>#REF!</v>
      </c>
    </row>
    <row r="91" spans="1:8" x14ac:dyDescent="0.25">
      <c r="A91" t="str">
        <f ca="1">IF('ocena czasu dostaw i wsparcia'!S200='ocena czasu dostaw i wsparcia'!O200,'ocena czasu dostaw i wsparcia'!R200-'ocena czasu dostaw i wsparcia'!H200,"")</f>
        <v/>
      </c>
      <c r="B91" t="e">
        <f>VLOOKUP(C91,'ocena czasu dostaw i wsparcia'!#REF!,2,FALSE)</f>
        <v>#REF!</v>
      </c>
      <c r="C91" s="5" t="s">
        <v>38</v>
      </c>
      <c r="D91" s="5">
        <v>4.1666666666666664E-2</v>
      </c>
      <c r="E91" s="5">
        <v>0.45833333333333331</v>
      </c>
      <c r="F91" s="5">
        <v>0.5</v>
      </c>
      <c r="G91" t="e">
        <f t="shared" si="4"/>
        <v>#REF!</v>
      </c>
      <c r="H91" t="e">
        <f t="shared" si="5"/>
        <v>#REF!</v>
      </c>
    </row>
    <row r="92" spans="1:8" x14ac:dyDescent="0.25">
      <c r="A92" t="str">
        <f ca="1">IF('ocena czasu dostaw i wsparcia'!S201='ocena czasu dostaw i wsparcia'!O201,'ocena czasu dostaw i wsparcia'!R201-'ocena czasu dostaw i wsparcia'!H201,"")</f>
        <v/>
      </c>
      <c r="B92" t="e">
        <f>VLOOKUP(C92,'ocena czasu dostaw i wsparcia'!#REF!,2,FALSE)</f>
        <v>#REF!</v>
      </c>
      <c r="C92" s="5" t="s">
        <v>39</v>
      </c>
      <c r="D92" s="5">
        <v>0.95833333333333337</v>
      </c>
      <c r="E92" s="5">
        <v>3.5416666666666665</v>
      </c>
      <c r="F92" s="5">
        <v>4.5</v>
      </c>
      <c r="G92" t="e">
        <f t="shared" si="4"/>
        <v>#REF!</v>
      </c>
      <c r="H92" t="e">
        <f t="shared" si="5"/>
        <v>#REF!</v>
      </c>
    </row>
    <row r="93" spans="1:8" x14ac:dyDescent="0.25">
      <c r="A93" t="str">
        <f ca="1">IF('ocena czasu dostaw i wsparcia'!S202='ocena czasu dostaw i wsparcia'!O202,'ocena czasu dostaw i wsparcia'!R202-'ocena czasu dostaw i wsparcia'!H202,"")</f>
        <v/>
      </c>
      <c r="B93" t="e">
        <f>VLOOKUP(C93,'ocena czasu dostaw i wsparcia'!#REF!,2,FALSE)</f>
        <v>#REF!</v>
      </c>
      <c r="C93" s="5" t="s">
        <v>40</v>
      </c>
      <c r="D93" s="5">
        <v>1.7083333333333333</v>
      </c>
      <c r="E93" s="5">
        <v>3.7083333333333335</v>
      </c>
      <c r="F93" s="5">
        <v>5.416666666666667</v>
      </c>
      <c r="G93" t="e">
        <f t="shared" si="4"/>
        <v>#REF!</v>
      </c>
      <c r="H93" t="e">
        <f t="shared" si="5"/>
        <v>#REF!</v>
      </c>
    </row>
    <row r="94" spans="1:8" x14ac:dyDescent="0.25">
      <c r="A94" t="str">
        <f ca="1">IF('ocena czasu dostaw i wsparcia'!S203='ocena czasu dostaw i wsparcia'!O203,'ocena czasu dostaw i wsparcia'!R203-'ocena czasu dostaw i wsparcia'!H203,"")</f>
        <v/>
      </c>
      <c r="B94" t="e">
        <f>VLOOKUP(C94,'ocena czasu dostaw i wsparcia'!#REF!,2,FALSE)</f>
        <v>#REF!</v>
      </c>
      <c r="C94" s="5" t="s">
        <v>41</v>
      </c>
      <c r="D94" s="5">
        <v>2.0416666666666665</v>
      </c>
      <c r="E94" s="5">
        <v>7.875</v>
      </c>
      <c r="F94" s="5">
        <v>9.9166666666666661</v>
      </c>
      <c r="G94" t="e">
        <f t="shared" si="4"/>
        <v>#REF!</v>
      </c>
      <c r="H94" t="e">
        <f t="shared" si="5"/>
        <v>#REF!</v>
      </c>
    </row>
    <row r="95" spans="1:8" x14ac:dyDescent="0.25">
      <c r="A95" t="str">
        <f ca="1">IF('ocena czasu dostaw i wsparcia'!S204='ocena czasu dostaw i wsparcia'!O204,'ocena czasu dostaw i wsparcia'!R204-'ocena czasu dostaw i wsparcia'!H204,"")</f>
        <v/>
      </c>
      <c r="B95" t="e">
        <f>VLOOKUP(C95,'ocena czasu dostaw i wsparcia'!#REF!,2,FALSE)</f>
        <v>#REF!</v>
      </c>
      <c r="C95" s="5" t="s">
        <v>38</v>
      </c>
      <c r="D95" s="5">
        <v>0.45833333333333331</v>
      </c>
      <c r="E95" s="5">
        <v>1.375</v>
      </c>
      <c r="F95" s="5">
        <v>1.8333333333333333</v>
      </c>
      <c r="G95" t="e">
        <f t="shared" si="4"/>
        <v>#REF!</v>
      </c>
      <c r="H95" t="e">
        <f t="shared" si="5"/>
        <v>#REF!</v>
      </c>
    </row>
    <row r="96" spans="1:8" x14ac:dyDescent="0.25">
      <c r="A96" t="str">
        <f ca="1">IF('ocena czasu dostaw i wsparcia'!S205='ocena czasu dostaw i wsparcia'!O205,'ocena czasu dostaw i wsparcia'!R205-'ocena czasu dostaw i wsparcia'!H205,"")</f>
        <v/>
      </c>
      <c r="B96" t="e">
        <f>VLOOKUP(C96,'ocena czasu dostaw i wsparcia'!#REF!,2,FALSE)</f>
        <v>#REF!</v>
      </c>
      <c r="C96" s="5" t="s">
        <v>38</v>
      </c>
      <c r="D96" s="5">
        <v>0.20833333333333334</v>
      </c>
      <c r="E96" s="5">
        <v>0.875</v>
      </c>
      <c r="F96" s="5">
        <v>1.0833333333333333</v>
      </c>
      <c r="G96" t="e">
        <f t="shared" si="4"/>
        <v>#REF!</v>
      </c>
      <c r="H96" t="e">
        <f t="shared" si="5"/>
        <v>#REF!</v>
      </c>
    </row>
    <row r="97" spans="1:8" x14ac:dyDescent="0.25">
      <c r="A97" t="str">
        <f ca="1">IF('ocena czasu dostaw i wsparcia'!S206='ocena czasu dostaw i wsparcia'!O206,'ocena czasu dostaw i wsparcia'!R206-'ocena czasu dostaw i wsparcia'!H206,"")</f>
        <v/>
      </c>
      <c r="B97" t="e">
        <f>VLOOKUP(C97,'ocena czasu dostaw i wsparcia'!#REF!,2,FALSE)</f>
        <v>#REF!</v>
      </c>
      <c r="C97" s="5" t="s">
        <v>39</v>
      </c>
      <c r="D97" s="5">
        <v>1.0416666666666667</v>
      </c>
      <c r="E97" s="5">
        <v>3.375</v>
      </c>
      <c r="F97" s="5">
        <v>4.416666666666667</v>
      </c>
      <c r="G97" t="e">
        <f t="shared" ref="G97:G100" si="6">IF(B97&lt;F97,C97,"")</f>
        <v>#REF!</v>
      </c>
      <c r="H97" t="e">
        <f t="shared" ref="H97:H100" si="7">IF(G97=C97,F97-B97,"")</f>
        <v>#REF!</v>
      </c>
    </row>
    <row r="98" spans="1:8" x14ac:dyDescent="0.25">
      <c r="A98" t="str">
        <f ca="1">IF('ocena czasu dostaw i wsparcia'!S207='ocena czasu dostaw i wsparcia'!O207,'ocena czasu dostaw i wsparcia'!R207-'ocena czasu dostaw i wsparcia'!H207,"")</f>
        <v/>
      </c>
      <c r="B98" t="e">
        <f>VLOOKUP(C98,'ocena czasu dostaw i wsparcia'!#REF!,2,FALSE)</f>
        <v>#REF!</v>
      </c>
      <c r="C98" s="5" t="s">
        <v>39</v>
      </c>
      <c r="D98" s="5">
        <v>0.20833333333333334</v>
      </c>
      <c r="E98" s="5">
        <v>4.208333333333333</v>
      </c>
      <c r="F98" s="5">
        <v>4.4166666666666661</v>
      </c>
      <c r="G98" t="e">
        <f t="shared" si="6"/>
        <v>#REF!</v>
      </c>
      <c r="H98" t="e">
        <f t="shared" si="7"/>
        <v>#REF!</v>
      </c>
    </row>
    <row r="99" spans="1:8" x14ac:dyDescent="0.25">
      <c r="A99" t="str">
        <f ca="1">IF('ocena czasu dostaw i wsparcia'!S208='ocena czasu dostaw i wsparcia'!O208,'ocena czasu dostaw i wsparcia'!R208-'ocena czasu dostaw i wsparcia'!H208,"")</f>
        <v/>
      </c>
      <c r="B99" t="e">
        <f>VLOOKUP(C99,'ocena czasu dostaw i wsparcia'!#REF!,2,FALSE)</f>
        <v>#REF!</v>
      </c>
      <c r="C99" s="5" t="s">
        <v>40</v>
      </c>
      <c r="D99" s="5">
        <v>1.375</v>
      </c>
      <c r="E99" s="5">
        <v>3.375</v>
      </c>
      <c r="F99" s="5">
        <v>4.75</v>
      </c>
      <c r="G99" t="e">
        <f t="shared" si="6"/>
        <v>#REF!</v>
      </c>
      <c r="H99" t="e">
        <f t="shared" si="7"/>
        <v>#REF!</v>
      </c>
    </row>
    <row r="100" spans="1:8" x14ac:dyDescent="0.25">
      <c r="A100" t="str">
        <f ca="1">IF('ocena czasu dostaw i wsparcia'!S209='ocena czasu dostaw i wsparcia'!O209,'ocena czasu dostaw i wsparcia'!R209-'ocena czasu dostaw i wsparcia'!H209,"")</f>
        <v/>
      </c>
      <c r="B100" t="e">
        <f>VLOOKUP(C100,'ocena czasu dostaw i wsparcia'!#REF!,2,FALSE)</f>
        <v>#REF!</v>
      </c>
      <c r="C100" s="5" t="s">
        <v>40</v>
      </c>
      <c r="D100" s="5">
        <v>1.625</v>
      </c>
      <c r="E100" s="5">
        <v>4.958333333333333</v>
      </c>
      <c r="F100" s="5">
        <v>6.583333333333333</v>
      </c>
      <c r="G100" t="e">
        <f t="shared" si="6"/>
        <v>#REF!</v>
      </c>
      <c r="H100" t="e">
        <f t="shared" si="7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621E-5C55-4B2F-8239-402E730810D8}">
  <dimension ref="A1:A11"/>
  <sheetViews>
    <sheetView workbookViewId="0">
      <selection activeCell="A5" sqref="A5"/>
    </sheetView>
  </sheetViews>
  <sheetFormatPr defaultRowHeight="15" x14ac:dyDescent="0.25"/>
  <cols>
    <col min="1" max="1" width="56.5703125" bestFit="1" customWidth="1"/>
  </cols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58</v>
      </c>
    </row>
    <row r="4" spans="1:1" x14ac:dyDescent="0.25">
      <c r="A4" t="s">
        <v>50</v>
      </c>
    </row>
    <row r="5" spans="1:1" x14ac:dyDescent="0.25">
      <c r="A5" t="s">
        <v>57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ocena w trakcie wyboru dostawcy</vt:lpstr>
      <vt:lpstr>Arkusz5</vt:lpstr>
      <vt:lpstr>ocena czasu dostaw i wsparcia</vt:lpstr>
      <vt:lpstr>a</vt:lpstr>
      <vt:lpstr>porównanie satysfakcji użytkown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2018-01-19T19:56:05Z</dcterms:created>
  <dcterms:modified xsi:type="dcterms:W3CDTF">2018-01-25T05:48:35Z</dcterms:modified>
</cp:coreProperties>
</file>