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aw.io\"/>
    </mc:Choice>
  </mc:AlternateContent>
  <bookViews>
    <workbookView xWindow="0" yWindow="0" windowWidth="21570" windowHeight="7965" activeTab="4" xr2:uid="{ADCBD4C5-A942-4094-89A1-8A38F6C0CE1E}"/>
  </bookViews>
  <sheets>
    <sheet name="ocena w trakcie wyboru dostawcy" sheetId="1" r:id="rId1"/>
    <sheet name="Arkusz5" sheetId="5" r:id="rId2"/>
    <sheet name="ocena czasu dostaw i wsparcia" sheetId="2" r:id="rId3"/>
    <sheet name="a" sheetId="3" r:id="rId4"/>
    <sheet name="porównanie satysfakcji użytkown" sheetId="4" r:id="rId5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2" l="1"/>
  <c r="R19" i="2"/>
  <c r="H14" i="2"/>
  <c r="I14" i="2"/>
  <c r="M14" i="2" s="1"/>
  <c r="J14" i="2"/>
  <c r="N14" i="2" s="1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S19" i="2" s="1"/>
  <c r="T19" i="2" s="1"/>
  <c r="I19" i="2"/>
  <c r="J19" i="2"/>
  <c r="K19" i="2"/>
  <c r="L19" i="2"/>
  <c r="H20" i="2"/>
  <c r="I20" i="2"/>
  <c r="J20" i="2"/>
  <c r="K20" i="2"/>
  <c r="L20" i="2"/>
  <c r="H22" i="2"/>
  <c r="I22" i="2"/>
  <c r="J22" i="2"/>
  <c r="N22" i="2" s="1"/>
  <c r="K22" i="2"/>
  <c r="L22" i="2"/>
  <c r="H23" i="2"/>
  <c r="I23" i="2"/>
  <c r="J23" i="2"/>
  <c r="K23" i="2"/>
  <c r="L23" i="2"/>
  <c r="H24" i="2"/>
  <c r="I24" i="2"/>
  <c r="J24" i="2"/>
  <c r="K24" i="2"/>
  <c r="L24" i="2"/>
  <c r="H21" i="2"/>
  <c r="I21" i="2"/>
  <c r="J21" i="2"/>
  <c r="K21" i="2"/>
  <c r="L21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C45" i="2" l="1"/>
  <c r="D45" i="2"/>
  <c r="E45" i="2"/>
  <c r="N24" i="2"/>
  <c r="M16" i="2"/>
  <c r="N23" i="2"/>
  <c r="N21" i="2"/>
  <c r="M15" i="2"/>
  <c r="M24" i="2"/>
  <c r="P24" i="2" s="1"/>
  <c r="M17" i="2"/>
  <c r="N17" i="2"/>
  <c r="M40" i="2"/>
  <c r="P40" i="2" s="1"/>
  <c r="N35" i="2"/>
  <c r="N30" i="2"/>
  <c r="M28" i="2"/>
  <c r="P28" i="2" s="1"/>
  <c r="M36" i="2"/>
  <c r="P36" i="2" s="1"/>
  <c r="N32" i="2"/>
  <c r="N40" i="2"/>
  <c r="M18" i="2"/>
  <c r="M32" i="2"/>
  <c r="P32" i="2" s="1"/>
  <c r="M20" i="2"/>
  <c r="P20" i="2" s="1"/>
  <c r="N29" i="2"/>
  <c r="N31" i="2"/>
  <c r="N19" i="2"/>
  <c r="M31" i="2"/>
  <c r="P31" i="2" s="1"/>
  <c r="M22" i="2"/>
  <c r="P22" i="2" s="1"/>
  <c r="N16" i="2"/>
  <c r="U16" i="2" s="1"/>
  <c r="M29" i="2"/>
  <c r="P29" i="2" s="1"/>
  <c r="N26" i="2"/>
  <c r="M38" i="2"/>
  <c r="P38" i="2" s="1"/>
  <c r="N33" i="2"/>
  <c r="M30" i="2"/>
  <c r="P30" i="2" s="1"/>
  <c r="N25" i="2"/>
  <c r="M25" i="2"/>
  <c r="P25" i="2" s="1"/>
  <c r="N39" i="2"/>
  <c r="M39" i="2"/>
  <c r="P39" i="2" s="1"/>
  <c r="M27" i="2"/>
  <c r="P27" i="2" s="1"/>
  <c r="N20" i="2"/>
  <c r="N15" i="2"/>
  <c r="U15" i="2" s="1"/>
  <c r="M33" i="2"/>
  <c r="P33" i="2" s="1"/>
  <c r="M35" i="2"/>
  <c r="P35" i="2" s="1"/>
  <c r="M26" i="2"/>
  <c r="P26" i="2" s="1"/>
  <c r="M19" i="2"/>
  <c r="N36" i="2"/>
  <c r="N27" i="2"/>
  <c r="N37" i="2"/>
  <c r="M37" i="2"/>
  <c r="P37" i="2" s="1"/>
  <c r="M23" i="2"/>
  <c r="P23" i="2" s="1"/>
  <c r="N34" i="2"/>
  <c r="M34" i="2"/>
  <c r="P34" i="2" s="1"/>
  <c r="M21" i="2"/>
  <c r="P21" i="2" s="1"/>
  <c r="N38" i="2"/>
  <c r="N28" i="2"/>
  <c r="N18" i="2"/>
  <c r="U18" i="2" s="1"/>
  <c r="U17" i="2"/>
  <c r="U14" i="2"/>
  <c r="C19" i="2"/>
  <c r="D19" i="2"/>
  <c r="E19" i="2"/>
  <c r="B19" i="2"/>
  <c r="J9" i="2"/>
  <c r="L1443" i="2"/>
  <c r="K1443" i="2"/>
  <c r="J1443" i="2"/>
  <c r="I1443" i="2"/>
  <c r="H1443" i="2"/>
  <c r="L1442" i="2"/>
  <c r="K1442" i="2"/>
  <c r="J1442" i="2"/>
  <c r="I1442" i="2"/>
  <c r="H1442" i="2"/>
  <c r="L1441" i="2"/>
  <c r="K1441" i="2"/>
  <c r="J1441" i="2"/>
  <c r="I1441" i="2"/>
  <c r="H1441" i="2"/>
  <c r="L1440" i="2"/>
  <c r="K1440" i="2"/>
  <c r="J1440" i="2"/>
  <c r="I1440" i="2"/>
  <c r="H1440" i="2"/>
  <c r="L1439" i="2"/>
  <c r="K1439" i="2"/>
  <c r="J1439" i="2"/>
  <c r="I1439" i="2"/>
  <c r="H1439" i="2"/>
  <c r="L1438" i="2"/>
  <c r="K1438" i="2"/>
  <c r="J1438" i="2"/>
  <c r="I1438" i="2"/>
  <c r="H1438" i="2"/>
  <c r="L1437" i="2"/>
  <c r="K1437" i="2"/>
  <c r="J1437" i="2"/>
  <c r="I1437" i="2"/>
  <c r="H1437" i="2"/>
  <c r="L1436" i="2"/>
  <c r="K1436" i="2"/>
  <c r="J1436" i="2"/>
  <c r="I1436" i="2"/>
  <c r="H1436" i="2"/>
  <c r="L1435" i="2"/>
  <c r="K1435" i="2"/>
  <c r="J1435" i="2"/>
  <c r="I1435" i="2"/>
  <c r="H1435" i="2"/>
  <c r="L1434" i="2"/>
  <c r="K1434" i="2"/>
  <c r="J1434" i="2"/>
  <c r="I1434" i="2"/>
  <c r="H1434" i="2"/>
  <c r="L1433" i="2"/>
  <c r="K1433" i="2"/>
  <c r="J1433" i="2"/>
  <c r="I1433" i="2"/>
  <c r="H1433" i="2"/>
  <c r="L1432" i="2"/>
  <c r="K1432" i="2"/>
  <c r="J1432" i="2"/>
  <c r="I1432" i="2"/>
  <c r="H1432" i="2"/>
  <c r="L1431" i="2"/>
  <c r="K1431" i="2"/>
  <c r="J1431" i="2"/>
  <c r="I1431" i="2"/>
  <c r="H1431" i="2"/>
  <c r="L1430" i="2"/>
  <c r="K1430" i="2"/>
  <c r="J1430" i="2"/>
  <c r="I1430" i="2"/>
  <c r="H1430" i="2"/>
  <c r="L1429" i="2"/>
  <c r="K1429" i="2"/>
  <c r="J1429" i="2"/>
  <c r="I1429" i="2"/>
  <c r="H1429" i="2"/>
  <c r="L1428" i="2"/>
  <c r="K1428" i="2"/>
  <c r="J1428" i="2"/>
  <c r="I1428" i="2"/>
  <c r="H1428" i="2"/>
  <c r="L1427" i="2"/>
  <c r="K1427" i="2"/>
  <c r="J1427" i="2"/>
  <c r="I1427" i="2"/>
  <c r="H1427" i="2"/>
  <c r="L1426" i="2"/>
  <c r="K1426" i="2"/>
  <c r="J1426" i="2"/>
  <c r="I1426" i="2"/>
  <c r="H1426" i="2"/>
  <c r="L1425" i="2"/>
  <c r="K1425" i="2"/>
  <c r="J1425" i="2"/>
  <c r="I1425" i="2"/>
  <c r="H1425" i="2"/>
  <c r="L1424" i="2"/>
  <c r="K1424" i="2"/>
  <c r="J1424" i="2"/>
  <c r="I1424" i="2"/>
  <c r="H1424" i="2"/>
  <c r="L1423" i="2"/>
  <c r="K1423" i="2"/>
  <c r="J1423" i="2"/>
  <c r="I1423" i="2"/>
  <c r="H1423" i="2"/>
  <c r="L1422" i="2"/>
  <c r="K1422" i="2"/>
  <c r="J1422" i="2"/>
  <c r="I1422" i="2"/>
  <c r="H1422" i="2"/>
  <c r="L1421" i="2"/>
  <c r="K1421" i="2"/>
  <c r="J1421" i="2"/>
  <c r="I1421" i="2"/>
  <c r="H1421" i="2"/>
  <c r="L1420" i="2"/>
  <c r="K1420" i="2"/>
  <c r="J1420" i="2"/>
  <c r="I1420" i="2"/>
  <c r="H1420" i="2"/>
  <c r="L1419" i="2"/>
  <c r="K1419" i="2"/>
  <c r="J1419" i="2"/>
  <c r="I1419" i="2"/>
  <c r="H1419" i="2"/>
  <c r="L1418" i="2"/>
  <c r="K1418" i="2"/>
  <c r="J1418" i="2"/>
  <c r="I1418" i="2"/>
  <c r="H1418" i="2"/>
  <c r="L1417" i="2"/>
  <c r="K1417" i="2"/>
  <c r="J1417" i="2"/>
  <c r="I1417" i="2"/>
  <c r="H1417" i="2"/>
  <c r="L1416" i="2"/>
  <c r="K1416" i="2"/>
  <c r="J1416" i="2"/>
  <c r="I1416" i="2"/>
  <c r="H1416" i="2"/>
  <c r="L1415" i="2"/>
  <c r="K1415" i="2"/>
  <c r="J1415" i="2"/>
  <c r="I1415" i="2"/>
  <c r="H1415" i="2"/>
  <c r="L1414" i="2"/>
  <c r="K1414" i="2"/>
  <c r="J1414" i="2"/>
  <c r="I1414" i="2"/>
  <c r="H1414" i="2"/>
  <c r="L1413" i="2"/>
  <c r="K1413" i="2"/>
  <c r="J1413" i="2"/>
  <c r="I1413" i="2"/>
  <c r="H1413" i="2"/>
  <c r="L1412" i="2"/>
  <c r="K1412" i="2"/>
  <c r="J1412" i="2"/>
  <c r="I1412" i="2"/>
  <c r="H1412" i="2"/>
  <c r="L1411" i="2"/>
  <c r="K1411" i="2"/>
  <c r="J1411" i="2"/>
  <c r="I1411" i="2"/>
  <c r="H1411" i="2"/>
  <c r="L1410" i="2"/>
  <c r="K1410" i="2"/>
  <c r="J1410" i="2"/>
  <c r="I1410" i="2"/>
  <c r="H1410" i="2"/>
  <c r="L1409" i="2"/>
  <c r="K1409" i="2"/>
  <c r="J1409" i="2"/>
  <c r="I1409" i="2"/>
  <c r="H1409" i="2"/>
  <c r="L1408" i="2"/>
  <c r="K1408" i="2"/>
  <c r="J1408" i="2"/>
  <c r="I1408" i="2"/>
  <c r="H1408" i="2"/>
  <c r="L1407" i="2"/>
  <c r="K1407" i="2"/>
  <c r="J1407" i="2"/>
  <c r="I1407" i="2"/>
  <c r="H1407" i="2"/>
  <c r="L1406" i="2"/>
  <c r="K1406" i="2"/>
  <c r="J1406" i="2"/>
  <c r="I1406" i="2"/>
  <c r="H1406" i="2"/>
  <c r="L1405" i="2"/>
  <c r="K1405" i="2"/>
  <c r="J1405" i="2"/>
  <c r="I1405" i="2"/>
  <c r="H1405" i="2"/>
  <c r="L1404" i="2"/>
  <c r="K1404" i="2"/>
  <c r="J1404" i="2"/>
  <c r="I1404" i="2"/>
  <c r="H1404" i="2"/>
  <c r="L1403" i="2"/>
  <c r="K1403" i="2"/>
  <c r="J1403" i="2"/>
  <c r="I1403" i="2"/>
  <c r="H1403" i="2"/>
  <c r="L1402" i="2"/>
  <c r="K1402" i="2"/>
  <c r="J1402" i="2"/>
  <c r="I1402" i="2"/>
  <c r="H1402" i="2"/>
  <c r="L1401" i="2"/>
  <c r="K1401" i="2"/>
  <c r="J1401" i="2"/>
  <c r="I1401" i="2"/>
  <c r="H1401" i="2"/>
  <c r="L1400" i="2"/>
  <c r="K1400" i="2"/>
  <c r="J1400" i="2"/>
  <c r="I1400" i="2"/>
  <c r="H1400" i="2"/>
  <c r="L1399" i="2"/>
  <c r="K1399" i="2"/>
  <c r="J1399" i="2"/>
  <c r="I1399" i="2"/>
  <c r="H1399" i="2"/>
  <c r="L1398" i="2"/>
  <c r="K1398" i="2"/>
  <c r="J1398" i="2"/>
  <c r="I1398" i="2"/>
  <c r="H1398" i="2"/>
  <c r="L1397" i="2"/>
  <c r="K1397" i="2"/>
  <c r="J1397" i="2"/>
  <c r="I1397" i="2"/>
  <c r="H1397" i="2"/>
  <c r="L1396" i="2"/>
  <c r="K1396" i="2"/>
  <c r="J1396" i="2"/>
  <c r="I1396" i="2"/>
  <c r="H1396" i="2"/>
  <c r="L1395" i="2"/>
  <c r="K1395" i="2"/>
  <c r="J1395" i="2"/>
  <c r="I1395" i="2"/>
  <c r="H1395" i="2"/>
  <c r="L1394" i="2"/>
  <c r="K1394" i="2"/>
  <c r="J1394" i="2"/>
  <c r="I1394" i="2"/>
  <c r="H1394" i="2"/>
  <c r="L1393" i="2"/>
  <c r="K1393" i="2"/>
  <c r="J1393" i="2"/>
  <c r="I1393" i="2"/>
  <c r="H1393" i="2"/>
  <c r="L1392" i="2"/>
  <c r="K1392" i="2"/>
  <c r="J1392" i="2"/>
  <c r="I1392" i="2"/>
  <c r="H1392" i="2"/>
  <c r="L1391" i="2"/>
  <c r="K1391" i="2"/>
  <c r="J1391" i="2"/>
  <c r="I1391" i="2"/>
  <c r="H1391" i="2"/>
  <c r="L1390" i="2"/>
  <c r="K1390" i="2"/>
  <c r="J1390" i="2"/>
  <c r="I1390" i="2"/>
  <c r="H1390" i="2"/>
  <c r="L1389" i="2"/>
  <c r="K1389" i="2"/>
  <c r="J1389" i="2"/>
  <c r="I1389" i="2"/>
  <c r="H1389" i="2"/>
  <c r="L1388" i="2"/>
  <c r="K1388" i="2"/>
  <c r="J1388" i="2"/>
  <c r="I1388" i="2"/>
  <c r="H1388" i="2"/>
  <c r="L1387" i="2"/>
  <c r="K1387" i="2"/>
  <c r="J1387" i="2"/>
  <c r="I1387" i="2"/>
  <c r="H1387" i="2"/>
  <c r="L1386" i="2"/>
  <c r="K1386" i="2"/>
  <c r="J1386" i="2"/>
  <c r="I1386" i="2"/>
  <c r="H1386" i="2"/>
  <c r="L1385" i="2"/>
  <c r="K1385" i="2"/>
  <c r="J1385" i="2"/>
  <c r="I1385" i="2"/>
  <c r="H1385" i="2"/>
  <c r="L1384" i="2"/>
  <c r="K1384" i="2"/>
  <c r="J1384" i="2"/>
  <c r="I1384" i="2"/>
  <c r="H1384" i="2"/>
  <c r="L1383" i="2"/>
  <c r="K1383" i="2"/>
  <c r="J1383" i="2"/>
  <c r="I1383" i="2"/>
  <c r="H1383" i="2"/>
  <c r="L1382" i="2"/>
  <c r="K1382" i="2"/>
  <c r="J1382" i="2"/>
  <c r="I1382" i="2"/>
  <c r="H1382" i="2"/>
  <c r="L1381" i="2"/>
  <c r="K1381" i="2"/>
  <c r="J1381" i="2"/>
  <c r="I1381" i="2"/>
  <c r="H1381" i="2"/>
  <c r="L1380" i="2"/>
  <c r="K1380" i="2"/>
  <c r="J1380" i="2"/>
  <c r="I1380" i="2"/>
  <c r="H1380" i="2"/>
  <c r="L1379" i="2"/>
  <c r="K1379" i="2"/>
  <c r="J1379" i="2"/>
  <c r="I1379" i="2"/>
  <c r="H1379" i="2"/>
  <c r="L1378" i="2"/>
  <c r="K1378" i="2"/>
  <c r="J1378" i="2"/>
  <c r="I1378" i="2"/>
  <c r="H1378" i="2"/>
  <c r="L1377" i="2"/>
  <c r="K1377" i="2"/>
  <c r="J1377" i="2"/>
  <c r="I1377" i="2"/>
  <c r="H1377" i="2"/>
  <c r="L1376" i="2"/>
  <c r="K1376" i="2"/>
  <c r="J1376" i="2"/>
  <c r="I1376" i="2"/>
  <c r="H1376" i="2"/>
  <c r="L1375" i="2"/>
  <c r="K1375" i="2"/>
  <c r="J1375" i="2"/>
  <c r="I1375" i="2"/>
  <c r="H1375" i="2"/>
  <c r="L1374" i="2"/>
  <c r="K1374" i="2"/>
  <c r="J1374" i="2"/>
  <c r="I1374" i="2"/>
  <c r="H1374" i="2"/>
  <c r="L1373" i="2"/>
  <c r="K1373" i="2"/>
  <c r="J1373" i="2"/>
  <c r="I1373" i="2"/>
  <c r="H1373" i="2"/>
  <c r="L1372" i="2"/>
  <c r="K1372" i="2"/>
  <c r="J1372" i="2"/>
  <c r="I1372" i="2"/>
  <c r="H1372" i="2"/>
  <c r="L1371" i="2"/>
  <c r="K1371" i="2"/>
  <c r="J1371" i="2"/>
  <c r="I1371" i="2"/>
  <c r="H1371" i="2"/>
  <c r="L1370" i="2"/>
  <c r="K1370" i="2"/>
  <c r="J1370" i="2"/>
  <c r="I1370" i="2"/>
  <c r="H1370" i="2"/>
  <c r="L1369" i="2"/>
  <c r="K1369" i="2"/>
  <c r="J1369" i="2"/>
  <c r="I1369" i="2"/>
  <c r="H1369" i="2"/>
  <c r="L1368" i="2"/>
  <c r="K1368" i="2"/>
  <c r="J1368" i="2"/>
  <c r="I1368" i="2"/>
  <c r="H1368" i="2"/>
  <c r="L1367" i="2"/>
  <c r="K1367" i="2"/>
  <c r="J1367" i="2"/>
  <c r="I1367" i="2"/>
  <c r="H1367" i="2"/>
  <c r="L1366" i="2"/>
  <c r="K1366" i="2"/>
  <c r="J1366" i="2"/>
  <c r="I1366" i="2"/>
  <c r="H1366" i="2"/>
  <c r="L1365" i="2"/>
  <c r="K1365" i="2"/>
  <c r="J1365" i="2"/>
  <c r="I1365" i="2"/>
  <c r="H1365" i="2"/>
  <c r="L1364" i="2"/>
  <c r="K1364" i="2"/>
  <c r="J1364" i="2"/>
  <c r="I1364" i="2"/>
  <c r="H1364" i="2"/>
  <c r="L1363" i="2"/>
  <c r="K1363" i="2"/>
  <c r="J1363" i="2"/>
  <c r="I1363" i="2"/>
  <c r="H1363" i="2"/>
  <c r="L1362" i="2"/>
  <c r="K1362" i="2"/>
  <c r="J1362" i="2"/>
  <c r="I1362" i="2"/>
  <c r="H1362" i="2"/>
  <c r="L1361" i="2"/>
  <c r="K1361" i="2"/>
  <c r="J1361" i="2"/>
  <c r="I1361" i="2"/>
  <c r="H1361" i="2"/>
  <c r="L1360" i="2"/>
  <c r="K1360" i="2"/>
  <c r="J1360" i="2"/>
  <c r="I1360" i="2"/>
  <c r="H1360" i="2"/>
  <c r="L1359" i="2"/>
  <c r="K1359" i="2"/>
  <c r="J1359" i="2"/>
  <c r="I1359" i="2"/>
  <c r="H1359" i="2"/>
  <c r="L1358" i="2"/>
  <c r="K1358" i="2"/>
  <c r="J1358" i="2"/>
  <c r="I1358" i="2"/>
  <c r="H1358" i="2"/>
  <c r="L1357" i="2"/>
  <c r="K1357" i="2"/>
  <c r="J1357" i="2"/>
  <c r="I1357" i="2"/>
  <c r="H1357" i="2"/>
  <c r="L1356" i="2"/>
  <c r="K1356" i="2"/>
  <c r="J1356" i="2"/>
  <c r="I1356" i="2"/>
  <c r="H1356" i="2"/>
  <c r="L1355" i="2"/>
  <c r="K1355" i="2"/>
  <c r="J1355" i="2"/>
  <c r="I1355" i="2"/>
  <c r="H1355" i="2"/>
  <c r="L1354" i="2"/>
  <c r="K1354" i="2"/>
  <c r="J1354" i="2"/>
  <c r="I1354" i="2"/>
  <c r="H1354" i="2"/>
  <c r="L1353" i="2"/>
  <c r="K1353" i="2"/>
  <c r="J1353" i="2"/>
  <c r="I1353" i="2"/>
  <c r="H1353" i="2"/>
  <c r="L1352" i="2"/>
  <c r="K1352" i="2"/>
  <c r="J1352" i="2"/>
  <c r="I1352" i="2"/>
  <c r="H1352" i="2"/>
  <c r="L1351" i="2"/>
  <c r="K1351" i="2"/>
  <c r="J1351" i="2"/>
  <c r="I1351" i="2"/>
  <c r="H1351" i="2"/>
  <c r="L1350" i="2"/>
  <c r="K1350" i="2"/>
  <c r="J1350" i="2"/>
  <c r="I1350" i="2"/>
  <c r="H1350" i="2"/>
  <c r="L1349" i="2"/>
  <c r="K1349" i="2"/>
  <c r="J1349" i="2"/>
  <c r="I1349" i="2"/>
  <c r="H1349" i="2"/>
  <c r="L1348" i="2"/>
  <c r="K1348" i="2"/>
  <c r="J1348" i="2"/>
  <c r="I1348" i="2"/>
  <c r="H1348" i="2"/>
  <c r="L1347" i="2"/>
  <c r="K1347" i="2"/>
  <c r="J1347" i="2"/>
  <c r="I1347" i="2"/>
  <c r="H1347" i="2"/>
  <c r="L1346" i="2"/>
  <c r="K1346" i="2"/>
  <c r="J1346" i="2"/>
  <c r="I1346" i="2"/>
  <c r="H1346" i="2"/>
  <c r="L1345" i="2"/>
  <c r="K1345" i="2"/>
  <c r="J1345" i="2"/>
  <c r="I1345" i="2"/>
  <c r="H1345" i="2"/>
  <c r="L1344" i="2"/>
  <c r="K1344" i="2"/>
  <c r="J1344" i="2"/>
  <c r="I1344" i="2"/>
  <c r="H1344" i="2"/>
  <c r="L1343" i="2"/>
  <c r="K1343" i="2"/>
  <c r="J1343" i="2"/>
  <c r="I1343" i="2"/>
  <c r="H1343" i="2"/>
  <c r="L1342" i="2"/>
  <c r="K1342" i="2"/>
  <c r="J1342" i="2"/>
  <c r="I1342" i="2"/>
  <c r="H1342" i="2"/>
  <c r="L1341" i="2"/>
  <c r="K1341" i="2"/>
  <c r="J1341" i="2"/>
  <c r="I1341" i="2"/>
  <c r="H1341" i="2"/>
  <c r="L1340" i="2"/>
  <c r="K1340" i="2"/>
  <c r="J1340" i="2"/>
  <c r="I1340" i="2"/>
  <c r="H1340" i="2"/>
  <c r="L1339" i="2"/>
  <c r="K1339" i="2"/>
  <c r="J1339" i="2"/>
  <c r="I1339" i="2"/>
  <c r="H1339" i="2"/>
  <c r="L1338" i="2"/>
  <c r="K1338" i="2"/>
  <c r="J1338" i="2"/>
  <c r="I1338" i="2"/>
  <c r="H1338" i="2"/>
  <c r="L1337" i="2"/>
  <c r="K1337" i="2"/>
  <c r="J1337" i="2"/>
  <c r="I1337" i="2"/>
  <c r="H1337" i="2"/>
  <c r="L1336" i="2"/>
  <c r="K1336" i="2"/>
  <c r="J1336" i="2"/>
  <c r="I1336" i="2"/>
  <c r="H1336" i="2"/>
  <c r="L1335" i="2"/>
  <c r="K1335" i="2"/>
  <c r="J1335" i="2"/>
  <c r="I1335" i="2"/>
  <c r="H1335" i="2"/>
  <c r="L1334" i="2"/>
  <c r="K1334" i="2"/>
  <c r="J1334" i="2"/>
  <c r="I1334" i="2"/>
  <c r="H1334" i="2"/>
  <c r="L1333" i="2"/>
  <c r="K1333" i="2"/>
  <c r="J1333" i="2"/>
  <c r="I1333" i="2"/>
  <c r="H1333" i="2"/>
  <c r="L1332" i="2"/>
  <c r="K1332" i="2"/>
  <c r="J1332" i="2"/>
  <c r="I1332" i="2"/>
  <c r="H1332" i="2"/>
  <c r="L1331" i="2"/>
  <c r="K1331" i="2"/>
  <c r="J1331" i="2"/>
  <c r="I1331" i="2"/>
  <c r="H1331" i="2"/>
  <c r="L1330" i="2"/>
  <c r="K1330" i="2"/>
  <c r="J1330" i="2"/>
  <c r="I1330" i="2"/>
  <c r="H1330" i="2"/>
  <c r="L1329" i="2"/>
  <c r="K1329" i="2"/>
  <c r="J1329" i="2"/>
  <c r="I1329" i="2"/>
  <c r="H1329" i="2"/>
  <c r="L1328" i="2"/>
  <c r="K1328" i="2"/>
  <c r="J1328" i="2"/>
  <c r="I1328" i="2"/>
  <c r="H1328" i="2"/>
  <c r="L1327" i="2"/>
  <c r="K1327" i="2"/>
  <c r="J1327" i="2"/>
  <c r="I1327" i="2"/>
  <c r="H1327" i="2"/>
  <c r="L1326" i="2"/>
  <c r="K1326" i="2"/>
  <c r="J1326" i="2"/>
  <c r="I1326" i="2"/>
  <c r="H1326" i="2"/>
  <c r="L1325" i="2"/>
  <c r="K1325" i="2"/>
  <c r="J1325" i="2"/>
  <c r="I1325" i="2"/>
  <c r="H1325" i="2"/>
  <c r="L1324" i="2"/>
  <c r="K1324" i="2"/>
  <c r="J1324" i="2"/>
  <c r="I1324" i="2"/>
  <c r="H1324" i="2"/>
  <c r="L1323" i="2"/>
  <c r="K1323" i="2"/>
  <c r="J1323" i="2"/>
  <c r="I1323" i="2"/>
  <c r="H1323" i="2"/>
  <c r="L1322" i="2"/>
  <c r="K1322" i="2"/>
  <c r="J1322" i="2"/>
  <c r="I1322" i="2"/>
  <c r="H1322" i="2"/>
  <c r="L1321" i="2"/>
  <c r="K1321" i="2"/>
  <c r="J1321" i="2"/>
  <c r="I1321" i="2"/>
  <c r="H1321" i="2"/>
  <c r="L1320" i="2"/>
  <c r="K1320" i="2"/>
  <c r="J1320" i="2"/>
  <c r="I1320" i="2"/>
  <c r="H1320" i="2"/>
  <c r="L1319" i="2"/>
  <c r="K1319" i="2"/>
  <c r="J1319" i="2"/>
  <c r="I1319" i="2"/>
  <c r="H1319" i="2"/>
  <c r="L1318" i="2"/>
  <c r="K1318" i="2"/>
  <c r="J1318" i="2"/>
  <c r="I1318" i="2"/>
  <c r="H1318" i="2"/>
  <c r="L1317" i="2"/>
  <c r="K1317" i="2"/>
  <c r="J1317" i="2"/>
  <c r="I1317" i="2"/>
  <c r="H1317" i="2"/>
  <c r="L1316" i="2"/>
  <c r="K1316" i="2"/>
  <c r="J1316" i="2"/>
  <c r="I1316" i="2"/>
  <c r="H1316" i="2"/>
  <c r="L1315" i="2"/>
  <c r="K1315" i="2"/>
  <c r="J1315" i="2"/>
  <c r="I1315" i="2"/>
  <c r="H1315" i="2"/>
  <c r="L1314" i="2"/>
  <c r="K1314" i="2"/>
  <c r="J1314" i="2"/>
  <c r="I1314" i="2"/>
  <c r="H1314" i="2"/>
  <c r="L1313" i="2"/>
  <c r="K1313" i="2"/>
  <c r="J1313" i="2"/>
  <c r="I1313" i="2"/>
  <c r="H1313" i="2"/>
  <c r="L1312" i="2"/>
  <c r="K1312" i="2"/>
  <c r="J1312" i="2"/>
  <c r="I1312" i="2"/>
  <c r="H1312" i="2"/>
  <c r="L1311" i="2"/>
  <c r="K1311" i="2"/>
  <c r="J1311" i="2"/>
  <c r="I1311" i="2"/>
  <c r="H1311" i="2"/>
  <c r="L1310" i="2"/>
  <c r="K1310" i="2"/>
  <c r="J1310" i="2"/>
  <c r="I1310" i="2"/>
  <c r="H1310" i="2"/>
  <c r="L1309" i="2"/>
  <c r="K1309" i="2"/>
  <c r="J1309" i="2"/>
  <c r="I1309" i="2"/>
  <c r="H1309" i="2"/>
  <c r="L1308" i="2"/>
  <c r="K1308" i="2"/>
  <c r="J1308" i="2"/>
  <c r="I1308" i="2"/>
  <c r="H1308" i="2"/>
  <c r="L1307" i="2"/>
  <c r="K1307" i="2"/>
  <c r="J1307" i="2"/>
  <c r="I1307" i="2"/>
  <c r="H1307" i="2"/>
  <c r="L1306" i="2"/>
  <c r="K1306" i="2"/>
  <c r="J1306" i="2"/>
  <c r="I1306" i="2"/>
  <c r="H1306" i="2"/>
  <c r="L1305" i="2"/>
  <c r="K1305" i="2"/>
  <c r="J1305" i="2"/>
  <c r="I1305" i="2"/>
  <c r="H1305" i="2"/>
  <c r="L1304" i="2"/>
  <c r="K1304" i="2"/>
  <c r="J1304" i="2"/>
  <c r="I1304" i="2"/>
  <c r="H1304" i="2"/>
  <c r="L1303" i="2"/>
  <c r="K1303" i="2"/>
  <c r="J1303" i="2"/>
  <c r="I1303" i="2"/>
  <c r="H1303" i="2"/>
  <c r="L1302" i="2"/>
  <c r="K1302" i="2"/>
  <c r="J1302" i="2"/>
  <c r="I1302" i="2"/>
  <c r="H1302" i="2"/>
  <c r="L1301" i="2"/>
  <c r="K1301" i="2"/>
  <c r="J1301" i="2"/>
  <c r="I1301" i="2"/>
  <c r="H1301" i="2"/>
  <c r="L1300" i="2"/>
  <c r="K1300" i="2"/>
  <c r="J1300" i="2"/>
  <c r="I1300" i="2"/>
  <c r="H1300" i="2"/>
  <c r="L1299" i="2"/>
  <c r="K1299" i="2"/>
  <c r="J1299" i="2"/>
  <c r="I1299" i="2"/>
  <c r="H1299" i="2"/>
  <c r="L1298" i="2"/>
  <c r="K1298" i="2"/>
  <c r="J1298" i="2"/>
  <c r="I1298" i="2"/>
  <c r="H1298" i="2"/>
  <c r="L1297" i="2"/>
  <c r="K1297" i="2"/>
  <c r="J1297" i="2"/>
  <c r="I1297" i="2"/>
  <c r="H1297" i="2"/>
  <c r="L1296" i="2"/>
  <c r="K1296" i="2"/>
  <c r="J1296" i="2"/>
  <c r="I1296" i="2"/>
  <c r="H1296" i="2"/>
  <c r="L1295" i="2"/>
  <c r="K1295" i="2"/>
  <c r="J1295" i="2"/>
  <c r="I1295" i="2"/>
  <c r="H1295" i="2"/>
  <c r="L1294" i="2"/>
  <c r="K1294" i="2"/>
  <c r="J1294" i="2"/>
  <c r="I1294" i="2"/>
  <c r="H1294" i="2"/>
  <c r="L1293" i="2"/>
  <c r="K1293" i="2"/>
  <c r="J1293" i="2"/>
  <c r="I1293" i="2"/>
  <c r="H1293" i="2"/>
  <c r="L1292" i="2"/>
  <c r="K1292" i="2"/>
  <c r="J1292" i="2"/>
  <c r="I1292" i="2"/>
  <c r="H1292" i="2"/>
  <c r="L1291" i="2"/>
  <c r="K1291" i="2"/>
  <c r="J1291" i="2"/>
  <c r="I1291" i="2"/>
  <c r="H1291" i="2"/>
  <c r="L1290" i="2"/>
  <c r="K1290" i="2"/>
  <c r="J1290" i="2"/>
  <c r="I1290" i="2"/>
  <c r="H1290" i="2"/>
  <c r="L1289" i="2"/>
  <c r="K1289" i="2"/>
  <c r="J1289" i="2"/>
  <c r="I1289" i="2"/>
  <c r="H1289" i="2"/>
  <c r="L1288" i="2"/>
  <c r="K1288" i="2"/>
  <c r="J1288" i="2"/>
  <c r="I1288" i="2"/>
  <c r="H1288" i="2"/>
  <c r="L1287" i="2"/>
  <c r="K1287" i="2"/>
  <c r="J1287" i="2"/>
  <c r="I1287" i="2"/>
  <c r="H1287" i="2"/>
  <c r="L1286" i="2"/>
  <c r="K1286" i="2"/>
  <c r="J1286" i="2"/>
  <c r="I1286" i="2"/>
  <c r="H1286" i="2"/>
  <c r="L1285" i="2"/>
  <c r="K1285" i="2"/>
  <c r="J1285" i="2"/>
  <c r="I1285" i="2"/>
  <c r="H1285" i="2"/>
  <c r="L1284" i="2"/>
  <c r="K1284" i="2"/>
  <c r="J1284" i="2"/>
  <c r="I1284" i="2"/>
  <c r="H1284" i="2"/>
  <c r="L1283" i="2"/>
  <c r="K1283" i="2"/>
  <c r="J1283" i="2"/>
  <c r="I1283" i="2"/>
  <c r="H1283" i="2"/>
  <c r="L1282" i="2"/>
  <c r="K1282" i="2"/>
  <c r="J1282" i="2"/>
  <c r="I1282" i="2"/>
  <c r="H1282" i="2"/>
  <c r="L1281" i="2"/>
  <c r="K1281" i="2"/>
  <c r="J1281" i="2"/>
  <c r="I1281" i="2"/>
  <c r="H1281" i="2"/>
  <c r="L1280" i="2"/>
  <c r="K1280" i="2"/>
  <c r="J1280" i="2"/>
  <c r="I1280" i="2"/>
  <c r="H1280" i="2"/>
  <c r="L1279" i="2"/>
  <c r="K1279" i="2"/>
  <c r="J1279" i="2"/>
  <c r="I1279" i="2"/>
  <c r="H1279" i="2"/>
  <c r="L1278" i="2"/>
  <c r="K1278" i="2"/>
  <c r="J1278" i="2"/>
  <c r="I1278" i="2"/>
  <c r="H1278" i="2"/>
  <c r="L1277" i="2"/>
  <c r="K1277" i="2"/>
  <c r="J1277" i="2"/>
  <c r="I1277" i="2"/>
  <c r="H1277" i="2"/>
  <c r="L1276" i="2"/>
  <c r="K1276" i="2"/>
  <c r="J1276" i="2"/>
  <c r="I1276" i="2"/>
  <c r="H1276" i="2"/>
  <c r="L1275" i="2"/>
  <c r="K1275" i="2"/>
  <c r="J1275" i="2"/>
  <c r="I1275" i="2"/>
  <c r="H1275" i="2"/>
  <c r="L1274" i="2"/>
  <c r="K1274" i="2"/>
  <c r="J1274" i="2"/>
  <c r="I1274" i="2"/>
  <c r="H1274" i="2"/>
  <c r="L1273" i="2"/>
  <c r="K1273" i="2"/>
  <c r="J1273" i="2"/>
  <c r="I1273" i="2"/>
  <c r="H1273" i="2"/>
  <c r="L1272" i="2"/>
  <c r="K1272" i="2"/>
  <c r="J1272" i="2"/>
  <c r="I1272" i="2"/>
  <c r="H1272" i="2"/>
  <c r="L1271" i="2"/>
  <c r="K1271" i="2"/>
  <c r="J1271" i="2"/>
  <c r="I1271" i="2"/>
  <c r="H1271" i="2"/>
  <c r="L1270" i="2"/>
  <c r="K1270" i="2"/>
  <c r="J1270" i="2"/>
  <c r="I1270" i="2"/>
  <c r="H1270" i="2"/>
  <c r="L1269" i="2"/>
  <c r="K1269" i="2"/>
  <c r="J1269" i="2"/>
  <c r="I1269" i="2"/>
  <c r="H1269" i="2"/>
  <c r="L1268" i="2"/>
  <c r="K1268" i="2"/>
  <c r="J1268" i="2"/>
  <c r="I1268" i="2"/>
  <c r="H1268" i="2"/>
  <c r="L1267" i="2"/>
  <c r="K1267" i="2"/>
  <c r="J1267" i="2"/>
  <c r="I1267" i="2"/>
  <c r="H1267" i="2"/>
  <c r="L1266" i="2"/>
  <c r="K1266" i="2"/>
  <c r="J1266" i="2"/>
  <c r="I1266" i="2"/>
  <c r="H1266" i="2"/>
  <c r="L1265" i="2"/>
  <c r="K1265" i="2"/>
  <c r="J1265" i="2"/>
  <c r="I1265" i="2"/>
  <c r="H1265" i="2"/>
  <c r="L1264" i="2"/>
  <c r="K1264" i="2"/>
  <c r="J1264" i="2"/>
  <c r="I1264" i="2"/>
  <c r="H1264" i="2"/>
  <c r="L1263" i="2"/>
  <c r="K1263" i="2"/>
  <c r="J1263" i="2"/>
  <c r="I1263" i="2"/>
  <c r="H1263" i="2"/>
  <c r="L1262" i="2"/>
  <c r="K1262" i="2"/>
  <c r="J1262" i="2"/>
  <c r="I1262" i="2"/>
  <c r="H1262" i="2"/>
  <c r="L1261" i="2"/>
  <c r="K1261" i="2"/>
  <c r="J1261" i="2"/>
  <c r="I1261" i="2"/>
  <c r="H1261" i="2"/>
  <c r="L1260" i="2"/>
  <c r="K1260" i="2"/>
  <c r="J1260" i="2"/>
  <c r="I1260" i="2"/>
  <c r="H1260" i="2"/>
  <c r="L1259" i="2"/>
  <c r="K1259" i="2"/>
  <c r="J1259" i="2"/>
  <c r="I1259" i="2"/>
  <c r="H1259" i="2"/>
  <c r="L1258" i="2"/>
  <c r="K1258" i="2"/>
  <c r="J1258" i="2"/>
  <c r="I1258" i="2"/>
  <c r="H1258" i="2"/>
  <c r="L1257" i="2"/>
  <c r="K1257" i="2"/>
  <c r="J1257" i="2"/>
  <c r="I1257" i="2"/>
  <c r="H1257" i="2"/>
  <c r="L1256" i="2"/>
  <c r="K1256" i="2"/>
  <c r="J1256" i="2"/>
  <c r="I1256" i="2"/>
  <c r="H1256" i="2"/>
  <c r="L1255" i="2"/>
  <c r="K1255" i="2"/>
  <c r="J1255" i="2"/>
  <c r="I1255" i="2"/>
  <c r="H1255" i="2"/>
  <c r="L1254" i="2"/>
  <c r="K1254" i="2"/>
  <c r="J1254" i="2"/>
  <c r="I1254" i="2"/>
  <c r="H1254" i="2"/>
  <c r="L1253" i="2"/>
  <c r="K1253" i="2"/>
  <c r="J1253" i="2"/>
  <c r="I1253" i="2"/>
  <c r="H1253" i="2"/>
  <c r="L1252" i="2"/>
  <c r="K1252" i="2"/>
  <c r="J1252" i="2"/>
  <c r="I1252" i="2"/>
  <c r="H1252" i="2"/>
  <c r="L1251" i="2"/>
  <c r="K1251" i="2"/>
  <c r="J1251" i="2"/>
  <c r="I1251" i="2"/>
  <c r="H1251" i="2"/>
  <c r="L1250" i="2"/>
  <c r="K1250" i="2"/>
  <c r="J1250" i="2"/>
  <c r="I1250" i="2"/>
  <c r="H1250" i="2"/>
  <c r="L1249" i="2"/>
  <c r="K1249" i="2"/>
  <c r="J1249" i="2"/>
  <c r="I1249" i="2"/>
  <c r="H1249" i="2"/>
  <c r="L1248" i="2"/>
  <c r="K1248" i="2"/>
  <c r="J1248" i="2"/>
  <c r="I1248" i="2"/>
  <c r="H1248" i="2"/>
  <c r="L1247" i="2"/>
  <c r="K1247" i="2"/>
  <c r="J1247" i="2"/>
  <c r="I1247" i="2"/>
  <c r="H1247" i="2"/>
  <c r="L1246" i="2"/>
  <c r="K1246" i="2"/>
  <c r="J1246" i="2"/>
  <c r="I1246" i="2"/>
  <c r="H1246" i="2"/>
  <c r="L1245" i="2"/>
  <c r="K1245" i="2"/>
  <c r="J1245" i="2"/>
  <c r="I1245" i="2"/>
  <c r="H1245" i="2"/>
  <c r="L1244" i="2"/>
  <c r="K1244" i="2"/>
  <c r="J1244" i="2"/>
  <c r="I1244" i="2"/>
  <c r="H1244" i="2"/>
  <c r="L1243" i="2"/>
  <c r="K1243" i="2"/>
  <c r="J1243" i="2"/>
  <c r="I1243" i="2"/>
  <c r="H1243" i="2"/>
  <c r="L1242" i="2"/>
  <c r="K1242" i="2"/>
  <c r="J1242" i="2"/>
  <c r="I1242" i="2"/>
  <c r="H1242" i="2"/>
  <c r="L1241" i="2"/>
  <c r="K1241" i="2"/>
  <c r="J1241" i="2"/>
  <c r="I1241" i="2"/>
  <c r="H1241" i="2"/>
  <c r="L1240" i="2"/>
  <c r="K1240" i="2"/>
  <c r="J1240" i="2"/>
  <c r="I1240" i="2"/>
  <c r="H1240" i="2"/>
  <c r="L1239" i="2"/>
  <c r="K1239" i="2"/>
  <c r="J1239" i="2"/>
  <c r="I1239" i="2"/>
  <c r="H1239" i="2"/>
  <c r="L1238" i="2"/>
  <c r="K1238" i="2"/>
  <c r="J1238" i="2"/>
  <c r="I1238" i="2"/>
  <c r="H1238" i="2"/>
  <c r="L1237" i="2"/>
  <c r="K1237" i="2"/>
  <c r="J1237" i="2"/>
  <c r="I1237" i="2"/>
  <c r="H1237" i="2"/>
  <c r="L1236" i="2"/>
  <c r="K1236" i="2"/>
  <c r="J1236" i="2"/>
  <c r="I1236" i="2"/>
  <c r="H1236" i="2"/>
  <c r="L1235" i="2"/>
  <c r="K1235" i="2"/>
  <c r="J1235" i="2"/>
  <c r="I1235" i="2"/>
  <c r="H1235" i="2"/>
  <c r="L1234" i="2"/>
  <c r="K1234" i="2"/>
  <c r="J1234" i="2"/>
  <c r="I1234" i="2"/>
  <c r="H1234" i="2"/>
  <c r="L1233" i="2"/>
  <c r="K1233" i="2"/>
  <c r="J1233" i="2"/>
  <c r="I1233" i="2"/>
  <c r="H1233" i="2"/>
  <c r="L1232" i="2"/>
  <c r="K1232" i="2"/>
  <c r="J1232" i="2"/>
  <c r="I1232" i="2"/>
  <c r="H1232" i="2"/>
  <c r="L1231" i="2"/>
  <c r="K1231" i="2"/>
  <c r="J1231" i="2"/>
  <c r="I1231" i="2"/>
  <c r="H1231" i="2"/>
  <c r="L1230" i="2"/>
  <c r="K1230" i="2"/>
  <c r="J1230" i="2"/>
  <c r="I1230" i="2"/>
  <c r="H1230" i="2"/>
  <c r="L1229" i="2"/>
  <c r="K1229" i="2"/>
  <c r="J1229" i="2"/>
  <c r="I1229" i="2"/>
  <c r="H1229" i="2"/>
  <c r="L1228" i="2"/>
  <c r="K1228" i="2"/>
  <c r="J1228" i="2"/>
  <c r="I1228" i="2"/>
  <c r="H1228" i="2"/>
  <c r="L1227" i="2"/>
  <c r="K1227" i="2"/>
  <c r="J1227" i="2"/>
  <c r="I1227" i="2"/>
  <c r="H1227" i="2"/>
  <c r="L1226" i="2"/>
  <c r="K1226" i="2"/>
  <c r="J1226" i="2"/>
  <c r="I1226" i="2"/>
  <c r="H1226" i="2"/>
  <c r="L1225" i="2"/>
  <c r="K1225" i="2"/>
  <c r="J1225" i="2"/>
  <c r="I1225" i="2"/>
  <c r="H1225" i="2"/>
  <c r="L1224" i="2"/>
  <c r="K1224" i="2"/>
  <c r="J1224" i="2"/>
  <c r="I1224" i="2"/>
  <c r="H1224" i="2"/>
  <c r="L1223" i="2"/>
  <c r="K1223" i="2"/>
  <c r="J1223" i="2"/>
  <c r="I1223" i="2"/>
  <c r="H1223" i="2"/>
  <c r="L1222" i="2"/>
  <c r="K1222" i="2"/>
  <c r="J1222" i="2"/>
  <c r="I1222" i="2"/>
  <c r="H1222" i="2"/>
  <c r="L1221" i="2"/>
  <c r="K1221" i="2"/>
  <c r="J1221" i="2"/>
  <c r="I1221" i="2"/>
  <c r="H1221" i="2"/>
  <c r="L1220" i="2"/>
  <c r="K1220" i="2"/>
  <c r="J1220" i="2"/>
  <c r="I1220" i="2"/>
  <c r="H1220" i="2"/>
  <c r="L1219" i="2"/>
  <c r="K1219" i="2"/>
  <c r="J1219" i="2"/>
  <c r="I1219" i="2"/>
  <c r="H1219" i="2"/>
  <c r="L1218" i="2"/>
  <c r="K1218" i="2"/>
  <c r="J1218" i="2"/>
  <c r="I1218" i="2"/>
  <c r="H1218" i="2"/>
  <c r="L1217" i="2"/>
  <c r="K1217" i="2"/>
  <c r="J1217" i="2"/>
  <c r="I1217" i="2"/>
  <c r="H1217" i="2"/>
  <c r="L1216" i="2"/>
  <c r="K1216" i="2"/>
  <c r="J1216" i="2"/>
  <c r="I1216" i="2"/>
  <c r="H1216" i="2"/>
  <c r="L1215" i="2"/>
  <c r="K1215" i="2"/>
  <c r="J1215" i="2"/>
  <c r="I1215" i="2"/>
  <c r="H1215" i="2"/>
  <c r="L1214" i="2"/>
  <c r="K1214" i="2"/>
  <c r="J1214" i="2"/>
  <c r="I1214" i="2"/>
  <c r="H1214" i="2"/>
  <c r="L1213" i="2"/>
  <c r="K1213" i="2"/>
  <c r="J1213" i="2"/>
  <c r="I1213" i="2"/>
  <c r="H1213" i="2"/>
  <c r="L1212" i="2"/>
  <c r="K1212" i="2"/>
  <c r="J1212" i="2"/>
  <c r="I1212" i="2"/>
  <c r="H1212" i="2"/>
  <c r="L1211" i="2"/>
  <c r="K1211" i="2"/>
  <c r="J1211" i="2"/>
  <c r="I1211" i="2"/>
  <c r="H1211" i="2"/>
  <c r="L1210" i="2"/>
  <c r="K1210" i="2"/>
  <c r="J1210" i="2"/>
  <c r="I1210" i="2"/>
  <c r="H1210" i="2"/>
  <c r="L1209" i="2"/>
  <c r="K1209" i="2"/>
  <c r="J1209" i="2"/>
  <c r="I1209" i="2"/>
  <c r="H1209" i="2"/>
  <c r="L1208" i="2"/>
  <c r="K1208" i="2"/>
  <c r="J1208" i="2"/>
  <c r="I1208" i="2"/>
  <c r="H1208" i="2"/>
  <c r="L1207" i="2"/>
  <c r="K1207" i="2"/>
  <c r="J1207" i="2"/>
  <c r="I1207" i="2"/>
  <c r="H1207" i="2"/>
  <c r="L1206" i="2"/>
  <c r="K1206" i="2"/>
  <c r="J1206" i="2"/>
  <c r="I1206" i="2"/>
  <c r="H1206" i="2"/>
  <c r="L1205" i="2"/>
  <c r="K1205" i="2"/>
  <c r="J1205" i="2"/>
  <c r="I1205" i="2"/>
  <c r="H1205" i="2"/>
  <c r="L1204" i="2"/>
  <c r="K1204" i="2"/>
  <c r="J1204" i="2"/>
  <c r="I1204" i="2"/>
  <c r="H1204" i="2"/>
  <c r="L1203" i="2"/>
  <c r="K1203" i="2"/>
  <c r="J1203" i="2"/>
  <c r="I1203" i="2"/>
  <c r="H1203" i="2"/>
  <c r="L1202" i="2"/>
  <c r="K1202" i="2"/>
  <c r="J1202" i="2"/>
  <c r="I1202" i="2"/>
  <c r="H1202" i="2"/>
  <c r="L1201" i="2"/>
  <c r="K1201" i="2"/>
  <c r="J1201" i="2"/>
  <c r="I1201" i="2"/>
  <c r="H1201" i="2"/>
  <c r="L1200" i="2"/>
  <c r="K1200" i="2"/>
  <c r="J1200" i="2"/>
  <c r="I1200" i="2"/>
  <c r="H1200" i="2"/>
  <c r="L1199" i="2"/>
  <c r="K1199" i="2"/>
  <c r="J1199" i="2"/>
  <c r="I1199" i="2"/>
  <c r="H1199" i="2"/>
  <c r="L1198" i="2"/>
  <c r="K1198" i="2"/>
  <c r="J1198" i="2"/>
  <c r="I1198" i="2"/>
  <c r="H1198" i="2"/>
  <c r="L1197" i="2"/>
  <c r="K1197" i="2"/>
  <c r="J1197" i="2"/>
  <c r="I1197" i="2"/>
  <c r="H1197" i="2"/>
  <c r="L1196" i="2"/>
  <c r="K1196" i="2"/>
  <c r="J1196" i="2"/>
  <c r="I1196" i="2"/>
  <c r="H1196" i="2"/>
  <c r="L1195" i="2"/>
  <c r="K1195" i="2"/>
  <c r="J1195" i="2"/>
  <c r="I1195" i="2"/>
  <c r="H1195" i="2"/>
  <c r="L1194" i="2"/>
  <c r="K1194" i="2"/>
  <c r="J1194" i="2"/>
  <c r="I1194" i="2"/>
  <c r="H1194" i="2"/>
  <c r="L1193" i="2"/>
  <c r="K1193" i="2"/>
  <c r="J1193" i="2"/>
  <c r="I1193" i="2"/>
  <c r="H1193" i="2"/>
  <c r="L1192" i="2"/>
  <c r="K1192" i="2"/>
  <c r="J1192" i="2"/>
  <c r="I1192" i="2"/>
  <c r="H1192" i="2"/>
  <c r="L1191" i="2"/>
  <c r="K1191" i="2"/>
  <c r="J1191" i="2"/>
  <c r="I1191" i="2"/>
  <c r="H1191" i="2"/>
  <c r="L1190" i="2"/>
  <c r="K1190" i="2"/>
  <c r="J1190" i="2"/>
  <c r="I1190" i="2"/>
  <c r="H1190" i="2"/>
  <c r="L1189" i="2"/>
  <c r="K1189" i="2"/>
  <c r="J1189" i="2"/>
  <c r="I1189" i="2"/>
  <c r="H1189" i="2"/>
  <c r="L1188" i="2"/>
  <c r="K1188" i="2"/>
  <c r="J1188" i="2"/>
  <c r="I1188" i="2"/>
  <c r="H1188" i="2"/>
  <c r="L1187" i="2"/>
  <c r="K1187" i="2"/>
  <c r="J1187" i="2"/>
  <c r="I1187" i="2"/>
  <c r="H1187" i="2"/>
  <c r="L1186" i="2"/>
  <c r="K1186" i="2"/>
  <c r="J1186" i="2"/>
  <c r="I1186" i="2"/>
  <c r="H1186" i="2"/>
  <c r="L1185" i="2"/>
  <c r="K1185" i="2"/>
  <c r="J1185" i="2"/>
  <c r="I1185" i="2"/>
  <c r="H1185" i="2"/>
  <c r="L1184" i="2"/>
  <c r="K1184" i="2"/>
  <c r="J1184" i="2"/>
  <c r="I1184" i="2"/>
  <c r="H1184" i="2"/>
  <c r="L1183" i="2"/>
  <c r="K1183" i="2"/>
  <c r="J1183" i="2"/>
  <c r="I1183" i="2"/>
  <c r="H1183" i="2"/>
  <c r="L1182" i="2"/>
  <c r="K1182" i="2"/>
  <c r="J1182" i="2"/>
  <c r="I1182" i="2"/>
  <c r="H1182" i="2"/>
  <c r="L1181" i="2"/>
  <c r="K1181" i="2"/>
  <c r="J1181" i="2"/>
  <c r="I1181" i="2"/>
  <c r="H1181" i="2"/>
  <c r="L1180" i="2"/>
  <c r="K1180" i="2"/>
  <c r="J1180" i="2"/>
  <c r="I1180" i="2"/>
  <c r="H1180" i="2"/>
  <c r="L1179" i="2"/>
  <c r="K1179" i="2"/>
  <c r="J1179" i="2"/>
  <c r="I1179" i="2"/>
  <c r="H1179" i="2"/>
  <c r="L1178" i="2"/>
  <c r="K1178" i="2"/>
  <c r="J1178" i="2"/>
  <c r="I1178" i="2"/>
  <c r="H1178" i="2"/>
  <c r="L1177" i="2"/>
  <c r="K1177" i="2"/>
  <c r="J1177" i="2"/>
  <c r="I1177" i="2"/>
  <c r="H1177" i="2"/>
  <c r="L1176" i="2"/>
  <c r="K1176" i="2"/>
  <c r="J1176" i="2"/>
  <c r="I1176" i="2"/>
  <c r="H1176" i="2"/>
  <c r="L1175" i="2"/>
  <c r="K1175" i="2"/>
  <c r="J1175" i="2"/>
  <c r="I1175" i="2"/>
  <c r="H1175" i="2"/>
  <c r="L1174" i="2"/>
  <c r="K1174" i="2"/>
  <c r="J1174" i="2"/>
  <c r="I1174" i="2"/>
  <c r="H1174" i="2"/>
  <c r="L1173" i="2"/>
  <c r="K1173" i="2"/>
  <c r="J1173" i="2"/>
  <c r="I1173" i="2"/>
  <c r="H1173" i="2"/>
  <c r="L1172" i="2"/>
  <c r="K1172" i="2"/>
  <c r="J1172" i="2"/>
  <c r="I1172" i="2"/>
  <c r="H1172" i="2"/>
  <c r="L1171" i="2"/>
  <c r="K1171" i="2"/>
  <c r="J1171" i="2"/>
  <c r="I1171" i="2"/>
  <c r="H1171" i="2"/>
  <c r="L1170" i="2"/>
  <c r="K1170" i="2"/>
  <c r="J1170" i="2"/>
  <c r="I1170" i="2"/>
  <c r="H1170" i="2"/>
  <c r="L1169" i="2"/>
  <c r="K1169" i="2"/>
  <c r="J1169" i="2"/>
  <c r="I1169" i="2"/>
  <c r="H1169" i="2"/>
  <c r="L1168" i="2"/>
  <c r="K1168" i="2"/>
  <c r="J1168" i="2"/>
  <c r="I1168" i="2"/>
  <c r="H1168" i="2"/>
  <c r="L1167" i="2"/>
  <c r="K1167" i="2"/>
  <c r="J1167" i="2"/>
  <c r="I1167" i="2"/>
  <c r="H1167" i="2"/>
  <c r="L1166" i="2"/>
  <c r="K1166" i="2"/>
  <c r="J1166" i="2"/>
  <c r="I1166" i="2"/>
  <c r="H1166" i="2"/>
  <c r="L1165" i="2"/>
  <c r="K1165" i="2"/>
  <c r="J1165" i="2"/>
  <c r="I1165" i="2"/>
  <c r="H1165" i="2"/>
  <c r="L1164" i="2"/>
  <c r="K1164" i="2"/>
  <c r="J1164" i="2"/>
  <c r="I1164" i="2"/>
  <c r="H1164" i="2"/>
  <c r="L1163" i="2"/>
  <c r="K1163" i="2"/>
  <c r="J1163" i="2"/>
  <c r="I1163" i="2"/>
  <c r="H1163" i="2"/>
  <c r="L1162" i="2"/>
  <c r="K1162" i="2"/>
  <c r="J1162" i="2"/>
  <c r="I1162" i="2"/>
  <c r="H1162" i="2"/>
  <c r="L1161" i="2"/>
  <c r="K1161" i="2"/>
  <c r="J1161" i="2"/>
  <c r="I1161" i="2"/>
  <c r="H1161" i="2"/>
  <c r="L1160" i="2"/>
  <c r="K1160" i="2"/>
  <c r="J1160" i="2"/>
  <c r="I1160" i="2"/>
  <c r="H1160" i="2"/>
  <c r="L1159" i="2"/>
  <c r="K1159" i="2"/>
  <c r="J1159" i="2"/>
  <c r="I1159" i="2"/>
  <c r="H1159" i="2"/>
  <c r="L1158" i="2"/>
  <c r="K1158" i="2"/>
  <c r="J1158" i="2"/>
  <c r="I1158" i="2"/>
  <c r="H1158" i="2"/>
  <c r="L1157" i="2"/>
  <c r="K1157" i="2"/>
  <c r="J1157" i="2"/>
  <c r="I1157" i="2"/>
  <c r="H1157" i="2"/>
  <c r="L1156" i="2"/>
  <c r="K1156" i="2"/>
  <c r="J1156" i="2"/>
  <c r="I1156" i="2"/>
  <c r="H1156" i="2"/>
  <c r="L1155" i="2"/>
  <c r="K1155" i="2"/>
  <c r="J1155" i="2"/>
  <c r="I1155" i="2"/>
  <c r="H1155" i="2"/>
  <c r="L1154" i="2"/>
  <c r="K1154" i="2"/>
  <c r="J1154" i="2"/>
  <c r="I1154" i="2"/>
  <c r="H1154" i="2"/>
  <c r="L1153" i="2"/>
  <c r="K1153" i="2"/>
  <c r="J1153" i="2"/>
  <c r="I1153" i="2"/>
  <c r="H1153" i="2"/>
  <c r="L1152" i="2"/>
  <c r="K1152" i="2"/>
  <c r="J1152" i="2"/>
  <c r="I1152" i="2"/>
  <c r="H1152" i="2"/>
  <c r="L1151" i="2"/>
  <c r="K1151" i="2"/>
  <c r="J1151" i="2"/>
  <c r="I1151" i="2"/>
  <c r="H1151" i="2"/>
  <c r="L1150" i="2"/>
  <c r="K1150" i="2"/>
  <c r="J1150" i="2"/>
  <c r="I1150" i="2"/>
  <c r="H1150" i="2"/>
  <c r="L1149" i="2"/>
  <c r="K1149" i="2"/>
  <c r="J1149" i="2"/>
  <c r="I1149" i="2"/>
  <c r="H1149" i="2"/>
  <c r="L1148" i="2"/>
  <c r="K1148" i="2"/>
  <c r="J1148" i="2"/>
  <c r="I1148" i="2"/>
  <c r="H1148" i="2"/>
  <c r="L1147" i="2"/>
  <c r="K1147" i="2"/>
  <c r="J1147" i="2"/>
  <c r="I1147" i="2"/>
  <c r="H1147" i="2"/>
  <c r="L1146" i="2"/>
  <c r="K1146" i="2"/>
  <c r="J1146" i="2"/>
  <c r="I1146" i="2"/>
  <c r="H1146" i="2"/>
  <c r="L1145" i="2"/>
  <c r="K1145" i="2"/>
  <c r="J1145" i="2"/>
  <c r="I1145" i="2"/>
  <c r="H1145" i="2"/>
  <c r="L1144" i="2"/>
  <c r="K1144" i="2"/>
  <c r="J1144" i="2"/>
  <c r="I1144" i="2"/>
  <c r="H1144" i="2"/>
  <c r="L1143" i="2"/>
  <c r="K1143" i="2"/>
  <c r="J1143" i="2"/>
  <c r="I1143" i="2"/>
  <c r="H1143" i="2"/>
  <c r="L1142" i="2"/>
  <c r="K1142" i="2"/>
  <c r="J1142" i="2"/>
  <c r="I1142" i="2"/>
  <c r="H1142" i="2"/>
  <c r="L1141" i="2"/>
  <c r="K1141" i="2"/>
  <c r="J1141" i="2"/>
  <c r="I1141" i="2"/>
  <c r="H1141" i="2"/>
  <c r="L1140" i="2"/>
  <c r="K1140" i="2"/>
  <c r="J1140" i="2"/>
  <c r="I1140" i="2"/>
  <c r="H1140" i="2"/>
  <c r="L1139" i="2"/>
  <c r="K1139" i="2"/>
  <c r="J1139" i="2"/>
  <c r="I1139" i="2"/>
  <c r="H1139" i="2"/>
  <c r="L1138" i="2"/>
  <c r="K1138" i="2"/>
  <c r="J1138" i="2"/>
  <c r="I1138" i="2"/>
  <c r="H1138" i="2"/>
  <c r="L1137" i="2"/>
  <c r="K1137" i="2"/>
  <c r="J1137" i="2"/>
  <c r="I1137" i="2"/>
  <c r="H1137" i="2"/>
  <c r="L1136" i="2"/>
  <c r="K1136" i="2"/>
  <c r="J1136" i="2"/>
  <c r="I1136" i="2"/>
  <c r="H1136" i="2"/>
  <c r="L1135" i="2"/>
  <c r="K1135" i="2"/>
  <c r="J1135" i="2"/>
  <c r="I1135" i="2"/>
  <c r="H1135" i="2"/>
  <c r="L1134" i="2"/>
  <c r="K1134" i="2"/>
  <c r="J1134" i="2"/>
  <c r="I1134" i="2"/>
  <c r="H1134" i="2"/>
  <c r="L1133" i="2"/>
  <c r="K1133" i="2"/>
  <c r="J1133" i="2"/>
  <c r="I1133" i="2"/>
  <c r="H1133" i="2"/>
  <c r="L1132" i="2"/>
  <c r="K1132" i="2"/>
  <c r="J1132" i="2"/>
  <c r="I1132" i="2"/>
  <c r="H1132" i="2"/>
  <c r="L1131" i="2"/>
  <c r="K1131" i="2"/>
  <c r="J1131" i="2"/>
  <c r="I1131" i="2"/>
  <c r="H1131" i="2"/>
  <c r="L1130" i="2"/>
  <c r="K1130" i="2"/>
  <c r="J1130" i="2"/>
  <c r="I1130" i="2"/>
  <c r="H1130" i="2"/>
  <c r="L1129" i="2"/>
  <c r="K1129" i="2"/>
  <c r="J1129" i="2"/>
  <c r="I1129" i="2"/>
  <c r="H1129" i="2"/>
  <c r="L1128" i="2"/>
  <c r="K1128" i="2"/>
  <c r="J1128" i="2"/>
  <c r="I1128" i="2"/>
  <c r="H1128" i="2"/>
  <c r="L1127" i="2"/>
  <c r="K1127" i="2"/>
  <c r="J1127" i="2"/>
  <c r="I1127" i="2"/>
  <c r="H1127" i="2"/>
  <c r="L1126" i="2"/>
  <c r="K1126" i="2"/>
  <c r="J1126" i="2"/>
  <c r="I1126" i="2"/>
  <c r="H1126" i="2"/>
  <c r="L1125" i="2"/>
  <c r="K1125" i="2"/>
  <c r="J1125" i="2"/>
  <c r="I1125" i="2"/>
  <c r="H1125" i="2"/>
  <c r="L1124" i="2"/>
  <c r="K1124" i="2"/>
  <c r="J1124" i="2"/>
  <c r="I1124" i="2"/>
  <c r="H1124" i="2"/>
  <c r="L1123" i="2"/>
  <c r="K1123" i="2"/>
  <c r="J1123" i="2"/>
  <c r="I1123" i="2"/>
  <c r="H1123" i="2"/>
  <c r="L1122" i="2"/>
  <c r="K1122" i="2"/>
  <c r="J1122" i="2"/>
  <c r="I1122" i="2"/>
  <c r="H1122" i="2"/>
  <c r="L1121" i="2"/>
  <c r="K1121" i="2"/>
  <c r="J1121" i="2"/>
  <c r="I1121" i="2"/>
  <c r="H1121" i="2"/>
  <c r="L1120" i="2"/>
  <c r="K1120" i="2"/>
  <c r="J1120" i="2"/>
  <c r="I1120" i="2"/>
  <c r="H1120" i="2"/>
  <c r="L1119" i="2"/>
  <c r="K1119" i="2"/>
  <c r="J1119" i="2"/>
  <c r="I1119" i="2"/>
  <c r="H1119" i="2"/>
  <c r="L1118" i="2"/>
  <c r="K1118" i="2"/>
  <c r="J1118" i="2"/>
  <c r="I1118" i="2"/>
  <c r="H1118" i="2"/>
  <c r="L1117" i="2"/>
  <c r="K1117" i="2"/>
  <c r="J1117" i="2"/>
  <c r="I1117" i="2"/>
  <c r="H1117" i="2"/>
  <c r="L1116" i="2"/>
  <c r="K1116" i="2"/>
  <c r="J1116" i="2"/>
  <c r="I1116" i="2"/>
  <c r="H1116" i="2"/>
  <c r="L1115" i="2"/>
  <c r="K1115" i="2"/>
  <c r="J1115" i="2"/>
  <c r="I1115" i="2"/>
  <c r="H1115" i="2"/>
  <c r="L1114" i="2"/>
  <c r="K1114" i="2"/>
  <c r="J1114" i="2"/>
  <c r="I1114" i="2"/>
  <c r="H1114" i="2"/>
  <c r="L1113" i="2"/>
  <c r="K1113" i="2"/>
  <c r="J1113" i="2"/>
  <c r="I1113" i="2"/>
  <c r="H1113" i="2"/>
  <c r="L1112" i="2"/>
  <c r="K1112" i="2"/>
  <c r="J1112" i="2"/>
  <c r="I1112" i="2"/>
  <c r="H1112" i="2"/>
  <c r="L1111" i="2"/>
  <c r="K1111" i="2"/>
  <c r="J1111" i="2"/>
  <c r="I1111" i="2"/>
  <c r="H1111" i="2"/>
  <c r="L1110" i="2"/>
  <c r="K1110" i="2"/>
  <c r="J1110" i="2"/>
  <c r="I1110" i="2"/>
  <c r="H1110" i="2"/>
  <c r="L1109" i="2"/>
  <c r="K1109" i="2"/>
  <c r="J1109" i="2"/>
  <c r="I1109" i="2"/>
  <c r="H1109" i="2"/>
  <c r="L1108" i="2"/>
  <c r="K1108" i="2"/>
  <c r="J1108" i="2"/>
  <c r="I1108" i="2"/>
  <c r="H1108" i="2"/>
  <c r="L1107" i="2"/>
  <c r="K1107" i="2"/>
  <c r="J1107" i="2"/>
  <c r="I1107" i="2"/>
  <c r="H1107" i="2"/>
  <c r="L1106" i="2"/>
  <c r="K1106" i="2"/>
  <c r="J1106" i="2"/>
  <c r="I1106" i="2"/>
  <c r="H1106" i="2"/>
  <c r="L1105" i="2"/>
  <c r="K1105" i="2"/>
  <c r="J1105" i="2"/>
  <c r="I1105" i="2"/>
  <c r="H1105" i="2"/>
  <c r="L1104" i="2"/>
  <c r="K1104" i="2"/>
  <c r="J1104" i="2"/>
  <c r="I1104" i="2"/>
  <c r="H1104" i="2"/>
  <c r="L1103" i="2"/>
  <c r="K1103" i="2"/>
  <c r="J1103" i="2"/>
  <c r="I1103" i="2"/>
  <c r="H1103" i="2"/>
  <c r="L1102" i="2"/>
  <c r="K1102" i="2"/>
  <c r="J1102" i="2"/>
  <c r="I1102" i="2"/>
  <c r="H1102" i="2"/>
  <c r="L1101" i="2"/>
  <c r="K1101" i="2"/>
  <c r="J1101" i="2"/>
  <c r="I1101" i="2"/>
  <c r="H1101" i="2"/>
  <c r="L1100" i="2"/>
  <c r="K1100" i="2"/>
  <c r="J1100" i="2"/>
  <c r="I1100" i="2"/>
  <c r="H1100" i="2"/>
  <c r="L1099" i="2"/>
  <c r="K1099" i="2"/>
  <c r="J1099" i="2"/>
  <c r="I1099" i="2"/>
  <c r="H1099" i="2"/>
  <c r="L1098" i="2"/>
  <c r="K1098" i="2"/>
  <c r="J1098" i="2"/>
  <c r="I1098" i="2"/>
  <c r="H1098" i="2"/>
  <c r="L1097" i="2"/>
  <c r="K1097" i="2"/>
  <c r="J1097" i="2"/>
  <c r="I1097" i="2"/>
  <c r="H1097" i="2"/>
  <c r="L1096" i="2"/>
  <c r="K1096" i="2"/>
  <c r="J1096" i="2"/>
  <c r="I1096" i="2"/>
  <c r="H1096" i="2"/>
  <c r="L1095" i="2"/>
  <c r="K1095" i="2"/>
  <c r="J1095" i="2"/>
  <c r="I1095" i="2"/>
  <c r="H1095" i="2"/>
  <c r="L1094" i="2"/>
  <c r="K1094" i="2"/>
  <c r="J1094" i="2"/>
  <c r="I1094" i="2"/>
  <c r="H1094" i="2"/>
  <c r="L1093" i="2"/>
  <c r="K1093" i="2"/>
  <c r="J1093" i="2"/>
  <c r="I1093" i="2"/>
  <c r="H1093" i="2"/>
  <c r="L1092" i="2"/>
  <c r="K1092" i="2"/>
  <c r="J1092" i="2"/>
  <c r="I1092" i="2"/>
  <c r="H1092" i="2"/>
  <c r="L1091" i="2"/>
  <c r="K1091" i="2"/>
  <c r="J1091" i="2"/>
  <c r="I1091" i="2"/>
  <c r="H1091" i="2"/>
  <c r="L1090" i="2"/>
  <c r="K1090" i="2"/>
  <c r="J1090" i="2"/>
  <c r="I1090" i="2"/>
  <c r="H1090" i="2"/>
  <c r="L1089" i="2"/>
  <c r="K1089" i="2"/>
  <c r="J1089" i="2"/>
  <c r="I1089" i="2"/>
  <c r="H1089" i="2"/>
  <c r="L1088" i="2"/>
  <c r="K1088" i="2"/>
  <c r="J1088" i="2"/>
  <c r="I1088" i="2"/>
  <c r="H1088" i="2"/>
  <c r="L1087" i="2"/>
  <c r="K1087" i="2"/>
  <c r="J1087" i="2"/>
  <c r="I1087" i="2"/>
  <c r="H1087" i="2"/>
  <c r="L1086" i="2"/>
  <c r="K1086" i="2"/>
  <c r="J1086" i="2"/>
  <c r="I1086" i="2"/>
  <c r="H1086" i="2"/>
  <c r="L1085" i="2"/>
  <c r="K1085" i="2"/>
  <c r="J1085" i="2"/>
  <c r="I1085" i="2"/>
  <c r="H1085" i="2"/>
  <c r="L1084" i="2"/>
  <c r="K1084" i="2"/>
  <c r="J1084" i="2"/>
  <c r="I1084" i="2"/>
  <c r="H1084" i="2"/>
  <c r="L1083" i="2"/>
  <c r="K1083" i="2"/>
  <c r="J1083" i="2"/>
  <c r="I1083" i="2"/>
  <c r="H1083" i="2"/>
  <c r="L1082" i="2"/>
  <c r="K1082" i="2"/>
  <c r="J1082" i="2"/>
  <c r="I1082" i="2"/>
  <c r="H1082" i="2"/>
  <c r="L1081" i="2"/>
  <c r="K1081" i="2"/>
  <c r="J1081" i="2"/>
  <c r="I1081" i="2"/>
  <c r="H1081" i="2"/>
  <c r="L1080" i="2"/>
  <c r="K1080" i="2"/>
  <c r="J1080" i="2"/>
  <c r="I1080" i="2"/>
  <c r="H1080" i="2"/>
  <c r="L1079" i="2"/>
  <c r="K1079" i="2"/>
  <c r="J1079" i="2"/>
  <c r="I1079" i="2"/>
  <c r="H1079" i="2"/>
  <c r="L1078" i="2"/>
  <c r="K1078" i="2"/>
  <c r="J1078" i="2"/>
  <c r="I1078" i="2"/>
  <c r="H1078" i="2"/>
  <c r="L1077" i="2"/>
  <c r="K1077" i="2"/>
  <c r="J1077" i="2"/>
  <c r="I1077" i="2"/>
  <c r="H1077" i="2"/>
  <c r="L1076" i="2"/>
  <c r="K1076" i="2"/>
  <c r="J1076" i="2"/>
  <c r="I1076" i="2"/>
  <c r="H1076" i="2"/>
  <c r="L1075" i="2"/>
  <c r="K1075" i="2"/>
  <c r="J1075" i="2"/>
  <c r="I1075" i="2"/>
  <c r="H1075" i="2"/>
  <c r="L1074" i="2"/>
  <c r="K1074" i="2"/>
  <c r="J1074" i="2"/>
  <c r="I1074" i="2"/>
  <c r="H1074" i="2"/>
  <c r="L1073" i="2"/>
  <c r="K1073" i="2"/>
  <c r="J1073" i="2"/>
  <c r="I1073" i="2"/>
  <c r="H1073" i="2"/>
  <c r="L1072" i="2"/>
  <c r="K1072" i="2"/>
  <c r="J1072" i="2"/>
  <c r="I1072" i="2"/>
  <c r="H1072" i="2"/>
  <c r="L1071" i="2"/>
  <c r="K1071" i="2"/>
  <c r="J1071" i="2"/>
  <c r="I1071" i="2"/>
  <c r="H1071" i="2"/>
  <c r="L1070" i="2"/>
  <c r="K1070" i="2"/>
  <c r="J1070" i="2"/>
  <c r="I1070" i="2"/>
  <c r="H1070" i="2"/>
  <c r="L1069" i="2"/>
  <c r="K1069" i="2"/>
  <c r="J1069" i="2"/>
  <c r="I1069" i="2"/>
  <c r="H1069" i="2"/>
  <c r="L1068" i="2"/>
  <c r="K1068" i="2"/>
  <c r="J1068" i="2"/>
  <c r="I1068" i="2"/>
  <c r="H1068" i="2"/>
  <c r="L1067" i="2"/>
  <c r="K1067" i="2"/>
  <c r="J1067" i="2"/>
  <c r="I1067" i="2"/>
  <c r="H1067" i="2"/>
  <c r="L1066" i="2"/>
  <c r="K1066" i="2"/>
  <c r="J1066" i="2"/>
  <c r="I1066" i="2"/>
  <c r="H1066" i="2"/>
  <c r="L1065" i="2"/>
  <c r="K1065" i="2"/>
  <c r="J1065" i="2"/>
  <c r="I1065" i="2"/>
  <c r="H1065" i="2"/>
  <c r="L1064" i="2"/>
  <c r="K1064" i="2"/>
  <c r="J1064" i="2"/>
  <c r="I1064" i="2"/>
  <c r="H1064" i="2"/>
  <c r="L1063" i="2"/>
  <c r="K1063" i="2"/>
  <c r="J1063" i="2"/>
  <c r="I1063" i="2"/>
  <c r="H1063" i="2"/>
  <c r="L1062" i="2"/>
  <c r="K1062" i="2"/>
  <c r="J1062" i="2"/>
  <c r="I1062" i="2"/>
  <c r="H1062" i="2"/>
  <c r="L1061" i="2"/>
  <c r="K1061" i="2"/>
  <c r="J1061" i="2"/>
  <c r="I1061" i="2"/>
  <c r="H1061" i="2"/>
  <c r="L1060" i="2"/>
  <c r="K1060" i="2"/>
  <c r="J1060" i="2"/>
  <c r="I1060" i="2"/>
  <c r="H1060" i="2"/>
  <c r="L1059" i="2"/>
  <c r="K1059" i="2"/>
  <c r="J1059" i="2"/>
  <c r="I1059" i="2"/>
  <c r="H1059" i="2"/>
  <c r="L1058" i="2"/>
  <c r="K1058" i="2"/>
  <c r="J1058" i="2"/>
  <c r="I1058" i="2"/>
  <c r="H1058" i="2"/>
  <c r="L1057" i="2"/>
  <c r="K1057" i="2"/>
  <c r="J1057" i="2"/>
  <c r="I1057" i="2"/>
  <c r="H1057" i="2"/>
  <c r="L1056" i="2"/>
  <c r="K1056" i="2"/>
  <c r="J1056" i="2"/>
  <c r="I1056" i="2"/>
  <c r="H1056" i="2"/>
  <c r="L1055" i="2"/>
  <c r="K1055" i="2"/>
  <c r="J1055" i="2"/>
  <c r="I1055" i="2"/>
  <c r="H1055" i="2"/>
  <c r="L1054" i="2"/>
  <c r="K1054" i="2"/>
  <c r="J1054" i="2"/>
  <c r="I1054" i="2"/>
  <c r="H1054" i="2"/>
  <c r="L1053" i="2"/>
  <c r="K1053" i="2"/>
  <c r="J1053" i="2"/>
  <c r="I1053" i="2"/>
  <c r="H1053" i="2"/>
  <c r="L1052" i="2"/>
  <c r="K1052" i="2"/>
  <c r="J1052" i="2"/>
  <c r="I1052" i="2"/>
  <c r="H1052" i="2"/>
  <c r="L1051" i="2"/>
  <c r="K1051" i="2"/>
  <c r="J1051" i="2"/>
  <c r="I1051" i="2"/>
  <c r="H1051" i="2"/>
  <c r="L1050" i="2"/>
  <c r="K1050" i="2"/>
  <c r="J1050" i="2"/>
  <c r="I1050" i="2"/>
  <c r="H1050" i="2"/>
  <c r="L1049" i="2"/>
  <c r="K1049" i="2"/>
  <c r="J1049" i="2"/>
  <c r="I1049" i="2"/>
  <c r="H1049" i="2"/>
  <c r="L1048" i="2"/>
  <c r="K1048" i="2"/>
  <c r="J1048" i="2"/>
  <c r="I1048" i="2"/>
  <c r="H1048" i="2"/>
  <c r="L1047" i="2"/>
  <c r="K1047" i="2"/>
  <c r="J1047" i="2"/>
  <c r="I1047" i="2"/>
  <c r="H1047" i="2"/>
  <c r="L1046" i="2"/>
  <c r="K1046" i="2"/>
  <c r="J1046" i="2"/>
  <c r="I1046" i="2"/>
  <c r="H1046" i="2"/>
  <c r="L1045" i="2"/>
  <c r="K1045" i="2"/>
  <c r="J1045" i="2"/>
  <c r="I1045" i="2"/>
  <c r="H1045" i="2"/>
  <c r="L1044" i="2"/>
  <c r="K1044" i="2"/>
  <c r="J1044" i="2"/>
  <c r="I1044" i="2"/>
  <c r="H1044" i="2"/>
  <c r="L1043" i="2"/>
  <c r="K1043" i="2"/>
  <c r="J1043" i="2"/>
  <c r="I1043" i="2"/>
  <c r="H1043" i="2"/>
  <c r="L1042" i="2"/>
  <c r="K1042" i="2"/>
  <c r="J1042" i="2"/>
  <c r="I1042" i="2"/>
  <c r="H1042" i="2"/>
  <c r="L1041" i="2"/>
  <c r="K1041" i="2"/>
  <c r="J1041" i="2"/>
  <c r="I1041" i="2"/>
  <c r="H1041" i="2"/>
  <c r="L1040" i="2"/>
  <c r="K1040" i="2"/>
  <c r="J1040" i="2"/>
  <c r="I1040" i="2"/>
  <c r="H1040" i="2"/>
  <c r="L1039" i="2"/>
  <c r="K1039" i="2"/>
  <c r="J1039" i="2"/>
  <c r="I1039" i="2"/>
  <c r="H1039" i="2"/>
  <c r="L1038" i="2"/>
  <c r="K1038" i="2"/>
  <c r="J1038" i="2"/>
  <c r="I1038" i="2"/>
  <c r="H1038" i="2"/>
  <c r="L1037" i="2"/>
  <c r="K1037" i="2"/>
  <c r="J1037" i="2"/>
  <c r="I1037" i="2"/>
  <c r="H1037" i="2"/>
  <c r="L1036" i="2"/>
  <c r="K1036" i="2"/>
  <c r="J1036" i="2"/>
  <c r="I1036" i="2"/>
  <c r="H1036" i="2"/>
  <c r="L1035" i="2"/>
  <c r="K1035" i="2"/>
  <c r="J1035" i="2"/>
  <c r="I1035" i="2"/>
  <c r="H1035" i="2"/>
  <c r="L1034" i="2"/>
  <c r="K1034" i="2"/>
  <c r="J1034" i="2"/>
  <c r="I1034" i="2"/>
  <c r="H1034" i="2"/>
  <c r="L1033" i="2"/>
  <c r="K1033" i="2"/>
  <c r="J1033" i="2"/>
  <c r="I1033" i="2"/>
  <c r="H1033" i="2"/>
  <c r="L1032" i="2"/>
  <c r="K1032" i="2"/>
  <c r="J1032" i="2"/>
  <c r="I1032" i="2"/>
  <c r="H1032" i="2"/>
  <c r="L1031" i="2"/>
  <c r="K1031" i="2"/>
  <c r="J1031" i="2"/>
  <c r="I1031" i="2"/>
  <c r="H1031" i="2"/>
  <c r="L1030" i="2"/>
  <c r="K1030" i="2"/>
  <c r="J1030" i="2"/>
  <c r="I1030" i="2"/>
  <c r="H1030" i="2"/>
  <c r="L1029" i="2"/>
  <c r="K1029" i="2"/>
  <c r="J1029" i="2"/>
  <c r="I1029" i="2"/>
  <c r="H1029" i="2"/>
  <c r="L1028" i="2"/>
  <c r="K1028" i="2"/>
  <c r="J1028" i="2"/>
  <c r="I1028" i="2"/>
  <c r="H1028" i="2"/>
  <c r="L1027" i="2"/>
  <c r="K1027" i="2"/>
  <c r="J1027" i="2"/>
  <c r="I1027" i="2"/>
  <c r="H1027" i="2"/>
  <c r="L1026" i="2"/>
  <c r="K1026" i="2"/>
  <c r="J1026" i="2"/>
  <c r="I1026" i="2"/>
  <c r="H1026" i="2"/>
  <c r="L1025" i="2"/>
  <c r="K1025" i="2"/>
  <c r="J1025" i="2"/>
  <c r="I1025" i="2"/>
  <c r="H1025" i="2"/>
  <c r="L1024" i="2"/>
  <c r="K1024" i="2"/>
  <c r="J1024" i="2"/>
  <c r="I1024" i="2"/>
  <c r="H1024" i="2"/>
  <c r="L1023" i="2"/>
  <c r="K1023" i="2"/>
  <c r="J1023" i="2"/>
  <c r="I1023" i="2"/>
  <c r="H1023" i="2"/>
  <c r="L1022" i="2"/>
  <c r="K1022" i="2"/>
  <c r="J1022" i="2"/>
  <c r="I1022" i="2"/>
  <c r="H1022" i="2"/>
  <c r="L1021" i="2"/>
  <c r="K1021" i="2"/>
  <c r="J1021" i="2"/>
  <c r="I1021" i="2"/>
  <c r="H1021" i="2"/>
  <c r="L1020" i="2"/>
  <c r="K1020" i="2"/>
  <c r="J1020" i="2"/>
  <c r="I1020" i="2"/>
  <c r="H1020" i="2"/>
  <c r="L1019" i="2"/>
  <c r="K1019" i="2"/>
  <c r="J1019" i="2"/>
  <c r="I1019" i="2"/>
  <c r="H1019" i="2"/>
  <c r="L1018" i="2"/>
  <c r="K1018" i="2"/>
  <c r="J1018" i="2"/>
  <c r="I1018" i="2"/>
  <c r="H1018" i="2"/>
  <c r="L1017" i="2"/>
  <c r="K1017" i="2"/>
  <c r="J1017" i="2"/>
  <c r="I1017" i="2"/>
  <c r="H1017" i="2"/>
  <c r="L1016" i="2"/>
  <c r="K1016" i="2"/>
  <c r="J1016" i="2"/>
  <c r="I1016" i="2"/>
  <c r="H1016" i="2"/>
  <c r="L1015" i="2"/>
  <c r="K1015" i="2"/>
  <c r="J1015" i="2"/>
  <c r="I1015" i="2"/>
  <c r="H1015" i="2"/>
  <c r="L1014" i="2"/>
  <c r="K1014" i="2"/>
  <c r="J1014" i="2"/>
  <c r="I1014" i="2"/>
  <c r="H1014" i="2"/>
  <c r="L1013" i="2"/>
  <c r="K1013" i="2"/>
  <c r="J1013" i="2"/>
  <c r="I1013" i="2"/>
  <c r="H1013" i="2"/>
  <c r="L1012" i="2"/>
  <c r="K1012" i="2"/>
  <c r="J1012" i="2"/>
  <c r="I1012" i="2"/>
  <c r="H1012" i="2"/>
  <c r="L1011" i="2"/>
  <c r="K1011" i="2"/>
  <c r="J1011" i="2"/>
  <c r="I1011" i="2"/>
  <c r="H1011" i="2"/>
  <c r="L1010" i="2"/>
  <c r="K1010" i="2"/>
  <c r="J1010" i="2"/>
  <c r="I1010" i="2"/>
  <c r="H1010" i="2"/>
  <c r="L1009" i="2"/>
  <c r="K1009" i="2"/>
  <c r="J1009" i="2"/>
  <c r="I1009" i="2"/>
  <c r="H1009" i="2"/>
  <c r="L1008" i="2"/>
  <c r="K1008" i="2"/>
  <c r="J1008" i="2"/>
  <c r="I1008" i="2"/>
  <c r="H1008" i="2"/>
  <c r="L1007" i="2"/>
  <c r="K1007" i="2"/>
  <c r="J1007" i="2"/>
  <c r="I1007" i="2"/>
  <c r="H1007" i="2"/>
  <c r="L1006" i="2"/>
  <c r="K1006" i="2"/>
  <c r="J1006" i="2"/>
  <c r="I1006" i="2"/>
  <c r="H1006" i="2"/>
  <c r="L1005" i="2"/>
  <c r="K1005" i="2"/>
  <c r="J1005" i="2"/>
  <c r="I1005" i="2"/>
  <c r="H1005" i="2"/>
  <c r="L1004" i="2"/>
  <c r="K1004" i="2"/>
  <c r="J1004" i="2"/>
  <c r="I1004" i="2"/>
  <c r="H1004" i="2"/>
  <c r="L1003" i="2"/>
  <c r="K1003" i="2"/>
  <c r="J1003" i="2"/>
  <c r="I1003" i="2"/>
  <c r="H1003" i="2"/>
  <c r="L1002" i="2"/>
  <c r="K1002" i="2"/>
  <c r="J1002" i="2"/>
  <c r="I1002" i="2"/>
  <c r="H1002" i="2"/>
  <c r="L1001" i="2"/>
  <c r="K1001" i="2"/>
  <c r="J1001" i="2"/>
  <c r="I1001" i="2"/>
  <c r="H1001" i="2"/>
  <c r="L1000" i="2"/>
  <c r="K1000" i="2"/>
  <c r="J1000" i="2"/>
  <c r="I1000" i="2"/>
  <c r="H1000" i="2"/>
  <c r="L999" i="2"/>
  <c r="K999" i="2"/>
  <c r="J999" i="2"/>
  <c r="I999" i="2"/>
  <c r="H999" i="2"/>
  <c r="L998" i="2"/>
  <c r="K998" i="2"/>
  <c r="J998" i="2"/>
  <c r="I998" i="2"/>
  <c r="H998" i="2"/>
  <c r="L997" i="2"/>
  <c r="K997" i="2"/>
  <c r="J997" i="2"/>
  <c r="I997" i="2"/>
  <c r="H997" i="2"/>
  <c r="L996" i="2"/>
  <c r="K996" i="2"/>
  <c r="J996" i="2"/>
  <c r="I996" i="2"/>
  <c r="H996" i="2"/>
  <c r="L995" i="2"/>
  <c r="K995" i="2"/>
  <c r="J995" i="2"/>
  <c r="I995" i="2"/>
  <c r="H995" i="2"/>
  <c r="L994" i="2"/>
  <c r="K994" i="2"/>
  <c r="J994" i="2"/>
  <c r="I994" i="2"/>
  <c r="H994" i="2"/>
  <c r="L993" i="2"/>
  <c r="K993" i="2"/>
  <c r="J993" i="2"/>
  <c r="I993" i="2"/>
  <c r="H993" i="2"/>
  <c r="L992" i="2"/>
  <c r="K992" i="2"/>
  <c r="J992" i="2"/>
  <c r="I992" i="2"/>
  <c r="H992" i="2"/>
  <c r="L991" i="2"/>
  <c r="K991" i="2"/>
  <c r="J991" i="2"/>
  <c r="I991" i="2"/>
  <c r="H991" i="2"/>
  <c r="L990" i="2"/>
  <c r="K990" i="2"/>
  <c r="J990" i="2"/>
  <c r="I990" i="2"/>
  <c r="H990" i="2"/>
  <c r="L989" i="2"/>
  <c r="K989" i="2"/>
  <c r="J989" i="2"/>
  <c r="I989" i="2"/>
  <c r="H989" i="2"/>
  <c r="L988" i="2"/>
  <c r="K988" i="2"/>
  <c r="J988" i="2"/>
  <c r="I988" i="2"/>
  <c r="H988" i="2"/>
  <c r="L987" i="2"/>
  <c r="K987" i="2"/>
  <c r="J987" i="2"/>
  <c r="I987" i="2"/>
  <c r="H987" i="2"/>
  <c r="L986" i="2"/>
  <c r="K986" i="2"/>
  <c r="J986" i="2"/>
  <c r="I986" i="2"/>
  <c r="H986" i="2"/>
  <c r="L985" i="2"/>
  <c r="K985" i="2"/>
  <c r="J985" i="2"/>
  <c r="I985" i="2"/>
  <c r="H985" i="2"/>
  <c r="L984" i="2"/>
  <c r="K984" i="2"/>
  <c r="J984" i="2"/>
  <c r="I984" i="2"/>
  <c r="H984" i="2"/>
  <c r="L983" i="2"/>
  <c r="K983" i="2"/>
  <c r="J983" i="2"/>
  <c r="I983" i="2"/>
  <c r="H983" i="2"/>
  <c r="L982" i="2"/>
  <c r="K982" i="2"/>
  <c r="J982" i="2"/>
  <c r="I982" i="2"/>
  <c r="H982" i="2"/>
  <c r="L981" i="2"/>
  <c r="K981" i="2"/>
  <c r="J981" i="2"/>
  <c r="I981" i="2"/>
  <c r="H981" i="2"/>
  <c r="L980" i="2"/>
  <c r="K980" i="2"/>
  <c r="J980" i="2"/>
  <c r="I980" i="2"/>
  <c r="H980" i="2"/>
  <c r="L979" i="2"/>
  <c r="K979" i="2"/>
  <c r="J979" i="2"/>
  <c r="I979" i="2"/>
  <c r="H979" i="2"/>
  <c r="L978" i="2"/>
  <c r="K978" i="2"/>
  <c r="J978" i="2"/>
  <c r="I978" i="2"/>
  <c r="H978" i="2"/>
  <c r="L977" i="2"/>
  <c r="K977" i="2"/>
  <c r="J977" i="2"/>
  <c r="I977" i="2"/>
  <c r="H977" i="2"/>
  <c r="L976" i="2"/>
  <c r="K976" i="2"/>
  <c r="J976" i="2"/>
  <c r="I976" i="2"/>
  <c r="H976" i="2"/>
  <c r="L975" i="2"/>
  <c r="K975" i="2"/>
  <c r="J975" i="2"/>
  <c r="I975" i="2"/>
  <c r="H975" i="2"/>
  <c r="L974" i="2"/>
  <c r="K974" i="2"/>
  <c r="J974" i="2"/>
  <c r="I974" i="2"/>
  <c r="H974" i="2"/>
  <c r="L973" i="2"/>
  <c r="K973" i="2"/>
  <c r="J973" i="2"/>
  <c r="I973" i="2"/>
  <c r="H973" i="2"/>
  <c r="L972" i="2"/>
  <c r="K972" i="2"/>
  <c r="J972" i="2"/>
  <c r="I972" i="2"/>
  <c r="H972" i="2"/>
  <c r="L971" i="2"/>
  <c r="K971" i="2"/>
  <c r="J971" i="2"/>
  <c r="I971" i="2"/>
  <c r="H971" i="2"/>
  <c r="L970" i="2"/>
  <c r="K970" i="2"/>
  <c r="J970" i="2"/>
  <c r="I970" i="2"/>
  <c r="H970" i="2"/>
  <c r="L969" i="2"/>
  <c r="K969" i="2"/>
  <c r="J969" i="2"/>
  <c r="I969" i="2"/>
  <c r="H969" i="2"/>
  <c r="L968" i="2"/>
  <c r="K968" i="2"/>
  <c r="J968" i="2"/>
  <c r="I968" i="2"/>
  <c r="H968" i="2"/>
  <c r="L967" i="2"/>
  <c r="K967" i="2"/>
  <c r="J967" i="2"/>
  <c r="I967" i="2"/>
  <c r="H967" i="2"/>
  <c r="L966" i="2"/>
  <c r="K966" i="2"/>
  <c r="J966" i="2"/>
  <c r="I966" i="2"/>
  <c r="H966" i="2"/>
  <c r="L965" i="2"/>
  <c r="K965" i="2"/>
  <c r="J965" i="2"/>
  <c r="I965" i="2"/>
  <c r="H965" i="2"/>
  <c r="L964" i="2"/>
  <c r="K964" i="2"/>
  <c r="J964" i="2"/>
  <c r="I964" i="2"/>
  <c r="H964" i="2"/>
  <c r="L963" i="2"/>
  <c r="K963" i="2"/>
  <c r="J963" i="2"/>
  <c r="I963" i="2"/>
  <c r="H963" i="2"/>
  <c r="L962" i="2"/>
  <c r="K962" i="2"/>
  <c r="J962" i="2"/>
  <c r="I962" i="2"/>
  <c r="H962" i="2"/>
  <c r="L961" i="2"/>
  <c r="K961" i="2"/>
  <c r="J961" i="2"/>
  <c r="I961" i="2"/>
  <c r="H961" i="2"/>
  <c r="L960" i="2"/>
  <c r="K960" i="2"/>
  <c r="J960" i="2"/>
  <c r="I960" i="2"/>
  <c r="H960" i="2"/>
  <c r="L959" i="2"/>
  <c r="K959" i="2"/>
  <c r="J959" i="2"/>
  <c r="I959" i="2"/>
  <c r="H959" i="2"/>
  <c r="L958" i="2"/>
  <c r="K958" i="2"/>
  <c r="J958" i="2"/>
  <c r="I958" i="2"/>
  <c r="H958" i="2"/>
  <c r="L957" i="2"/>
  <c r="K957" i="2"/>
  <c r="J957" i="2"/>
  <c r="I957" i="2"/>
  <c r="H957" i="2"/>
  <c r="L956" i="2"/>
  <c r="K956" i="2"/>
  <c r="J956" i="2"/>
  <c r="I956" i="2"/>
  <c r="H956" i="2"/>
  <c r="L955" i="2"/>
  <c r="K955" i="2"/>
  <c r="J955" i="2"/>
  <c r="I955" i="2"/>
  <c r="H955" i="2"/>
  <c r="L954" i="2"/>
  <c r="K954" i="2"/>
  <c r="J954" i="2"/>
  <c r="I954" i="2"/>
  <c r="H954" i="2"/>
  <c r="L953" i="2"/>
  <c r="K953" i="2"/>
  <c r="J953" i="2"/>
  <c r="I953" i="2"/>
  <c r="H953" i="2"/>
  <c r="L952" i="2"/>
  <c r="K952" i="2"/>
  <c r="J952" i="2"/>
  <c r="I952" i="2"/>
  <c r="H952" i="2"/>
  <c r="L951" i="2"/>
  <c r="K951" i="2"/>
  <c r="J951" i="2"/>
  <c r="I951" i="2"/>
  <c r="H951" i="2"/>
  <c r="L950" i="2"/>
  <c r="K950" i="2"/>
  <c r="J950" i="2"/>
  <c r="I950" i="2"/>
  <c r="H950" i="2"/>
  <c r="L949" i="2"/>
  <c r="K949" i="2"/>
  <c r="J949" i="2"/>
  <c r="I949" i="2"/>
  <c r="H949" i="2"/>
  <c r="L948" i="2"/>
  <c r="K948" i="2"/>
  <c r="J948" i="2"/>
  <c r="I948" i="2"/>
  <c r="H948" i="2"/>
  <c r="L947" i="2"/>
  <c r="K947" i="2"/>
  <c r="J947" i="2"/>
  <c r="I947" i="2"/>
  <c r="H947" i="2"/>
  <c r="L946" i="2"/>
  <c r="K946" i="2"/>
  <c r="J946" i="2"/>
  <c r="I946" i="2"/>
  <c r="H946" i="2"/>
  <c r="L945" i="2"/>
  <c r="K945" i="2"/>
  <c r="J945" i="2"/>
  <c r="I945" i="2"/>
  <c r="H945" i="2"/>
  <c r="L944" i="2"/>
  <c r="K944" i="2"/>
  <c r="J944" i="2"/>
  <c r="I944" i="2"/>
  <c r="H944" i="2"/>
  <c r="L943" i="2"/>
  <c r="K943" i="2"/>
  <c r="J943" i="2"/>
  <c r="I943" i="2"/>
  <c r="H943" i="2"/>
  <c r="L942" i="2"/>
  <c r="K942" i="2"/>
  <c r="J942" i="2"/>
  <c r="I942" i="2"/>
  <c r="H942" i="2"/>
  <c r="L941" i="2"/>
  <c r="K941" i="2"/>
  <c r="J941" i="2"/>
  <c r="I941" i="2"/>
  <c r="H941" i="2"/>
  <c r="L940" i="2"/>
  <c r="K940" i="2"/>
  <c r="J940" i="2"/>
  <c r="I940" i="2"/>
  <c r="H940" i="2"/>
  <c r="L939" i="2"/>
  <c r="K939" i="2"/>
  <c r="J939" i="2"/>
  <c r="I939" i="2"/>
  <c r="H939" i="2"/>
  <c r="L938" i="2"/>
  <c r="K938" i="2"/>
  <c r="J938" i="2"/>
  <c r="I938" i="2"/>
  <c r="H938" i="2"/>
  <c r="L937" i="2"/>
  <c r="K937" i="2"/>
  <c r="J937" i="2"/>
  <c r="I937" i="2"/>
  <c r="H937" i="2"/>
  <c r="L936" i="2"/>
  <c r="K936" i="2"/>
  <c r="J936" i="2"/>
  <c r="I936" i="2"/>
  <c r="H936" i="2"/>
  <c r="L935" i="2"/>
  <c r="K935" i="2"/>
  <c r="J935" i="2"/>
  <c r="I935" i="2"/>
  <c r="H935" i="2"/>
  <c r="L934" i="2"/>
  <c r="K934" i="2"/>
  <c r="J934" i="2"/>
  <c r="I934" i="2"/>
  <c r="H934" i="2"/>
  <c r="L933" i="2"/>
  <c r="K933" i="2"/>
  <c r="J933" i="2"/>
  <c r="I933" i="2"/>
  <c r="H933" i="2"/>
  <c r="L932" i="2"/>
  <c r="K932" i="2"/>
  <c r="J932" i="2"/>
  <c r="I932" i="2"/>
  <c r="H932" i="2"/>
  <c r="L931" i="2"/>
  <c r="K931" i="2"/>
  <c r="J931" i="2"/>
  <c r="I931" i="2"/>
  <c r="H931" i="2"/>
  <c r="L930" i="2"/>
  <c r="K930" i="2"/>
  <c r="J930" i="2"/>
  <c r="I930" i="2"/>
  <c r="H930" i="2"/>
  <c r="L929" i="2"/>
  <c r="K929" i="2"/>
  <c r="J929" i="2"/>
  <c r="I929" i="2"/>
  <c r="H929" i="2"/>
  <c r="L928" i="2"/>
  <c r="K928" i="2"/>
  <c r="J928" i="2"/>
  <c r="I928" i="2"/>
  <c r="H928" i="2"/>
  <c r="L927" i="2"/>
  <c r="K927" i="2"/>
  <c r="J927" i="2"/>
  <c r="I927" i="2"/>
  <c r="H927" i="2"/>
  <c r="L926" i="2"/>
  <c r="K926" i="2"/>
  <c r="J926" i="2"/>
  <c r="I926" i="2"/>
  <c r="H926" i="2"/>
  <c r="L925" i="2"/>
  <c r="K925" i="2"/>
  <c r="J925" i="2"/>
  <c r="I925" i="2"/>
  <c r="H925" i="2"/>
  <c r="L924" i="2"/>
  <c r="K924" i="2"/>
  <c r="J924" i="2"/>
  <c r="I924" i="2"/>
  <c r="H924" i="2"/>
  <c r="L923" i="2"/>
  <c r="K923" i="2"/>
  <c r="J923" i="2"/>
  <c r="I923" i="2"/>
  <c r="H923" i="2"/>
  <c r="L922" i="2"/>
  <c r="K922" i="2"/>
  <c r="J922" i="2"/>
  <c r="I922" i="2"/>
  <c r="H922" i="2"/>
  <c r="L921" i="2"/>
  <c r="K921" i="2"/>
  <c r="J921" i="2"/>
  <c r="I921" i="2"/>
  <c r="H921" i="2"/>
  <c r="L920" i="2"/>
  <c r="K920" i="2"/>
  <c r="J920" i="2"/>
  <c r="I920" i="2"/>
  <c r="H920" i="2"/>
  <c r="L919" i="2"/>
  <c r="K919" i="2"/>
  <c r="J919" i="2"/>
  <c r="I919" i="2"/>
  <c r="H919" i="2"/>
  <c r="L918" i="2"/>
  <c r="K918" i="2"/>
  <c r="J918" i="2"/>
  <c r="I918" i="2"/>
  <c r="H918" i="2"/>
  <c r="L917" i="2"/>
  <c r="K917" i="2"/>
  <c r="J917" i="2"/>
  <c r="I917" i="2"/>
  <c r="H917" i="2"/>
  <c r="L916" i="2"/>
  <c r="K916" i="2"/>
  <c r="J916" i="2"/>
  <c r="I916" i="2"/>
  <c r="H916" i="2"/>
  <c r="L915" i="2"/>
  <c r="K915" i="2"/>
  <c r="J915" i="2"/>
  <c r="I915" i="2"/>
  <c r="H915" i="2"/>
  <c r="L914" i="2"/>
  <c r="K914" i="2"/>
  <c r="J914" i="2"/>
  <c r="I914" i="2"/>
  <c r="H914" i="2"/>
  <c r="L913" i="2"/>
  <c r="K913" i="2"/>
  <c r="J913" i="2"/>
  <c r="I913" i="2"/>
  <c r="H913" i="2"/>
  <c r="L912" i="2"/>
  <c r="K912" i="2"/>
  <c r="J912" i="2"/>
  <c r="I912" i="2"/>
  <c r="H912" i="2"/>
  <c r="L911" i="2"/>
  <c r="K911" i="2"/>
  <c r="J911" i="2"/>
  <c r="I911" i="2"/>
  <c r="H911" i="2"/>
  <c r="L910" i="2"/>
  <c r="K910" i="2"/>
  <c r="J910" i="2"/>
  <c r="I910" i="2"/>
  <c r="H910" i="2"/>
  <c r="L909" i="2"/>
  <c r="K909" i="2"/>
  <c r="J909" i="2"/>
  <c r="I909" i="2"/>
  <c r="H909" i="2"/>
  <c r="L908" i="2"/>
  <c r="K908" i="2"/>
  <c r="J908" i="2"/>
  <c r="I908" i="2"/>
  <c r="H908" i="2"/>
  <c r="L907" i="2"/>
  <c r="K907" i="2"/>
  <c r="J907" i="2"/>
  <c r="I907" i="2"/>
  <c r="H907" i="2"/>
  <c r="L906" i="2"/>
  <c r="K906" i="2"/>
  <c r="J906" i="2"/>
  <c r="I906" i="2"/>
  <c r="H906" i="2"/>
  <c r="L905" i="2"/>
  <c r="K905" i="2"/>
  <c r="J905" i="2"/>
  <c r="I905" i="2"/>
  <c r="H905" i="2"/>
  <c r="L904" i="2"/>
  <c r="K904" i="2"/>
  <c r="J904" i="2"/>
  <c r="I904" i="2"/>
  <c r="H904" i="2"/>
  <c r="L903" i="2"/>
  <c r="K903" i="2"/>
  <c r="J903" i="2"/>
  <c r="I903" i="2"/>
  <c r="H903" i="2"/>
  <c r="L902" i="2"/>
  <c r="K902" i="2"/>
  <c r="J902" i="2"/>
  <c r="I902" i="2"/>
  <c r="H902" i="2"/>
  <c r="L901" i="2"/>
  <c r="K901" i="2"/>
  <c r="J901" i="2"/>
  <c r="I901" i="2"/>
  <c r="H901" i="2"/>
  <c r="L900" i="2"/>
  <c r="K900" i="2"/>
  <c r="J900" i="2"/>
  <c r="I900" i="2"/>
  <c r="H900" i="2"/>
  <c r="L899" i="2"/>
  <c r="K899" i="2"/>
  <c r="J899" i="2"/>
  <c r="I899" i="2"/>
  <c r="H899" i="2"/>
  <c r="L898" i="2"/>
  <c r="K898" i="2"/>
  <c r="J898" i="2"/>
  <c r="I898" i="2"/>
  <c r="H898" i="2"/>
  <c r="L897" i="2"/>
  <c r="K897" i="2"/>
  <c r="J897" i="2"/>
  <c r="I897" i="2"/>
  <c r="H897" i="2"/>
  <c r="L896" i="2"/>
  <c r="K896" i="2"/>
  <c r="J896" i="2"/>
  <c r="I896" i="2"/>
  <c r="H896" i="2"/>
  <c r="L895" i="2"/>
  <c r="K895" i="2"/>
  <c r="J895" i="2"/>
  <c r="I895" i="2"/>
  <c r="H895" i="2"/>
  <c r="L894" i="2"/>
  <c r="K894" i="2"/>
  <c r="J894" i="2"/>
  <c r="I894" i="2"/>
  <c r="H894" i="2"/>
  <c r="L893" i="2"/>
  <c r="K893" i="2"/>
  <c r="J893" i="2"/>
  <c r="I893" i="2"/>
  <c r="H893" i="2"/>
  <c r="L892" i="2"/>
  <c r="K892" i="2"/>
  <c r="J892" i="2"/>
  <c r="I892" i="2"/>
  <c r="H892" i="2"/>
  <c r="L891" i="2"/>
  <c r="K891" i="2"/>
  <c r="J891" i="2"/>
  <c r="I891" i="2"/>
  <c r="H891" i="2"/>
  <c r="L890" i="2"/>
  <c r="K890" i="2"/>
  <c r="J890" i="2"/>
  <c r="I890" i="2"/>
  <c r="H890" i="2"/>
  <c r="L889" i="2"/>
  <c r="K889" i="2"/>
  <c r="J889" i="2"/>
  <c r="I889" i="2"/>
  <c r="H889" i="2"/>
  <c r="L888" i="2"/>
  <c r="K888" i="2"/>
  <c r="J888" i="2"/>
  <c r="I888" i="2"/>
  <c r="H888" i="2"/>
  <c r="L887" i="2"/>
  <c r="K887" i="2"/>
  <c r="J887" i="2"/>
  <c r="I887" i="2"/>
  <c r="H887" i="2"/>
  <c r="L886" i="2"/>
  <c r="K886" i="2"/>
  <c r="J886" i="2"/>
  <c r="I886" i="2"/>
  <c r="H886" i="2"/>
  <c r="L885" i="2"/>
  <c r="K885" i="2"/>
  <c r="J885" i="2"/>
  <c r="I885" i="2"/>
  <c r="H885" i="2"/>
  <c r="L884" i="2"/>
  <c r="K884" i="2"/>
  <c r="J884" i="2"/>
  <c r="I884" i="2"/>
  <c r="H884" i="2"/>
  <c r="L883" i="2"/>
  <c r="K883" i="2"/>
  <c r="J883" i="2"/>
  <c r="I883" i="2"/>
  <c r="H883" i="2"/>
  <c r="L882" i="2"/>
  <c r="K882" i="2"/>
  <c r="J882" i="2"/>
  <c r="I882" i="2"/>
  <c r="H882" i="2"/>
  <c r="L881" i="2"/>
  <c r="K881" i="2"/>
  <c r="J881" i="2"/>
  <c r="I881" i="2"/>
  <c r="H881" i="2"/>
  <c r="L880" i="2"/>
  <c r="K880" i="2"/>
  <c r="J880" i="2"/>
  <c r="I880" i="2"/>
  <c r="H880" i="2"/>
  <c r="L879" i="2"/>
  <c r="K879" i="2"/>
  <c r="J879" i="2"/>
  <c r="I879" i="2"/>
  <c r="H879" i="2"/>
  <c r="L878" i="2"/>
  <c r="K878" i="2"/>
  <c r="J878" i="2"/>
  <c r="I878" i="2"/>
  <c r="H878" i="2"/>
  <c r="L877" i="2"/>
  <c r="K877" i="2"/>
  <c r="J877" i="2"/>
  <c r="I877" i="2"/>
  <c r="H877" i="2"/>
  <c r="L876" i="2"/>
  <c r="K876" i="2"/>
  <c r="J876" i="2"/>
  <c r="I876" i="2"/>
  <c r="H876" i="2"/>
  <c r="L875" i="2"/>
  <c r="K875" i="2"/>
  <c r="J875" i="2"/>
  <c r="I875" i="2"/>
  <c r="H875" i="2"/>
  <c r="L874" i="2"/>
  <c r="K874" i="2"/>
  <c r="J874" i="2"/>
  <c r="I874" i="2"/>
  <c r="H874" i="2"/>
  <c r="L873" i="2"/>
  <c r="K873" i="2"/>
  <c r="J873" i="2"/>
  <c r="I873" i="2"/>
  <c r="H873" i="2"/>
  <c r="L872" i="2"/>
  <c r="K872" i="2"/>
  <c r="J872" i="2"/>
  <c r="I872" i="2"/>
  <c r="H872" i="2"/>
  <c r="L871" i="2"/>
  <c r="K871" i="2"/>
  <c r="J871" i="2"/>
  <c r="I871" i="2"/>
  <c r="H871" i="2"/>
  <c r="L870" i="2"/>
  <c r="K870" i="2"/>
  <c r="J870" i="2"/>
  <c r="I870" i="2"/>
  <c r="H870" i="2"/>
  <c r="L869" i="2"/>
  <c r="K869" i="2"/>
  <c r="J869" i="2"/>
  <c r="I869" i="2"/>
  <c r="H869" i="2"/>
  <c r="L868" i="2"/>
  <c r="K868" i="2"/>
  <c r="J868" i="2"/>
  <c r="I868" i="2"/>
  <c r="H868" i="2"/>
  <c r="L867" i="2"/>
  <c r="K867" i="2"/>
  <c r="J867" i="2"/>
  <c r="I867" i="2"/>
  <c r="H867" i="2"/>
  <c r="L866" i="2"/>
  <c r="K866" i="2"/>
  <c r="J866" i="2"/>
  <c r="I866" i="2"/>
  <c r="H866" i="2"/>
  <c r="L865" i="2"/>
  <c r="K865" i="2"/>
  <c r="J865" i="2"/>
  <c r="I865" i="2"/>
  <c r="H865" i="2"/>
  <c r="L864" i="2"/>
  <c r="K864" i="2"/>
  <c r="J864" i="2"/>
  <c r="I864" i="2"/>
  <c r="H864" i="2"/>
  <c r="L863" i="2"/>
  <c r="K863" i="2"/>
  <c r="J863" i="2"/>
  <c r="I863" i="2"/>
  <c r="H863" i="2"/>
  <c r="L862" i="2"/>
  <c r="K862" i="2"/>
  <c r="J862" i="2"/>
  <c r="I862" i="2"/>
  <c r="H862" i="2"/>
  <c r="L861" i="2"/>
  <c r="K861" i="2"/>
  <c r="J861" i="2"/>
  <c r="I861" i="2"/>
  <c r="H861" i="2"/>
  <c r="L860" i="2"/>
  <c r="K860" i="2"/>
  <c r="J860" i="2"/>
  <c r="I860" i="2"/>
  <c r="H860" i="2"/>
  <c r="L859" i="2"/>
  <c r="K859" i="2"/>
  <c r="J859" i="2"/>
  <c r="I859" i="2"/>
  <c r="H859" i="2"/>
  <c r="L858" i="2"/>
  <c r="K858" i="2"/>
  <c r="J858" i="2"/>
  <c r="I858" i="2"/>
  <c r="H858" i="2"/>
  <c r="L857" i="2"/>
  <c r="K857" i="2"/>
  <c r="J857" i="2"/>
  <c r="I857" i="2"/>
  <c r="H857" i="2"/>
  <c r="L856" i="2"/>
  <c r="K856" i="2"/>
  <c r="J856" i="2"/>
  <c r="I856" i="2"/>
  <c r="H856" i="2"/>
  <c r="L855" i="2"/>
  <c r="K855" i="2"/>
  <c r="J855" i="2"/>
  <c r="I855" i="2"/>
  <c r="H855" i="2"/>
  <c r="L854" i="2"/>
  <c r="K854" i="2"/>
  <c r="J854" i="2"/>
  <c r="I854" i="2"/>
  <c r="H854" i="2"/>
  <c r="L853" i="2"/>
  <c r="K853" i="2"/>
  <c r="J853" i="2"/>
  <c r="I853" i="2"/>
  <c r="H853" i="2"/>
  <c r="L852" i="2"/>
  <c r="K852" i="2"/>
  <c r="J852" i="2"/>
  <c r="I852" i="2"/>
  <c r="H852" i="2"/>
  <c r="L851" i="2"/>
  <c r="K851" i="2"/>
  <c r="J851" i="2"/>
  <c r="I851" i="2"/>
  <c r="H851" i="2"/>
  <c r="L850" i="2"/>
  <c r="K850" i="2"/>
  <c r="J850" i="2"/>
  <c r="I850" i="2"/>
  <c r="H850" i="2"/>
  <c r="L849" i="2"/>
  <c r="K849" i="2"/>
  <c r="J849" i="2"/>
  <c r="I849" i="2"/>
  <c r="H849" i="2"/>
  <c r="L848" i="2"/>
  <c r="K848" i="2"/>
  <c r="J848" i="2"/>
  <c r="I848" i="2"/>
  <c r="H848" i="2"/>
  <c r="L847" i="2"/>
  <c r="K847" i="2"/>
  <c r="J847" i="2"/>
  <c r="I847" i="2"/>
  <c r="H847" i="2"/>
  <c r="L846" i="2"/>
  <c r="K846" i="2"/>
  <c r="J846" i="2"/>
  <c r="I846" i="2"/>
  <c r="H846" i="2"/>
  <c r="L845" i="2"/>
  <c r="K845" i="2"/>
  <c r="J845" i="2"/>
  <c r="I845" i="2"/>
  <c r="H845" i="2"/>
  <c r="L844" i="2"/>
  <c r="K844" i="2"/>
  <c r="J844" i="2"/>
  <c r="I844" i="2"/>
  <c r="H844" i="2"/>
  <c r="L843" i="2"/>
  <c r="K843" i="2"/>
  <c r="J843" i="2"/>
  <c r="I843" i="2"/>
  <c r="H843" i="2"/>
  <c r="L842" i="2"/>
  <c r="K842" i="2"/>
  <c r="J842" i="2"/>
  <c r="I842" i="2"/>
  <c r="H842" i="2"/>
  <c r="L841" i="2"/>
  <c r="K841" i="2"/>
  <c r="J841" i="2"/>
  <c r="I841" i="2"/>
  <c r="H841" i="2"/>
  <c r="L840" i="2"/>
  <c r="K840" i="2"/>
  <c r="J840" i="2"/>
  <c r="I840" i="2"/>
  <c r="H840" i="2"/>
  <c r="L839" i="2"/>
  <c r="K839" i="2"/>
  <c r="J839" i="2"/>
  <c r="I839" i="2"/>
  <c r="H839" i="2"/>
  <c r="L838" i="2"/>
  <c r="K838" i="2"/>
  <c r="J838" i="2"/>
  <c r="I838" i="2"/>
  <c r="H838" i="2"/>
  <c r="L837" i="2"/>
  <c r="K837" i="2"/>
  <c r="J837" i="2"/>
  <c r="I837" i="2"/>
  <c r="H837" i="2"/>
  <c r="L836" i="2"/>
  <c r="K836" i="2"/>
  <c r="J836" i="2"/>
  <c r="I836" i="2"/>
  <c r="H836" i="2"/>
  <c r="L835" i="2"/>
  <c r="K835" i="2"/>
  <c r="J835" i="2"/>
  <c r="I835" i="2"/>
  <c r="H835" i="2"/>
  <c r="L834" i="2"/>
  <c r="K834" i="2"/>
  <c r="J834" i="2"/>
  <c r="I834" i="2"/>
  <c r="H834" i="2"/>
  <c r="L833" i="2"/>
  <c r="K833" i="2"/>
  <c r="J833" i="2"/>
  <c r="I833" i="2"/>
  <c r="H833" i="2"/>
  <c r="L832" i="2"/>
  <c r="K832" i="2"/>
  <c r="J832" i="2"/>
  <c r="I832" i="2"/>
  <c r="H832" i="2"/>
  <c r="L831" i="2"/>
  <c r="K831" i="2"/>
  <c r="J831" i="2"/>
  <c r="I831" i="2"/>
  <c r="H831" i="2"/>
  <c r="L830" i="2"/>
  <c r="K830" i="2"/>
  <c r="J830" i="2"/>
  <c r="I830" i="2"/>
  <c r="H830" i="2"/>
  <c r="L829" i="2"/>
  <c r="K829" i="2"/>
  <c r="J829" i="2"/>
  <c r="I829" i="2"/>
  <c r="H829" i="2"/>
  <c r="L828" i="2"/>
  <c r="K828" i="2"/>
  <c r="J828" i="2"/>
  <c r="I828" i="2"/>
  <c r="H828" i="2"/>
  <c r="L827" i="2"/>
  <c r="K827" i="2"/>
  <c r="J827" i="2"/>
  <c r="I827" i="2"/>
  <c r="H827" i="2"/>
  <c r="L826" i="2"/>
  <c r="K826" i="2"/>
  <c r="J826" i="2"/>
  <c r="I826" i="2"/>
  <c r="H826" i="2"/>
  <c r="L825" i="2"/>
  <c r="K825" i="2"/>
  <c r="J825" i="2"/>
  <c r="I825" i="2"/>
  <c r="H825" i="2"/>
  <c r="L824" i="2"/>
  <c r="K824" i="2"/>
  <c r="J824" i="2"/>
  <c r="I824" i="2"/>
  <c r="H824" i="2"/>
  <c r="L823" i="2"/>
  <c r="K823" i="2"/>
  <c r="J823" i="2"/>
  <c r="I823" i="2"/>
  <c r="H823" i="2"/>
  <c r="L822" i="2"/>
  <c r="K822" i="2"/>
  <c r="J822" i="2"/>
  <c r="I822" i="2"/>
  <c r="H822" i="2"/>
  <c r="L821" i="2"/>
  <c r="K821" i="2"/>
  <c r="J821" i="2"/>
  <c r="I821" i="2"/>
  <c r="H821" i="2"/>
  <c r="L820" i="2"/>
  <c r="K820" i="2"/>
  <c r="J820" i="2"/>
  <c r="I820" i="2"/>
  <c r="H820" i="2"/>
  <c r="L819" i="2"/>
  <c r="K819" i="2"/>
  <c r="J819" i="2"/>
  <c r="I819" i="2"/>
  <c r="H819" i="2"/>
  <c r="L818" i="2"/>
  <c r="K818" i="2"/>
  <c r="J818" i="2"/>
  <c r="I818" i="2"/>
  <c r="H818" i="2"/>
  <c r="L817" i="2"/>
  <c r="K817" i="2"/>
  <c r="J817" i="2"/>
  <c r="I817" i="2"/>
  <c r="H817" i="2"/>
  <c r="L816" i="2"/>
  <c r="K816" i="2"/>
  <c r="J816" i="2"/>
  <c r="I816" i="2"/>
  <c r="H816" i="2"/>
  <c r="L815" i="2"/>
  <c r="K815" i="2"/>
  <c r="J815" i="2"/>
  <c r="I815" i="2"/>
  <c r="H815" i="2"/>
  <c r="L814" i="2"/>
  <c r="K814" i="2"/>
  <c r="J814" i="2"/>
  <c r="I814" i="2"/>
  <c r="H814" i="2"/>
  <c r="L813" i="2"/>
  <c r="K813" i="2"/>
  <c r="J813" i="2"/>
  <c r="I813" i="2"/>
  <c r="H813" i="2"/>
  <c r="L812" i="2"/>
  <c r="K812" i="2"/>
  <c r="J812" i="2"/>
  <c r="I812" i="2"/>
  <c r="H812" i="2"/>
  <c r="L811" i="2"/>
  <c r="K811" i="2"/>
  <c r="J811" i="2"/>
  <c r="I811" i="2"/>
  <c r="H811" i="2"/>
  <c r="L810" i="2"/>
  <c r="K810" i="2"/>
  <c r="J810" i="2"/>
  <c r="I810" i="2"/>
  <c r="H810" i="2"/>
  <c r="L809" i="2"/>
  <c r="K809" i="2"/>
  <c r="J809" i="2"/>
  <c r="I809" i="2"/>
  <c r="H809" i="2"/>
  <c r="L808" i="2"/>
  <c r="K808" i="2"/>
  <c r="J808" i="2"/>
  <c r="I808" i="2"/>
  <c r="H808" i="2"/>
  <c r="L807" i="2"/>
  <c r="K807" i="2"/>
  <c r="J807" i="2"/>
  <c r="I807" i="2"/>
  <c r="H807" i="2"/>
  <c r="L806" i="2"/>
  <c r="K806" i="2"/>
  <c r="J806" i="2"/>
  <c r="I806" i="2"/>
  <c r="H806" i="2"/>
  <c r="L805" i="2"/>
  <c r="K805" i="2"/>
  <c r="J805" i="2"/>
  <c r="I805" i="2"/>
  <c r="H805" i="2"/>
  <c r="L804" i="2"/>
  <c r="K804" i="2"/>
  <c r="J804" i="2"/>
  <c r="I804" i="2"/>
  <c r="H804" i="2"/>
  <c r="L803" i="2"/>
  <c r="K803" i="2"/>
  <c r="J803" i="2"/>
  <c r="I803" i="2"/>
  <c r="H803" i="2"/>
  <c r="L802" i="2"/>
  <c r="K802" i="2"/>
  <c r="J802" i="2"/>
  <c r="I802" i="2"/>
  <c r="H802" i="2"/>
  <c r="L801" i="2"/>
  <c r="K801" i="2"/>
  <c r="J801" i="2"/>
  <c r="I801" i="2"/>
  <c r="H801" i="2"/>
  <c r="L800" i="2"/>
  <c r="K800" i="2"/>
  <c r="J800" i="2"/>
  <c r="I800" i="2"/>
  <c r="H800" i="2"/>
  <c r="L799" i="2"/>
  <c r="K799" i="2"/>
  <c r="J799" i="2"/>
  <c r="I799" i="2"/>
  <c r="H799" i="2"/>
  <c r="L798" i="2"/>
  <c r="K798" i="2"/>
  <c r="J798" i="2"/>
  <c r="I798" i="2"/>
  <c r="H798" i="2"/>
  <c r="L797" i="2"/>
  <c r="K797" i="2"/>
  <c r="J797" i="2"/>
  <c r="I797" i="2"/>
  <c r="H797" i="2"/>
  <c r="L796" i="2"/>
  <c r="K796" i="2"/>
  <c r="J796" i="2"/>
  <c r="I796" i="2"/>
  <c r="H796" i="2"/>
  <c r="L795" i="2"/>
  <c r="K795" i="2"/>
  <c r="J795" i="2"/>
  <c r="I795" i="2"/>
  <c r="H795" i="2"/>
  <c r="L794" i="2"/>
  <c r="K794" i="2"/>
  <c r="J794" i="2"/>
  <c r="I794" i="2"/>
  <c r="H794" i="2"/>
  <c r="L793" i="2"/>
  <c r="K793" i="2"/>
  <c r="J793" i="2"/>
  <c r="I793" i="2"/>
  <c r="H793" i="2"/>
  <c r="L792" i="2"/>
  <c r="K792" i="2"/>
  <c r="J792" i="2"/>
  <c r="I792" i="2"/>
  <c r="H792" i="2"/>
  <c r="L791" i="2"/>
  <c r="K791" i="2"/>
  <c r="J791" i="2"/>
  <c r="I791" i="2"/>
  <c r="H791" i="2"/>
  <c r="L790" i="2"/>
  <c r="K790" i="2"/>
  <c r="J790" i="2"/>
  <c r="I790" i="2"/>
  <c r="H790" i="2"/>
  <c r="L789" i="2"/>
  <c r="K789" i="2"/>
  <c r="J789" i="2"/>
  <c r="I789" i="2"/>
  <c r="H789" i="2"/>
  <c r="L788" i="2"/>
  <c r="K788" i="2"/>
  <c r="J788" i="2"/>
  <c r="I788" i="2"/>
  <c r="H788" i="2"/>
  <c r="L787" i="2"/>
  <c r="K787" i="2"/>
  <c r="J787" i="2"/>
  <c r="I787" i="2"/>
  <c r="H787" i="2"/>
  <c r="L786" i="2"/>
  <c r="K786" i="2"/>
  <c r="J786" i="2"/>
  <c r="I786" i="2"/>
  <c r="H786" i="2"/>
  <c r="L785" i="2"/>
  <c r="K785" i="2"/>
  <c r="J785" i="2"/>
  <c r="I785" i="2"/>
  <c r="H785" i="2"/>
  <c r="L784" i="2"/>
  <c r="K784" i="2"/>
  <c r="J784" i="2"/>
  <c r="I784" i="2"/>
  <c r="H784" i="2"/>
  <c r="L783" i="2"/>
  <c r="K783" i="2"/>
  <c r="J783" i="2"/>
  <c r="I783" i="2"/>
  <c r="H783" i="2"/>
  <c r="L782" i="2"/>
  <c r="K782" i="2"/>
  <c r="J782" i="2"/>
  <c r="I782" i="2"/>
  <c r="H782" i="2"/>
  <c r="L781" i="2"/>
  <c r="K781" i="2"/>
  <c r="J781" i="2"/>
  <c r="I781" i="2"/>
  <c r="H781" i="2"/>
  <c r="L780" i="2"/>
  <c r="K780" i="2"/>
  <c r="J780" i="2"/>
  <c r="I780" i="2"/>
  <c r="H780" i="2"/>
  <c r="L779" i="2"/>
  <c r="K779" i="2"/>
  <c r="J779" i="2"/>
  <c r="I779" i="2"/>
  <c r="H779" i="2"/>
  <c r="L778" i="2"/>
  <c r="K778" i="2"/>
  <c r="J778" i="2"/>
  <c r="I778" i="2"/>
  <c r="H778" i="2"/>
  <c r="L777" i="2"/>
  <c r="K777" i="2"/>
  <c r="J777" i="2"/>
  <c r="I777" i="2"/>
  <c r="H777" i="2"/>
  <c r="L776" i="2"/>
  <c r="K776" i="2"/>
  <c r="J776" i="2"/>
  <c r="I776" i="2"/>
  <c r="H776" i="2"/>
  <c r="L775" i="2"/>
  <c r="K775" i="2"/>
  <c r="J775" i="2"/>
  <c r="I775" i="2"/>
  <c r="H775" i="2"/>
  <c r="L774" i="2"/>
  <c r="K774" i="2"/>
  <c r="J774" i="2"/>
  <c r="I774" i="2"/>
  <c r="H774" i="2"/>
  <c r="L773" i="2"/>
  <c r="K773" i="2"/>
  <c r="J773" i="2"/>
  <c r="I773" i="2"/>
  <c r="H773" i="2"/>
  <c r="L772" i="2"/>
  <c r="K772" i="2"/>
  <c r="J772" i="2"/>
  <c r="I772" i="2"/>
  <c r="H772" i="2"/>
  <c r="L771" i="2"/>
  <c r="K771" i="2"/>
  <c r="J771" i="2"/>
  <c r="I771" i="2"/>
  <c r="H771" i="2"/>
  <c r="L770" i="2"/>
  <c r="K770" i="2"/>
  <c r="J770" i="2"/>
  <c r="I770" i="2"/>
  <c r="H770" i="2"/>
  <c r="L769" i="2"/>
  <c r="K769" i="2"/>
  <c r="J769" i="2"/>
  <c r="I769" i="2"/>
  <c r="H769" i="2"/>
  <c r="L768" i="2"/>
  <c r="K768" i="2"/>
  <c r="J768" i="2"/>
  <c r="I768" i="2"/>
  <c r="H768" i="2"/>
  <c r="L767" i="2"/>
  <c r="K767" i="2"/>
  <c r="J767" i="2"/>
  <c r="I767" i="2"/>
  <c r="H767" i="2"/>
  <c r="L766" i="2"/>
  <c r="K766" i="2"/>
  <c r="J766" i="2"/>
  <c r="I766" i="2"/>
  <c r="H766" i="2"/>
  <c r="L765" i="2"/>
  <c r="K765" i="2"/>
  <c r="J765" i="2"/>
  <c r="I765" i="2"/>
  <c r="H765" i="2"/>
  <c r="L764" i="2"/>
  <c r="K764" i="2"/>
  <c r="J764" i="2"/>
  <c r="I764" i="2"/>
  <c r="H764" i="2"/>
  <c r="L763" i="2"/>
  <c r="K763" i="2"/>
  <c r="J763" i="2"/>
  <c r="I763" i="2"/>
  <c r="H763" i="2"/>
  <c r="L762" i="2"/>
  <c r="K762" i="2"/>
  <c r="J762" i="2"/>
  <c r="I762" i="2"/>
  <c r="H762" i="2"/>
  <c r="L761" i="2"/>
  <c r="K761" i="2"/>
  <c r="J761" i="2"/>
  <c r="I761" i="2"/>
  <c r="H761" i="2"/>
  <c r="L760" i="2"/>
  <c r="K760" i="2"/>
  <c r="J760" i="2"/>
  <c r="I760" i="2"/>
  <c r="H760" i="2"/>
  <c r="L759" i="2"/>
  <c r="K759" i="2"/>
  <c r="J759" i="2"/>
  <c r="I759" i="2"/>
  <c r="H759" i="2"/>
  <c r="L758" i="2"/>
  <c r="K758" i="2"/>
  <c r="J758" i="2"/>
  <c r="I758" i="2"/>
  <c r="H758" i="2"/>
  <c r="L757" i="2"/>
  <c r="K757" i="2"/>
  <c r="J757" i="2"/>
  <c r="I757" i="2"/>
  <c r="H757" i="2"/>
  <c r="L756" i="2"/>
  <c r="K756" i="2"/>
  <c r="J756" i="2"/>
  <c r="I756" i="2"/>
  <c r="H756" i="2"/>
  <c r="L755" i="2"/>
  <c r="K755" i="2"/>
  <c r="J755" i="2"/>
  <c r="I755" i="2"/>
  <c r="H755" i="2"/>
  <c r="L754" i="2"/>
  <c r="K754" i="2"/>
  <c r="J754" i="2"/>
  <c r="I754" i="2"/>
  <c r="H754" i="2"/>
  <c r="L753" i="2"/>
  <c r="K753" i="2"/>
  <c r="J753" i="2"/>
  <c r="I753" i="2"/>
  <c r="H753" i="2"/>
  <c r="L752" i="2"/>
  <c r="K752" i="2"/>
  <c r="J752" i="2"/>
  <c r="I752" i="2"/>
  <c r="H752" i="2"/>
  <c r="L751" i="2"/>
  <c r="K751" i="2"/>
  <c r="J751" i="2"/>
  <c r="I751" i="2"/>
  <c r="H751" i="2"/>
  <c r="L750" i="2"/>
  <c r="K750" i="2"/>
  <c r="J750" i="2"/>
  <c r="I750" i="2"/>
  <c r="H750" i="2"/>
  <c r="L749" i="2"/>
  <c r="K749" i="2"/>
  <c r="J749" i="2"/>
  <c r="I749" i="2"/>
  <c r="H749" i="2"/>
  <c r="L748" i="2"/>
  <c r="K748" i="2"/>
  <c r="J748" i="2"/>
  <c r="I748" i="2"/>
  <c r="H748" i="2"/>
  <c r="L747" i="2"/>
  <c r="K747" i="2"/>
  <c r="J747" i="2"/>
  <c r="I747" i="2"/>
  <c r="H747" i="2"/>
  <c r="L746" i="2"/>
  <c r="K746" i="2"/>
  <c r="J746" i="2"/>
  <c r="I746" i="2"/>
  <c r="H746" i="2"/>
  <c r="L745" i="2"/>
  <c r="K745" i="2"/>
  <c r="J745" i="2"/>
  <c r="I745" i="2"/>
  <c r="H745" i="2"/>
  <c r="L744" i="2"/>
  <c r="K744" i="2"/>
  <c r="J744" i="2"/>
  <c r="I744" i="2"/>
  <c r="H744" i="2"/>
  <c r="L743" i="2"/>
  <c r="K743" i="2"/>
  <c r="J743" i="2"/>
  <c r="I743" i="2"/>
  <c r="H743" i="2"/>
  <c r="L742" i="2"/>
  <c r="K742" i="2"/>
  <c r="J742" i="2"/>
  <c r="I742" i="2"/>
  <c r="H742" i="2"/>
  <c r="L741" i="2"/>
  <c r="K741" i="2"/>
  <c r="J741" i="2"/>
  <c r="I741" i="2"/>
  <c r="H741" i="2"/>
  <c r="L740" i="2"/>
  <c r="K740" i="2"/>
  <c r="J740" i="2"/>
  <c r="I740" i="2"/>
  <c r="H740" i="2"/>
  <c r="L739" i="2"/>
  <c r="K739" i="2"/>
  <c r="J739" i="2"/>
  <c r="I739" i="2"/>
  <c r="H739" i="2"/>
  <c r="L738" i="2"/>
  <c r="K738" i="2"/>
  <c r="J738" i="2"/>
  <c r="I738" i="2"/>
  <c r="H738" i="2"/>
  <c r="L737" i="2"/>
  <c r="K737" i="2"/>
  <c r="J737" i="2"/>
  <c r="I737" i="2"/>
  <c r="H737" i="2"/>
  <c r="L736" i="2"/>
  <c r="K736" i="2"/>
  <c r="J736" i="2"/>
  <c r="I736" i="2"/>
  <c r="H736" i="2"/>
  <c r="L735" i="2"/>
  <c r="K735" i="2"/>
  <c r="J735" i="2"/>
  <c r="I735" i="2"/>
  <c r="H735" i="2"/>
  <c r="L734" i="2"/>
  <c r="K734" i="2"/>
  <c r="J734" i="2"/>
  <c r="I734" i="2"/>
  <c r="H734" i="2"/>
  <c r="L733" i="2"/>
  <c r="K733" i="2"/>
  <c r="J733" i="2"/>
  <c r="I733" i="2"/>
  <c r="H733" i="2"/>
  <c r="L732" i="2"/>
  <c r="K732" i="2"/>
  <c r="J732" i="2"/>
  <c r="I732" i="2"/>
  <c r="H732" i="2"/>
  <c r="L731" i="2"/>
  <c r="K731" i="2"/>
  <c r="J731" i="2"/>
  <c r="I731" i="2"/>
  <c r="H731" i="2"/>
  <c r="L730" i="2"/>
  <c r="K730" i="2"/>
  <c r="J730" i="2"/>
  <c r="I730" i="2"/>
  <c r="H730" i="2"/>
  <c r="L729" i="2"/>
  <c r="K729" i="2"/>
  <c r="J729" i="2"/>
  <c r="I729" i="2"/>
  <c r="H729" i="2"/>
  <c r="L728" i="2"/>
  <c r="K728" i="2"/>
  <c r="J728" i="2"/>
  <c r="I728" i="2"/>
  <c r="H728" i="2"/>
  <c r="L727" i="2"/>
  <c r="K727" i="2"/>
  <c r="J727" i="2"/>
  <c r="I727" i="2"/>
  <c r="H727" i="2"/>
  <c r="L726" i="2"/>
  <c r="K726" i="2"/>
  <c r="J726" i="2"/>
  <c r="I726" i="2"/>
  <c r="H726" i="2"/>
  <c r="L725" i="2"/>
  <c r="K725" i="2"/>
  <c r="J725" i="2"/>
  <c r="I725" i="2"/>
  <c r="H725" i="2"/>
  <c r="L724" i="2"/>
  <c r="K724" i="2"/>
  <c r="J724" i="2"/>
  <c r="I724" i="2"/>
  <c r="H724" i="2"/>
  <c r="L723" i="2"/>
  <c r="K723" i="2"/>
  <c r="J723" i="2"/>
  <c r="I723" i="2"/>
  <c r="H723" i="2"/>
  <c r="L722" i="2"/>
  <c r="K722" i="2"/>
  <c r="J722" i="2"/>
  <c r="I722" i="2"/>
  <c r="H722" i="2"/>
  <c r="L721" i="2"/>
  <c r="K721" i="2"/>
  <c r="J721" i="2"/>
  <c r="I721" i="2"/>
  <c r="H721" i="2"/>
  <c r="L720" i="2"/>
  <c r="K720" i="2"/>
  <c r="J720" i="2"/>
  <c r="I720" i="2"/>
  <c r="H720" i="2"/>
  <c r="L719" i="2"/>
  <c r="K719" i="2"/>
  <c r="J719" i="2"/>
  <c r="I719" i="2"/>
  <c r="H719" i="2"/>
  <c r="L718" i="2"/>
  <c r="K718" i="2"/>
  <c r="J718" i="2"/>
  <c r="I718" i="2"/>
  <c r="H718" i="2"/>
  <c r="L717" i="2"/>
  <c r="K717" i="2"/>
  <c r="J717" i="2"/>
  <c r="I717" i="2"/>
  <c r="H717" i="2"/>
  <c r="L716" i="2"/>
  <c r="K716" i="2"/>
  <c r="J716" i="2"/>
  <c r="I716" i="2"/>
  <c r="H716" i="2"/>
  <c r="L715" i="2"/>
  <c r="K715" i="2"/>
  <c r="J715" i="2"/>
  <c r="I715" i="2"/>
  <c r="H715" i="2"/>
  <c r="L714" i="2"/>
  <c r="K714" i="2"/>
  <c r="J714" i="2"/>
  <c r="I714" i="2"/>
  <c r="H714" i="2"/>
  <c r="L713" i="2"/>
  <c r="K713" i="2"/>
  <c r="J713" i="2"/>
  <c r="I713" i="2"/>
  <c r="H713" i="2"/>
  <c r="L712" i="2"/>
  <c r="K712" i="2"/>
  <c r="J712" i="2"/>
  <c r="I712" i="2"/>
  <c r="H712" i="2"/>
  <c r="L711" i="2"/>
  <c r="K711" i="2"/>
  <c r="J711" i="2"/>
  <c r="I711" i="2"/>
  <c r="H711" i="2"/>
  <c r="L710" i="2"/>
  <c r="K710" i="2"/>
  <c r="J710" i="2"/>
  <c r="I710" i="2"/>
  <c r="H710" i="2"/>
  <c r="L709" i="2"/>
  <c r="K709" i="2"/>
  <c r="J709" i="2"/>
  <c r="I709" i="2"/>
  <c r="H709" i="2"/>
  <c r="L708" i="2"/>
  <c r="K708" i="2"/>
  <c r="J708" i="2"/>
  <c r="I708" i="2"/>
  <c r="H708" i="2"/>
  <c r="L707" i="2"/>
  <c r="K707" i="2"/>
  <c r="J707" i="2"/>
  <c r="I707" i="2"/>
  <c r="H707" i="2"/>
  <c r="L706" i="2"/>
  <c r="K706" i="2"/>
  <c r="J706" i="2"/>
  <c r="I706" i="2"/>
  <c r="H706" i="2"/>
  <c r="L705" i="2"/>
  <c r="K705" i="2"/>
  <c r="J705" i="2"/>
  <c r="I705" i="2"/>
  <c r="H705" i="2"/>
  <c r="L704" i="2"/>
  <c r="K704" i="2"/>
  <c r="J704" i="2"/>
  <c r="I704" i="2"/>
  <c r="H704" i="2"/>
  <c r="L703" i="2"/>
  <c r="K703" i="2"/>
  <c r="J703" i="2"/>
  <c r="I703" i="2"/>
  <c r="H703" i="2"/>
  <c r="L702" i="2"/>
  <c r="K702" i="2"/>
  <c r="J702" i="2"/>
  <c r="I702" i="2"/>
  <c r="H702" i="2"/>
  <c r="L701" i="2"/>
  <c r="K701" i="2"/>
  <c r="J701" i="2"/>
  <c r="I701" i="2"/>
  <c r="H701" i="2"/>
  <c r="L700" i="2"/>
  <c r="K700" i="2"/>
  <c r="J700" i="2"/>
  <c r="I700" i="2"/>
  <c r="H700" i="2"/>
  <c r="L699" i="2"/>
  <c r="K699" i="2"/>
  <c r="J699" i="2"/>
  <c r="I699" i="2"/>
  <c r="H699" i="2"/>
  <c r="L698" i="2"/>
  <c r="K698" i="2"/>
  <c r="J698" i="2"/>
  <c r="I698" i="2"/>
  <c r="H698" i="2"/>
  <c r="L697" i="2"/>
  <c r="K697" i="2"/>
  <c r="J697" i="2"/>
  <c r="I697" i="2"/>
  <c r="H697" i="2"/>
  <c r="L696" i="2"/>
  <c r="K696" i="2"/>
  <c r="J696" i="2"/>
  <c r="I696" i="2"/>
  <c r="H696" i="2"/>
  <c r="L695" i="2"/>
  <c r="K695" i="2"/>
  <c r="J695" i="2"/>
  <c r="I695" i="2"/>
  <c r="H695" i="2"/>
  <c r="L694" i="2"/>
  <c r="K694" i="2"/>
  <c r="J694" i="2"/>
  <c r="I694" i="2"/>
  <c r="H694" i="2"/>
  <c r="L693" i="2"/>
  <c r="K693" i="2"/>
  <c r="J693" i="2"/>
  <c r="I693" i="2"/>
  <c r="H693" i="2"/>
  <c r="L692" i="2"/>
  <c r="K692" i="2"/>
  <c r="J692" i="2"/>
  <c r="I692" i="2"/>
  <c r="H692" i="2"/>
  <c r="L691" i="2"/>
  <c r="K691" i="2"/>
  <c r="J691" i="2"/>
  <c r="I691" i="2"/>
  <c r="H691" i="2"/>
  <c r="L690" i="2"/>
  <c r="K690" i="2"/>
  <c r="J690" i="2"/>
  <c r="I690" i="2"/>
  <c r="H690" i="2"/>
  <c r="L689" i="2"/>
  <c r="K689" i="2"/>
  <c r="J689" i="2"/>
  <c r="I689" i="2"/>
  <c r="H689" i="2"/>
  <c r="L688" i="2"/>
  <c r="K688" i="2"/>
  <c r="J688" i="2"/>
  <c r="I688" i="2"/>
  <c r="H688" i="2"/>
  <c r="L687" i="2"/>
  <c r="K687" i="2"/>
  <c r="J687" i="2"/>
  <c r="I687" i="2"/>
  <c r="H687" i="2"/>
  <c r="L686" i="2"/>
  <c r="K686" i="2"/>
  <c r="J686" i="2"/>
  <c r="I686" i="2"/>
  <c r="H686" i="2"/>
  <c r="L685" i="2"/>
  <c r="K685" i="2"/>
  <c r="J685" i="2"/>
  <c r="I685" i="2"/>
  <c r="H685" i="2"/>
  <c r="L684" i="2"/>
  <c r="K684" i="2"/>
  <c r="J684" i="2"/>
  <c r="I684" i="2"/>
  <c r="H684" i="2"/>
  <c r="L683" i="2"/>
  <c r="K683" i="2"/>
  <c r="J683" i="2"/>
  <c r="I683" i="2"/>
  <c r="H683" i="2"/>
  <c r="L682" i="2"/>
  <c r="K682" i="2"/>
  <c r="J682" i="2"/>
  <c r="I682" i="2"/>
  <c r="H682" i="2"/>
  <c r="L681" i="2"/>
  <c r="K681" i="2"/>
  <c r="J681" i="2"/>
  <c r="I681" i="2"/>
  <c r="H681" i="2"/>
  <c r="L680" i="2"/>
  <c r="K680" i="2"/>
  <c r="J680" i="2"/>
  <c r="I680" i="2"/>
  <c r="H680" i="2"/>
  <c r="L679" i="2"/>
  <c r="K679" i="2"/>
  <c r="J679" i="2"/>
  <c r="I679" i="2"/>
  <c r="H679" i="2"/>
  <c r="L678" i="2"/>
  <c r="K678" i="2"/>
  <c r="J678" i="2"/>
  <c r="I678" i="2"/>
  <c r="H678" i="2"/>
  <c r="L677" i="2"/>
  <c r="K677" i="2"/>
  <c r="J677" i="2"/>
  <c r="I677" i="2"/>
  <c r="H677" i="2"/>
  <c r="L676" i="2"/>
  <c r="K676" i="2"/>
  <c r="J676" i="2"/>
  <c r="I676" i="2"/>
  <c r="H676" i="2"/>
  <c r="L675" i="2"/>
  <c r="K675" i="2"/>
  <c r="J675" i="2"/>
  <c r="I675" i="2"/>
  <c r="H675" i="2"/>
  <c r="L674" i="2"/>
  <c r="K674" i="2"/>
  <c r="J674" i="2"/>
  <c r="I674" i="2"/>
  <c r="H674" i="2"/>
  <c r="L673" i="2"/>
  <c r="K673" i="2"/>
  <c r="J673" i="2"/>
  <c r="I673" i="2"/>
  <c r="H673" i="2"/>
  <c r="L672" i="2"/>
  <c r="K672" i="2"/>
  <c r="J672" i="2"/>
  <c r="I672" i="2"/>
  <c r="H672" i="2"/>
  <c r="L671" i="2"/>
  <c r="K671" i="2"/>
  <c r="J671" i="2"/>
  <c r="I671" i="2"/>
  <c r="H671" i="2"/>
  <c r="L670" i="2"/>
  <c r="K670" i="2"/>
  <c r="J670" i="2"/>
  <c r="I670" i="2"/>
  <c r="H670" i="2"/>
  <c r="L669" i="2"/>
  <c r="K669" i="2"/>
  <c r="J669" i="2"/>
  <c r="I669" i="2"/>
  <c r="H669" i="2"/>
  <c r="L668" i="2"/>
  <c r="K668" i="2"/>
  <c r="J668" i="2"/>
  <c r="I668" i="2"/>
  <c r="H668" i="2"/>
  <c r="L667" i="2"/>
  <c r="K667" i="2"/>
  <c r="J667" i="2"/>
  <c r="I667" i="2"/>
  <c r="H667" i="2"/>
  <c r="L666" i="2"/>
  <c r="K666" i="2"/>
  <c r="J666" i="2"/>
  <c r="I666" i="2"/>
  <c r="H666" i="2"/>
  <c r="L665" i="2"/>
  <c r="K665" i="2"/>
  <c r="J665" i="2"/>
  <c r="I665" i="2"/>
  <c r="H665" i="2"/>
  <c r="L664" i="2"/>
  <c r="K664" i="2"/>
  <c r="J664" i="2"/>
  <c r="I664" i="2"/>
  <c r="H664" i="2"/>
  <c r="L663" i="2"/>
  <c r="K663" i="2"/>
  <c r="J663" i="2"/>
  <c r="I663" i="2"/>
  <c r="H663" i="2"/>
  <c r="L662" i="2"/>
  <c r="K662" i="2"/>
  <c r="J662" i="2"/>
  <c r="I662" i="2"/>
  <c r="H662" i="2"/>
  <c r="L661" i="2"/>
  <c r="K661" i="2"/>
  <c r="J661" i="2"/>
  <c r="I661" i="2"/>
  <c r="H661" i="2"/>
  <c r="L660" i="2"/>
  <c r="K660" i="2"/>
  <c r="J660" i="2"/>
  <c r="I660" i="2"/>
  <c r="H660" i="2"/>
  <c r="L659" i="2"/>
  <c r="K659" i="2"/>
  <c r="J659" i="2"/>
  <c r="I659" i="2"/>
  <c r="H659" i="2"/>
  <c r="L658" i="2"/>
  <c r="K658" i="2"/>
  <c r="J658" i="2"/>
  <c r="I658" i="2"/>
  <c r="H658" i="2"/>
  <c r="L657" i="2"/>
  <c r="K657" i="2"/>
  <c r="J657" i="2"/>
  <c r="I657" i="2"/>
  <c r="H657" i="2"/>
  <c r="L656" i="2"/>
  <c r="K656" i="2"/>
  <c r="J656" i="2"/>
  <c r="I656" i="2"/>
  <c r="H656" i="2"/>
  <c r="L655" i="2"/>
  <c r="K655" i="2"/>
  <c r="J655" i="2"/>
  <c r="I655" i="2"/>
  <c r="H655" i="2"/>
  <c r="L654" i="2"/>
  <c r="K654" i="2"/>
  <c r="J654" i="2"/>
  <c r="I654" i="2"/>
  <c r="H654" i="2"/>
  <c r="L653" i="2"/>
  <c r="K653" i="2"/>
  <c r="J653" i="2"/>
  <c r="I653" i="2"/>
  <c r="H653" i="2"/>
  <c r="L652" i="2"/>
  <c r="K652" i="2"/>
  <c r="J652" i="2"/>
  <c r="I652" i="2"/>
  <c r="H652" i="2"/>
  <c r="L651" i="2"/>
  <c r="K651" i="2"/>
  <c r="J651" i="2"/>
  <c r="I651" i="2"/>
  <c r="H651" i="2"/>
  <c r="L650" i="2"/>
  <c r="K650" i="2"/>
  <c r="J650" i="2"/>
  <c r="I650" i="2"/>
  <c r="H650" i="2"/>
  <c r="L649" i="2"/>
  <c r="K649" i="2"/>
  <c r="J649" i="2"/>
  <c r="I649" i="2"/>
  <c r="H649" i="2"/>
  <c r="L648" i="2"/>
  <c r="K648" i="2"/>
  <c r="J648" i="2"/>
  <c r="I648" i="2"/>
  <c r="H648" i="2"/>
  <c r="L647" i="2"/>
  <c r="K647" i="2"/>
  <c r="J647" i="2"/>
  <c r="I647" i="2"/>
  <c r="H647" i="2"/>
  <c r="L646" i="2"/>
  <c r="K646" i="2"/>
  <c r="J646" i="2"/>
  <c r="I646" i="2"/>
  <c r="H646" i="2"/>
  <c r="L645" i="2"/>
  <c r="K645" i="2"/>
  <c r="J645" i="2"/>
  <c r="I645" i="2"/>
  <c r="H645" i="2"/>
  <c r="L644" i="2"/>
  <c r="K644" i="2"/>
  <c r="J644" i="2"/>
  <c r="I644" i="2"/>
  <c r="H644" i="2"/>
  <c r="L643" i="2"/>
  <c r="K643" i="2"/>
  <c r="J643" i="2"/>
  <c r="I643" i="2"/>
  <c r="H643" i="2"/>
  <c r="L642" i="2"/>
  <c r="K642" i="2"/>
  <c r="J642" i="2"/>
  <c r="I642" i="2"/>
  <c r="H642" i="2"/>
  <c r="L641" i="2"/>
  <c r="K641" i="2"/>
  <c r="J641" i="2"/>
  <c r="I641" i="2"/>
  <c r="H641" i="2"/>
  <c r="L640" i="2"/>
  <c r="K640" i="2"/>
  <c r="J640" i="2"/>
  <c r="I640" i="2"/>
  <c r="H640" i="2"/>
  <c r="L639" i="2"/>
  <c r="K639" i="2"/>
  <c r="J639" i="2"/>
  <c r="I639" i="2"/>
  <c r="H639" i="2"/>
  <c r="L638" i="2"/>
  <c r="K638" i="2"/>
  <c r="J638" i="2"/>
  <c r="I638" i="2"/>
  <c r="H638" i="2"/>
  <c r="L637" i="2"/>
  <c r="K637" i="2"/>
  <c r="J637" i="2"/>
  <c r="I637" i="2"/>
  <c r="H637" i="2"/>
  <c r="L636" i="2"/>
  <c r="K636" i="2"/>
  <c r="J636" i="2"/>
  <c r="I636" i="2"/>
  <c r="H636" i="2"/>
  <c r="L635" i="2"/>
  <c r="K635" i="2"/>
  <c r="J635" i="2"/>
  <c r="I635" i="2"/>
  <c r="H635" i="2"/>
  <c r="L634" i="2"/>
  <c r="K634" i="2"/>
  <c r="J634" i="2"/>
  <c r="I634" i="2"/>
  <c r="H634" i="2"/>
  <c r="L633" i="2"/>
  <c r="K633" i="2"/>
  <c r="J633" i="2"/>
  <c r="I633" i="2"/>
  <c r="H633" i="2"/>
  <c r="L632" i="2"/>
  <c r="K632" i="2"/>
  <c r="J632" i="2"/>
  <c r="I632" i="2"/>
  <c r="H632" i="2"/>
  <c r="L631" i="2"/>
  <c r="K631" i="2"/>
  <c r="J631" i="2"/>
  <c r="I631" i="2"/>
  <c r="H631" i="2"/>
  <c r="L630" i="2"/>
  <c r="K630" i="2"/>
  <c r="J630" i="2"/>
  <c r="I630" i="2"/>
  <c r="H630" i="2"/>
  <c r="L629" i="2"/>
  <c r="K629" i="2"/>
  <c r="J629" i="2"/>
  <c r="I629" i="2"/>
  <c r="H629" i="2"/>
  <c r="L628" i="2"/>
  <c r="K628" i="2"/>
  <c r="J628" i="2"/>
  <c r="I628" i="2"/>
  <c r="H628" i="2"/>
  <c r="L627" i="2"/>
  <c r="K627" i="2"/>
  <c r="J627" i="2"/>
  <c r="I627" i="2"/>
  <c r="H627" i="2"/>
  <c r="L626" i="2"/>
  <c r="K626" i="2"/>
  <c r="J626" i="2"/>
  <c r="I626" i="2"/>
  <c r="H626" i="2"/>
  <c r="L625" i="2"/>
  <c r="K625" i="2"/>
  <c r="J625" i="2"/>
  <c r="I625" i="2"/>
  <c r="H625" i="2"/>
  <c r="L624" i="2"/>
  <c r="K624" i="2"/>
  <c r="J624" i="2"/>
  <c r="I624" i="2"/>
  <c r="H624" i="2"/>
  <c r="L623" i="2"/>
  <c r="K623" i="2"/>
  <c r="J623" i="2"/>
  <c r="I623" i="2"/>
  <c r="H623" i="2"/>
  <c r="L622" i="2"/>
  <c r="K622" i="2"/>
  <c r="J622" i="2"/>
  <c r="I622" i="2"/>
  <c r="H622" i="2"/>
  <c r="L621" i="2"/>
  <c r="K621" i="2"/>
  <c r="J621" i="2"/>
  <c r="I621" i="2"/>
  <c r="H621" i="2"/>
  <c r="L620" i="2"/>
  <c r="K620" i="2"/>
  <c r="J620" i="2"/>
  <c r="I620" i="2"/>
  <c r="H620" i="2"/>
  <c r="L619" i="2"/>
  <c r="K619" i="2"/>
  <c r="J619" i="2"/>
  <c r="I619" i="2"/>
  <c r="H619" i="2"/>
  <c r="L618" i="2"/>
  <c r="K618" i="2"/>
  <c r="J618" i="2"/>
  <c r="I618" i="2"/>
  <c r="H618" i="2"/>
  <c r="L617" i="2"/>
  <c r="K617" i="2"/>
  <c r="J617" i="2"/>
  <c r="I617" i="2"/>
  <c r="H617" i="2"/>
  <c r="L616" i="2"/>
  <c r="K616" i="2"/>
  <c r="J616" i="2"/>
  <c r="I616" i="2"/>
  <c r="H616" i="2"/>
  <c r="L615" i="2"/>
  <c r="K615" i="2"/>
  <c r="J615" i="2"/>
  <c r="I615" i="2"/>
  <c r="H615" i="2"/>
  <c r="L614" i="2"/>
  <c r="K614" i="2"/>
  <c r="J614" i="2"/>
  <c r="I614" i="2"/>
  <c r="H614" i="2"/>
  <c r="L613" i="2"/>
  <c r="K613" i="2"/>
  <c r="J613" i="2"/>
  <c r="I613" i="2"/>
  <c r="H613" i="2"/>
  <c r="L612" i="2"/>
  <c r="K612" i="2"/>
  <c r="J612" i="2"/>
  <c r="I612" i="2"/>
  <c r="H612" i="2"/>
  <c r="L611" i="2"/>
  <c r="K611" i="2"/>
  <c r="J611" i="2"/>
  <c r="I611" i="2"/>
  <c r="H611" i="2"/>
  <c r="L610" i="2"/>
  <c r="K610" i="2"/>
  <c r="J610" i="2"/>
  <c r="I610" i="2"/>
  <c r="H610" i="2"/>
  <c r="L609" i="2"/>
  <c r="K609" i="2"/>
  <c r="J609" i="2"/>
  <c r="I609" i="2"/>
  <c r="H609" i="2"/>
  <c r="L608" i="2"/>
  <c r="K608" i="2"/>
  <c r="J608" i="2"/>
  <c r="I608" i="2"/>
  <c r="H608" i="2"/>
  <c r="L607" i="2"/>
  <c r="K607" i="2"/>
  <c r="J607" i="2"/>
  <c r="I607" i="2"/>
  <c r="H607" i="2"/>
  <c r="L606" i="2"/>
  <c r="K606" i="2"/>
  <c r="J606" i="2"/>
  <c r="I606" i="2"/>
  <c r="H606" i="2"/>
  <c r="L605" i="2"/>
  <c r="K605" i="2"/>
  <c r="J605" i="2"/>
  <c r="I605" i="2"/>
  <c r="H605" i="2"/>
  <c r="L604" i="2"/>
  <c r="K604" i="2"/>
  <c r="J604" i="2"/>
  <c r="I604" i="2"/>
  <c r="H604" i="2"/>
  <c r="L603" i="2"/>
  <c r="K603" i="2"/>
  <c r="J603" i="2"/>
  <c r="I603" i="2"/>
  <c r="H603" i="2"/>
  <c r="L602" i="2"/>
  <c r="K602" i="2"/>
  <c r="J602" i="2"/>
  <c r="I602" i="2"/>
  <c r="H602" i="2"/>
  <c r="L601" i="2"/>
  <c r="K601" i="2"/>
  <c r="J601" i="2"/>
  <c r="I601" i="2"/>
  <c r="H601" i="2"/>
  <c r="L600" i="2"/>
  <c r="K600" i="2"/>
  <c r="J600" i="2"/>
  <c r="I600" i="2"/>
  <c r="H600" i="2"/>
  <c r="L599" i="2"/>
  <c r="K599" i="2"/>
  <c r="J599" i="2"/>
  <c r="I599" i="2"/>
  <c r="H599" i="2"/>
  <c r="L598" i="2"/>
  <c r="K598" i="2"/>
  <c r="J598" i="2"/>
  <c r="I598" i="2"/>
  <c r="H598" i="2"/>
  <c r="L597" i="2"/>
  <c r="K597" i="2"/>
  <c r="J597" i="2"/>
  <c r="I597" i="2"/>
  <c r="H597" i="2"/>
  <c r="L596" i="2"/>
  <c r="K596" i="2"/>
  <c r="J596" i="2"/>
  <c r="I596" i="2"/>
  <c r="H596" i="2"/>
  <c r="L595" i="2"/>
  <c r="K595" i="2"/>
  <c r="J595" i="2"/>
  <c r="I595" i="2"/>
  <c r="H595" i="2"/>
  <c r="L594" i="2"/>
  <c r="K594" i="2"/>
  <c r="J594" i="2"/>
  <c r="I594" i="2"/>
  <c r="H594" i="2"/>
  <c r="L593" i="2"/>
  <c r="K593" i="2"/>
  <c r="J593" i="2"/>
  <c r="I593" i="2"/>
  <c r="H593" i="2"/>
  <c r="L592" i="2"/>
  <c r="K592" i="2"/>
  <c r="J592" i="2"/>
  <c r="I592" i="2"/>
  <c r="H592" i="2"/>
  <c r="L591" i="2"/>
  <c r="K591" i="2"/>
  <c r="J591" i="2"/>
  <c r="I591" i="2"/>
  <c r="H591" i="2"/>
  <c r="L590" i="2"/>
  <c r="K590" i="2"/>
  <c r="J590" i="2"/>
  <c r="I590" i="2"/>
  <c r="H590" i="2"/>
  <c r="L589" i="2"/>
  <c r="K589" i="2"/>
  <c r="J589" i="2"/>
  <c r="I589" i="2"/>
  <c r="H589" i="2"/>
  <c r="L588" i="2"/>
  <c r="K588" i="2"/>
  <c r="J588" i="2"/>
  <c r="I588" i="2"/>
  <c r="H588" i="2"/>
  <c r="L587" i="2"/>
  <c r="K587" i="2"/>
  <c r="J587" i="2"/>
  <c r="I587" i="2"/>
  <c r="H587" i="2"/>
  <c r="L586" i="2"/>
  <c r="K586" i="2"/>
  <c r="J586" i="2"/>
  <c r="I586" i="2"/>
  <c r="H586" i="2"/>
  <c r="L585" i="2"/>
  <c r="K585" i="2"/>
  <c r="J585" i="2"/>
  <c r="I585" i="2"/>
  <c r="H585" i="2"/>
  <c r="L584" i="2"/>
  <c r="K584" i="2"/>
  <c r="J584" i="2"/>
  <c r="I584" i="2"/>
  <c r="H584" i="2"/>
  <c r="L583" i="2"/>
  <c r="K583" i="2"/>
  <c r="J583" i="2"/>
  <c r="I583" i="2"/>
  <c r="H583" i="2"/>
  <c r="L582" i="2"/>
  <c r="K582" i="2"/>
  <c r="J582" i="2"/>
  <c r="I582" i="2"/>
  <c r="H582" i="2"/>
  <c r="L581" i="2"/>
  <c r="K581" i="2"/>
  <c r="J581" i="2"/>
  <c r="I581" i="2"/>
  <c r="H581" i="2"/>
  <c r="L580" i="2"/>
  <c r="K580" i="2"/>
  <c r="J580" i="2"/>
  <c r="I580" i="2"/>
  <c r="H580" i="2"/>
  <c r="L579" i="2"/>
  <c r="K579" i="2"/>
  <c r="J579" i="2"/>
  <c r="I579" i="2"/>
  <c r="H579" i="2"/>
  <c r="L578" i="2"/>
  <c r="K578" i="2"/>
  <c r="J578" i="2"/>
  <c r="I578" i="2"/>
  <c r="H578" i="2"/>
  <c r="L577" i="2"/>
  <c r="K577" i="2"/>
  <c r="J577" i="2"/>
  <c r="I577" i="2"/>
  <c r="H577" i="2"/>
  <c r="L576" i="2"/>
  <c r="K576" i="2"/>
  <c r="J576" i="2"/>
  <c r="I576" i="2"/>
  <c r="H576" i="2"/>
  <c r="L575" i="2"/>
  <c r="K575" i="2"/>
  <c r="J575" i="2"/>
  <c r="I575" i="2"/>
  <c r="H575" i="2"/>
  <c r="L574" i="2"/>
  <c r="K574" i="2"/>
  <c r="J574" i="2"/>
  <c r="I574" i="2"/>
  <c r="H574" i="2"/>
  <c r="L573" i="2"/>
  <c r="K573" i="2"/>
  <c r="J573" i="2"/>
  <c r="I573" i="2"/>
  <c r="H573" i="2"/>
  <c r="L572" i="2"/>
  <c r="K572" i="2"/>
  <c r="J572" i="2"/>
  <c r="I572" i="2"/>
  <c r="H572" i="2"/>
  <c r="L571" i="2"/>
  <c r="K571" i="2"/>
  <c r="J571" i="2"/>
  <c r="I571" i="2"/>
  <c r="H571" i="2"/>
  <c r="L570" i="2"/>
  <c r="K570" i="2"/>
  <c r="J570" i="2"/>
  <c r="I570" i="2"/>
  <c r="H570" i="2"/>
  <c r="L569" i="2"/>
  <c r="K569" i="2"/>
  <c r="J569" i="2"/>
  <c r="I569" i="2"/>
  <c r="H569" i="2"/>
  <c r="L568" i="2"/>
  <c r="K568" i="2"/>
  <c r="J568" i="2"/>
  <c r="I568" i="2"/>
  <c r="H568" i="2"/>
  <c r="L567" i="2"/>
  <c r="K567" i="2"/>
  <c r="J567" i="2"/>
  <c r="I567" i="2"/>
  <c r="H567" i="2"/>
  <c r="L566" i="2"/>
  <c r="K566" i="2"/>
  <c r="J566" i="2"/>
  <c r="I566" i="2"/>
  <c r="H566" i="2"/>
  <c r="L565" i="2"/>
  <c r="K565" i="2"/>
  <c r="J565" i="2"/>
  <c r="I565" i="2"/>
  <c r="H565" i="2"/>
  <c r="L564" i="2"/>
  <c r="K564" i="2"/>
  <c r="J564" i="2"/>
  <c r="I564" i="2"/>
  <c r="H564" i="2"/>
  <c r="L563" i="2"/>
  <c r="K563" i="2"/>
  <c r="J563" i="2"/>
  <c r="I563" i="2"/>
  <c r="H563" i="2"/>
  <c r="L562" i="2"/>
  <c r="K562" i="2"/>
  <c r="J562" i="2"/>
  <c r="I562" i="2"/>
  <c r="H562" i="2"/>
  <c r="L561" i="2"/>
  <c r="K561" i="2"/>
  <c r="J561" i="2"/>
  <c r="I561" i="2"/>
  <c r="H561" i="2"/>
  <c r="L560" i="2"/>
  <c r="K560" i="2"/>
  <c r="J560" i="2"/>
  <c r="I560" i="2"/>
  <c r="H560" i="2"/>
  <c r="L559" i="2"/>
  <c r="K559" i="2"/>
  <c r="J559" i="2"/>
  <c r="I559" i="2"/>
  <c r="H559" i="2"/>
  <c r="L558" i="2"/>
  <c r="K558" i="2"/>
  <c r="J558" i="2"/>
  <c r="I558" i="2"/>
  <c r="H558" i="2"/>
  <c r="L557" i="2"/>
  <c r="K557" i="2"/>
  <c r="J557" i="2"/>
  <c r="I557" i="2"/>
  <c r="H557" i="2"/>
  <c r="L556" i="2"/>
  <c r="K556" i="2"/>
  <c r="J556" i="2"/>
  <c r="I556" i="2"/>
  <c r="H556" i="2"/>
  <c r="L555" i="2"/>
  <c r="K555" i="2"/>
  <c r="J555" i="2"/>
  <c r="I555" i="2"/>
  <c r="H555" i="2"/>
  <c r="L554" i="2"/>
  <c r="K554" i="2"/>
  <c r="J554" i="2"/>
  <c r="I554" i="2"/>
  <c r="H554" i="2"/>
  <c r="L553" i="2"/>
  <c r="K553" i="2"/>
  <c r="J553" i="2"/>
  <c r="I553" i="2"/>
  <c r="H553" i="2"/>
  <c r="L552" i="2"/>
  <c r="K552" i="2"/>
  <c r="J552" i="2"/>
  <c r="I552" i="2"/>
  <c r="H552" i="2"/>
  <c r="L551" i="2"/>
  <c r="K551" i="2"/>
  <c r="J551" i="2"/>
  <c r="I551" i="2"/>
  <c r="H551" i="2"/>
  <c r="L550" i="2"/>
  <c r="K550" i="2"/>
  <c r="J550" i="2"/>
  <c r="I550" i="2"/>
  <c r="H550" i="2"/>
  <c r="L549" i="2"/>
  <c r="K549" i="2"/>
  <c r="J549" i="2"/>
  <c r="I549" i="2"/>
  <c r="H549" i="2"/>
  <c r="L548" i="2"/>
  <c r="K548" i="2"/>
  <c r="J548" i="2"/>
  <c r="I548" i="2"/>
  <c r="H548" i="2"/>
  <c r="L547" i="2"/>
  <c r="K547" i="2"/>
  <c r="J547" i="2"/>
  <c r="I547" i="2"/>
  <c r="H547" i="2"/>
  <c r="L546" i="2"/>
  <c r="K546" i="2"/>
  <c r="J546" i="2"/>
  <c r="I546" i="2"/>
  <c r="H546" i="2"/>
  <c r="L545" i="2"/>
  <c r="K545" i="2"/>
  <c r="J545" i="2"/>
  <c r="I545" i="2"/>
  <c r="H545" i="2"/>
  <c r="L544" i="2"/>
  <c r="K544" i="2"/>
  <c r="J544" i="2"/>
  <c r="I544" i="2"/>
  <c r="H544" i="2"/>
  <c r="L543" i="2"/>
  <c r="K543" i="2"/>
  <c r="J543" i="2"/>
  <c r="I543" i="2"/>
  <c r="H543" i="2"/>
  <c r="L542" i="2"/>
  <c r="K542" i="2"/>
  <c r="J542" i="2"/>
  <c r="I542" i="2"/>
  <c r="H542" i="2"/>
  <c r="L541" i="2"/>
  <c r="K541" i="2"/>
  <c r="J541" i="2"/>
  <c r="I541" i="2"/>
  <c r="H541" i="2"/>
  <c r="L540" i="2"/>
  <c r="K540" i="2"/>
  <c r="J540" i="2"/>
  <c r="I540" i="2"/>
  <c r="H540" i="2"/>
  <c r="L539" i="2"/>
  <c r="K539" i="2"/>
  <c r="J539" i="2"/>
  <c r="I539" i="2"/>
  <c r="H539" i="2"/>
  <c r="L538" i="2"/>
  <c r="K538" i="2"/>
  <c r="J538" i="2"/>
  <c r="I538" i="2"/>
  <c r="H538" i="2"/>
  <c r="L537" i="2"/>
  <c r="K537" i="2"/>
  <c r="J537" i="2"/>
  <c r="I537" i="2"/>
  <c r="H537" i="2"/>
  <c r="L536" i="2"/>
  <c r="K536" i="2"/>
  <c r="J536" i="2"/>
  <c r="I536" i="2"/>
  <c r="H536" i="2"/>
  <c r="L535" i="2"/>
  <c r="K535" i="2"/>
  <c r="J535" i="2"/>
  <c r="I535" i="2"/>
  <c r="H535" i="2"/>
  <c r="L534" i="2"/>
  <c r="K534" i="2"/>
  <c r="J534" i="2"/>
  <c r="I534" i="2"/>
  <c r="H534" i="2"/>
  <c r="L533" i="2"/>
  <c r="K533" i="2"/>
  <c r="J533" i="2"/>
  <c r="I533" i="2"/>
  <c r="H533" i="2"/>
  <c r="L532" i="2"/>
  <c r="K532" i="2"/>
  <c r="J532" i="2"/>
  <c r="I532" i="2"/>
  <c r="H532" i="2"/>
  <c r="L531" i="2"/>
  <c r="K531" i="2"/>
  <c r="J531" i="2"/>
  <c r="I531" i="2"/>
  <c r="H531" i="2"/>
  <c r="L530" i="2"/>
  <c r="K530" i="2"/>
  <c r="J530" i="2"/>
  <c r="I530" i="2"/>
  <c r="H530" i="2"/>
  <c r="L529" i="2"/>
  <c r="K529" i="2"/>
  <c r="J529" i="2"/>
  <c r="I529" i="2"/>
  <c r="H529" i="2"/>
  <c r="L528" i="2"/>
  <c r="K528" i="2"/>
  <c r="J528" i="2"/>
  <c r="I528" i="2"/>
  <c r="H528" i="2"/>
  <c r="L527" i="2"/>
  <c r="K527" i="2"/>
  <c r="J527" i="2"/>
  <c r="I527" i="2"/>
  <c r="H527" i="2"/>
  <c r="L526" i="2"/>
  <c r="K526" i="2"/>
  <c r="J526" i="2"/>
  <c r="I526" i="2"/>
  <c r="H526" i="2"/>
  <c r="L525" i="2"/>
  <c r="K525" i="2"/>
  <c r="J525" i="2"/>
  <c r="I525" i="2"/>
  <c r="H525" i="2"/>
  <c r="L524" i="2"/>
  <c r="K524" i="2"/>
  <c r="J524" i="2"/>
  <c r="I524" i="2"/>
  <c r="H524" i="2"/>
  <c r="L523" i="2"/>
  <c r="K523" i="2"/>
  <c r="J523" i="2"/>
  <c r="I523" i="2"/>
  <c r="H523" i="2"/>
  <c r="L522" i="2"/>
  <c r="K522" i="2"/>
  <c r="J522" i="2"/>
  <c r="I522" i="2"/>
  <c r="H522" i="2"/>
  <c r="L521" i="2"/>
  <c r="K521" i="2"/>
  <c r="J521" i="2"/>
  <c r="I521" i="2"/>
  <c r="H521" i="2"/>
  <c r="L520" i="2"/>
  <c r="K520" i="2"/>
  <c r="J520" i="2"/>
  <c r="I520" i="2"/>
  <c r="H520" i="2"/>
  <c r="L519" i="2"/>
  <c r="K519" i="2"/>
  <c r="J519" i="2"/>
  <c r="I519" i="2"/>
  <c r="H519" i="2"/>
  <c r="L518" i="2"/>
  <c r="K518" i="2"/>
  <c r="J518" i="2"/>
  <c r="I518" i="2"/>
  <c r="H518" i="2"/>
  <c r="L517" i="2"/>
  <c r="K517" i="2"/>
  <c r="J517" i="2"/>
  <c r="I517" i="2"/>
  <c r="H517" i="2"/>
  <c r="L516" i="2"/>
  <c r="K516" i="2"/>
  <c r="J516" i="2"/>
  <c r="I516" i="2"/>
  <c r="H516" i="2"/>
  <c r="L515" i="2"/>
  <c r="K515" i="2"/>
  <c r="J515" i="2"/>
  <c r="I515" i="2"/>
  <c r="H515" i="2"/>
  <c r="L514" i="2"/>
  <c r="K514" i="2"/>
  <c r="J514" i="2"/>
  <c r="I514" i="2"/>
  <c r="H514" i="2"/>
  <c r="L513" i="2"/>
  <c r="K513" i="2"/>
  <c r="J513" i="2"/>
  <c r="I513" i="2"/>
  <c r="H513" i="2"/>
  <c r="L512" i="2"/>
  <c r="K512" i="2"/>
  <c r="J512" i="2"/>
  <c r="I512" i="2"/>
  <c r="H512" i="2"/>
  <c r="L511" i="2"/>
  <c r="K511" i="2"/>
  <c r="J511" i="2"/>
  <c r="I511" i="2"/>
  <c r="H511" i="2"/>
  <c r="L510" i="2"/>
  <c r="K510" i="2"/>
  <c r="J510" i="2"/>
  <c r="I510" i="2"/>
  <c r="H510" i="2"/>
  <c r="L509" i="2"/>
  <c r="K509" i="2"/>
  <c r="J509" i="2"/>
  <c r="I509" i="2"/>
  <c r="H509" i="2"/>
  <c r="L508" i="2"/>
  <c r="K508" i="2"/>
  <c r="J508" i="2"/>
  <c r="I508" i="2"/>
  <c r="H508" i="2"/>
  <c r="L507" i="2"/>
  <c r="K507" i="2"/>
  <c r="J507" i="2"/>
  <c r="I507" i="2"/>
  <c r="H507" i="2"/>
  <c r="L506" i="2"/>
  <c r="K506" i="2"/>
  <c r="J506" i="2"/>
  <c r="I506" i="2"/>
  <c r="H506" i="2"/>
  <c r="L505" i="2"/>
  <c r="K505" i="2"/>
  <c r="J505" i="2"/>
  <c r="I505" i="2"/>
  <c r="H505" i="2"/>
  <c r="L504" i="2"/>
  <c r="K504" i="2"/>
  <c r="J504" i="2"/>
  <c r="I504" i="2"/>
  <c r="H504" i="2"/>
  <c r="L503" i="2"/>
  <c r="K503" i="2"/>
  <c r="J503" i="2"/>
  <c r="I503" i="2"/>
  <c r="H503" i="2"/>
  <c r="L502" i="2"/>
  <c r="K502" i="2"/>
  <c r="J502" i="2"/>
  <c r="I502" i="2"/>
  <c r="H502" i="2"/>
  <c r="L501" i="2"/>
  <c r="K501" i="2"/>
  <c r="J501" i="2"/>
  <c r="I501" i="2"/>
  <c r="H501" i="2"/>
  <c r="L500" i="2"/>
  <c r="K500" i="2"/>
  <c r="J500" i="2"/>
  <c r="I500" i="2"/>
  <c r="H500" i="2"/>
  <c r="L499" i="2"/>
  <c r="K499" i="2"/>
  <c r="J499" i="2"/>
  <c r="I499" i="2"/>
  <c r="H499" i="2"/>
  <c r="L498" i="2"/>
  <c r="K498" i="2"/>
  <c r="J498" i="2"/>
  <c r="I498" i="2"/>
  <c r="H498" i="2"/>
  <c r="L497" i="2"/>
  <c r="K497" i="2"/>
  <c r="J497" i="2"/>
  <c r="I497" i="2"/>
  <c r="H497" i="2"/>
  <c r="L496" i="2"/>
  <c r="K496" i="2"/>
  <c r="J496" i="2"/>
  <c r="I496" i="2"/>
  <c r="H496" i="2"/>
  <c r="L495" i="2"/>
  <c r="K495" i="2"/>
  <c r="J495" i="2"/>
  <c r="I495" i="2"/>
  <c r="H495" i="2"/>
  <c r="L494" i="2"/>
  <c r="K494" i="2"/>
  <c r="J494" i="2"/>
  <c r="I494" i="2"/>
  <c r="H494" i="2"/>
  <c r="L493" i="2"/>
  <c r="K493" i="2"/>
  <c r="J493" i="2"/>
  <c r="I493" i="2"/>
  <c r="H493" i="2"/>
  <c r="L492" i="2"/>
  <c r="K492" i="2"/>
  <c r="J492" i="2"/>
  <c r="I492" i="2"/>
  <c r="H492" i="2"/>
  <c r="L491" i="2"/>
  <c r="K491" i="2"/>
  <c r="J491" i="2"/>
  <c r="I491" i="2"/>
  <c r="H491" i="2"/>
  <c r="L490" i="2"/>
  <c r="K490" i="2"/>
  <c r="J490" i="2"/>
  <c r="I490" i="2"/>
  <c r="H490" i="2"/>
  <c r="L489" i="2"/>
  <c r="K489" i="2"/>
  <c r="J489" i="2"/>
  <c r="I489" i="2"/>
  <c r="H489" i="2"/>
  <c r="L488" i="2"/>
  <c r="K488" i="2"/>
  <c r="J488" i="2"/>
  <c r="I488" i="2"/>
  <c r="H488" i="2"/>
  <c r="L487" i="2"/>
  <c r="K487" i="2"/>
  <c r="J487" i="2"/>
  <c r="I487" i="2"/>
  <c r="H487" i="2"/>
  <c r="L486" i="2"/>
  <c r="K486" i="2"/>
  <c r="J486" i="2"/>
  <c r="I486" i="2"/>
  <c r="H486" i="2"/>
  <c r="L485" i="2"/>
  <c r="K485" i="2"/>
  <c r="J485" i="2"/>
  <c r="I485" i="2"/>
  <c r="H485" i="2"/>
  <c r="L484" i="2"/>
  <c r="K484" i="2"/>
  <c r="J484" i="2"/>
  <c r="I484" i="2"/>
  <c r="H484" i="2"/>
  <c r="L483" i="2"/>
  <c r="K483" i="2"/>
  <c r="J483" i="2"/>
  <c r="I483" i="2"/>
  <c r="H483" i="2"/>
  <c r="L482" i="2"/>
  <c r="K482" i="2"/>
  <c r="J482" i="2"/>
  <c r="I482" i="2"/>
  <c r="H482" i="2"/>
  <c r="L481" i="2"/>
  <c r="K481" i="2"/>
  <c r="J481" i="2"/>
  <c r="I481" i="2"/>
  <c r="H481" i="2"/>
  <c r="L480" i="2"/>
  <c r="K480" i="2"/>
  <c r="J480" i="2"/>
  <c r="I480" i="2"/>
  <c r="H480" i="2"/>
  <c r="L479" i="2"/>
  <c r="K479" i="2"/>
  <c r="J479" i="2"/>
  <c r="I479" i="2"/>
  <c r="H479" i="2"/>
  <c r="L478" i="2"/>
  <c r="K478" i="2"/>
  <c r="J478" i="2"/>
  <c r="I478" i="2"/>
  <c r="H478" i="2"/>
  <c r="L477" i="2"/>
  <c r="K477" i="2"/>
  <c r="J477" i="2"/>
  <c r="I477" i="2"/>
  <c r="H477" i="2"/>
  <c r="L476" i="2"/>
  <c r="K476" i="2"/>
  <c r="J476" i="2"/>
  <c r="I476" i="2"/>
  <c r="H476" i="2"/>
  <c r="L475" i="2"/>
  <c r="K475" i="2"/>
  <c r="J475" i="2"/>
  <c r="I475" i="2"/>
  <c r="H475" i="2"/>
  <c r="L474" i="2"/>
  <c r="K474" i="2"/>
  <c r="J474" i="2"/>
  <c r="I474" i="2"/>
  <c r="H474" i="2"/>
  <c r="L473" i="2"/>
  <c r="K473" i="2"/>
  <c r="J473" i="2"/>
  <c r="I473" i="2"/>
  <c r="H473" i="2"/>
  <c r="L472" i="2"/>
  <c r="K472" i="2"/>
  <c r="J472" i="2"/>
  <c r="I472" i="2"/>
  <c r="H472" i="2"/>
  <c r="L471" i="2"/>
  <c r="K471" i="2"/>
  <c r="J471" i="2"/>
  <c r="I471" i="2"/>
  <c r="H471" i="2"/>
  <c r="L470" i="2"/>
  <c r="K470" i="2"/>
  <c r="J470" i="2"/>
  <c r="I470" i="2"/>
  <c r="H470" i="2"/>
  <c r="L469" i="2"/>
  <c r="K469" i="2"/>
  <c r="J469" i="2"/>
  <c r="I469" i="2"/>
  <c r="H469" i="2"/>
  <c r="L468" i="2"/>
  <c r="K468" i="2"/>
  <c r="J468" i="2"/>
  <c r="I468" i="2"/>
  <c r="H468" i="2"/>
  <c r="L467" i="2"/>
  <c r="K467" i="2"/>
  <c r="J467" i="2"/>
  <c r="I467" i="2"/>
  <c r="H467" i="2"/>
  <c r="L466" i="2"/>
  <c r="K466" i="2"/>
  <c r="J466" i="2"/>
  <c r="I466" i="2"/>
  <c r="H466" i="2"/>
  <c r="L465" i="2"/>
  <c r="K465" i="2"/>
  <c r="J465" i="2"/>
  <c r="I465" i="2"/>
  <c r="H465" i="2"/>
  <c r="L464" i="2"/>
  <c r="K464" i="2"/>
  <c r="J464" i="2"/>
  <c r="I464" i="2"/>
  <c r="H464" i="2"/>
  <c r="L463" i="2"/>
  <c r="K463" i="2"/>
  <c r="J463" i="2"/>
  <c r="I463" i="2"/>
  <c r="H463" i="2"/>
  <c r="L462" i="2"/>
  <c r="K462" i="2"/>
  <c r="J462" i="2"/>
  <c r="I462" i="2"/>
  <c r="H462" i="2"/>
  <c r="L461" i="2"/>
  <c r="K461" i="2"/>
  <c r="J461" i="2"/>
  <c r="I461" i="2"/>
  <c r="H461" i="2"/>
  <c r="L460" i="2"/>
  <c r="K460" i="2"/>
  <c r="J460" i="2"/>
  <c r="I460" i="2"/>
  <c r="H460" i="2"/>
  <c r="L459" i="2"/>
  <c r="K459" i="2"/>
  <c r="J459" i="2"/>
  <c r="I459" i="2"/>
  <c r="H459" i="2"/>
  <c r="L458" i="2"/>
  <c r="K458" i="2"/>
  <c r="J458" i="2"/>
  <c r="I458" i="2"/>
  <c r="H458" i="2"/>
  <c r="L457" i="2"/>
  <c r="K457" i="2"/>
  <c r="J457" i="2"/>
  <c r="I457" i="2"/>
  <c r="H457" i="2"/>
  <c r="L456" i="2"/>
  <c r="K456" i="2"/>
  <c r="J456" i="2"/>
  <c r="I456" i="2"/>
  <c r="H456" i="2"/>
  <c r="L455" i="2"/>
  <c r="K455" i="2"/>
  <c r="J455" i="2"/>
  <c r="I455" i="2"/>
  <c r="H455" i="2"/>
  <c r="L454" i="2"/>
  <c r="K454" i="2"/>
  <c r="J454" i="2"/>
  <c r="I454" i="2"/>
  <c r="H454" i="2"/>
  <c r="L453" i="2"/>
  <c r="K453" i="2"/>
  <c r="J453" i="2"/>
  <c r="I453" i="2"/>
  <c r="H453" i="2"/>
  <c r="L452" i="2"/>
  <c r="K452" i="2"/>
  <c r="J452" i="2"/>
  <c r="I452" i="2"/>
  <c r="H452" i="2"/>
  <c r="L451" i="2"/>
  <c r="K451" i="2"/>
  <c r="J451" i="2"/>
  <c r="I451" i="2"/>
  <c r="H451" i="2"/>
  <c r="L450" i="2"/>
  <c r="K450" i="2"/>
  <c r="J450" i="2"/>
  <c r="I450" i="2"/>
  <c r="H450" i="2"/>
  <c r="L449" i="2"/>
  <c r="K449" i="2"/>
  <c r="J449" i="2"/>
  <c r="I449" i="2"/>
  <c r="H449" i="2"/>
  <c r="L448" i="2"/>
  <c r="K448" i="2"/>
  <c r="J448" i="2"/>
  <c r="I448" i="2"/>
  <c r="H448" i="2"/>
  <c r="L447" i="2"/>
  <c r="K447" i="2"/>
  <c r="J447" i="2"/>
  <c r="I447" i="2"/>
  <c r="H447" i="2"/>
  <c r="L446" i="2"/>
  <c r="K446" i="2"/>
  <c r="J446" i="2"/>
  <c r="I446" i="2"/>
  <c r="H446" i="2"/>
  <c r="L445" i="2"/>
  <c r="K445" i="2"/>
  <c r="J445" i="2"/>
  <c r="I445" i="2"/>
  <c r="H445" i="2"/>
  <c r="L444" i="2"/>
  <c r="K444" i="2"/>
  <c r="J444" i="2"/>
  <c r="I444" i="2"/>
  <c r="H444" i="2"/>
  <c r="L443" i="2"/>
  <c r="K443" i="2"/>
  <c r="J443" i="2"/>
  <c r="I443" i="2"/>
  <c r="H443" i="2"/>
  <c r="L442" i="2"/>
  <c r="K442" i="2"/>
  <c r="J442" i="2"/>
  <c r="I442" i="2"/>
  <c r="H442" i="2"/>
  <c r="L441" i="2"/>
  <c r="K441" i="2"/>
  <c r="J441" i="2"/>
  <c r="I441" i="2"/>
  <c r="H441" i="2"/>
  <c r="L440" i="2"/>
  <c r="K440" i="2"/>
  <c r="J440" i="2"/>
  <c r="I440" i="2"/>
  <c r="H440" i="2"/>
  <c r="L439" i="2"/>
  <c r="K439" i="2"/>
  <c r="J439" i="2"/>
  <c r="I439" i="2"/>
  <c r="H439" i="2"/>
  <c r="L438" i="2"/>
  <c r="K438" i="2"/>
  <c r="J438" i="2"/>
  <c r="I438" i="2"/>
  <c r="H438" i="2"/>
  <c r="L437" i="2"/>
  <c r="K437" i="2"/>
  <c r="J437" i="2"/>
  <c r="I437" i="2"/>
  <c r="H437" i="2"/>
  <c r="L436" i="2"/>
  <c r="K436" i="2"/>
  <c r="J436" i="2"/>
  <c r="I436" i="2"/>
  <c r="H436" i="2"/>
  <c r="L435" i="2"/>
  <c r="K435" i="2"/>
  <c r="J435" i="2"/>
  <c r="I435" i="2"/>
  <c r="H435" i="2"/>
  <c r="L434" i="2"/>
  <c r="K434" i="2"/>
  <c r="J434" i="2"/>
  <c r="I434" i="2"/>
  <c r="H434" i="2"/>
  <c r="L433" i="2"/>
  <c r="K433" i="2"/>
  <c r="J433" i="2"/>
  <c r="I433" i="2"/>
  <c r="H433" i="2"/>
  <c r="L432" i="2"/>
  <c r="K432" i="2"/>
  <c r="J432" i="2"/>
  <c r="I432" i="2"/>
  <c r="H432" i="2"/>
  <c r="L431" i="2"/>
  <c r="K431" i="2"/>
  <c r="J431" i="2"/>
  <c r="I431" i="2"/>
  <c r="H431" i="2"/>
  <c r="L430" i="2"/>
  <c r="K430" i="2"/>
  <c r="J430" i="2"/>
  <c r="I430" i="2"/>
  <c r="H430" i="2"/>
  <c r="L429" i="2"/>
  <c r="K429" i="2"/>
  <c r="J429" i="2"/>
  <c r="I429" i="2"/>
  <c r="H429" i="2"/>
  <c r="L428" i="2"/>
  <c r="K428" i="2"/>
  <c r="J428" i="2"/>
  <c r="I428" i="2"/>
  <c r="H428" i="2"/>
  <c r="L427" i="2"/>
  <c r="K427" i="2"/>
  <c r="J427" i="2"/>
  <c r="I427" i="2"/>
  <c r="H427" i="2"/>
  <c r="L426" i="2"/>
  <c r="K426" i="2"/>
  <c r="J426" i="2"/>
  <c r="I426" i="2"/>
  <c r="H426" i="2"/>
  <c r="L425" i="2"/>
  <c r="K425" i="2"/>
  <c r="J425" i="2"/>
  <c r="I425" i="2"/>
  <c r="H425" i="2"/>
  <c r="L424" i="2"/>
  <c r="K424" i="2"/>
  <c r="J424" i="2"/>
  <c r="I424" i="2"/>
  <c r="H424" i="2"/>
  <c r="L423" i="2"/>
  <c r="K423" i="2"/>
  <c r="J423" i="2"/>
  <c r="I423" i="2"/>
  <c r="H423" i="2"/>
  <c r="L422" i="2"/>
  <c r="K422" i="2"/>
  <c r="J422" i="2"/>
  <c r="I422" i="2"/>
  <c r="H422" i="2"/>
  <c r="L421" i="2"/>
  <c r="K421" i="2"/>
  <c r="J421" i="2"/>
  <c r="I421" i="2"/>
  <c r="H421" i="2"/>
  <c r="L420" i="2"/>
  <c r="K420" i="2"/>
  <c r="J420" i="2"/>
  <c r="I420" i="2"/>
  <c r="H420" i="2"/>
  <c r="L419" i="2"/>
  <c r="K419" i="2"/>
  <c r="J419" i="2"/>
  <c r="I419" i="2"/>
  <c r="H419" i="2"/>
  <c r="L418" i="2"/>
  <c r="K418" i="2"/>
  <c r="J418" i="2"/>
  <c r="I418" i="2"/>
  <c r="H418" i="2"/>
  <c r="L417" i="2"/>
  <c r="K417" i="2"/>
  <c r="J417" i="2"/>
  <c r="I417" i="2"/>
  <c r="H417" i="2"/>
  <c r="L416" i="2"/>
  <c r="K416" i="2"/>
  <c r="J416" i="2"/>
  <c r="I416" i="2"/>
  <c r="H416" i="2"/>
  <c r="L415" i="2"/>
  <c r="K415" i="2"/>
  <c r="J415" i="2"/>
  <c r="I415" i="2"/>
  <c r="H415" i="2"/>
  <c r="L414" i="2"/>
  <c r="K414" i="2"/>
  <c r="J414" i="2"/>
  <c r="I414" i="2"/>
  <c r="H414" i="2"/>
  <c r="L413" i="2"/>
  <c r="K413" i="2"/>
  <c r="J413" i="2"/>
  <c r="I413" i="2"/>
  <c r="H413" i="2"/>
  <c r="L412" i="2"/>
  <c r="K412" i="2"/>
  <c r="J412" i="2"/>
  <c r="I412" i="2"/>
  <c r="H412" i="2"/>
  <c r="L411" i="2"/>
  <c r="K411" i="2"/>
  <c r="J411" i="2"/>
  <c r="I411" i="2"/>
  <c r="H411" i="2"/>
  <c r="L410" i="2"/>
  <c r="K410" i="2"/>
  <c r="J410" i="2"/>
  <c r="I410" i="2"/>
  <c r="H410" i="2"/>
  <c r="L409" i="2"/>
  <c r="K409" i="2"/>
  <c r="J409" i="2"/>
  <c r="I409" i="2"/>
  <c r="H409" i="2"/>
  <c r="L408" i="2"/>
  <c r="K408" i="2"/>
  <c r="J408" i="2"/>
  <c r="I408" i="2"/>
  <c r="H408" i="2"/>
  <c r="L407" i="2"/>
  <c r="K407" i="2"/>
  <c r="J407" i="2"/>
  <c r="I407" i="2"/>
  <c r="H407" i="2"/>
  <c r="L406" i="2"/>
  <c r="K406" i="2"/>
  <c r="J406" i="2"/>
  <c r="I406" i="2"/>
  <c r="H406" i="2"/>
  <c r="L405" i="2"/>
  <c r="K405" i="2"/>
  <c r="J405" i="2"/>
  <c r="I405" i="2"/>
  <c r="H405" i="2"/>
  <c r="L404" i="2"/>
  <c r="K404" i="2"/>
  <c r="J404" i="2"/>
  <c r="I404" i="2"/>
  <c r="H404" i="2"/>
  <c r="L403" i="2"/>
  <c r="K403" i="2"/>
  <c r="J403" i="2"/>
  <c r="I403" i="2"/>
  <c r="H403" i="2"/>
  <c r="L402" i="2"/>
  <c r="K402" i="2"/>
  <c r="J402" i="2"/>
  <c r="I402" i="2"/>
  <c r="H402" i="2"/>
  <c r="L401" i="2"/>
  <c r="K401" i="2"/>
  <c r="J401" i="2"/>
  <c r="I401" i="2"/>
  <c r="H401" i="2"/>
  <c r="L400" i="2"/>
  <c r="K400" i="2"/>
  <c r="J400" i="2"/>
  <c r="I400" i="2"/>
  <c r="H400" i="2"/>
  <c r="L399" i="2"/>
  <c r="K399" i="2"/>
  <c r="J399" i="2"/>
  <c r="I399" i="2"/>
  <c r="H399" i="2"/>
  <c r="L398" i="2"/>
  <c r="K398" i="2"/>
  <c r="J398" i="2"/>
  <c r="I398" i="2"/>
  <c r="H398" i="2"/>
  <c r="L397" i="2"/>
  <c r="K397" i="2"/>
  <c r="J397" i="2"/>
  <c r="I397" i="2"/>
  <c r="H397" i="2"/>
  <c r="L396" i="2"/>
  <c r="K396" i="2"/>
  <c r="J396" i="2"/>
  <c r="I396" i="2"/>
  <c r="H396" i="2"/>
  <c r="L395" i="2"/>
  <c r="K395" i="2"/>
  <c r="J395" i="2"/>
  <c r="I395" i="2"/>
  <c r="H395" i="2"/>
  <c r="L394" i="2"/>
  <c r="K394" i="2"/>
  <c r="J394" i="2"/>
  <c r="I394" i="2"/>
  <c r="H394" i="2"/>
  <c r="L393" i="2"/>
  <c r="K393" i="2"/>
  <c r="J393" i="2"/>
  <c r="I393" i="2"/>
  <c r="H393" i="2"/>
  <c r="L392" i="2"/>
  <c r="K392" i="2"/>
  <c r="J392" i="2"/>
  <c r="I392" i="2"/>
  <c r="H392" i="2"/>
  <c r="L391" i="2"/>
  <c r="K391" i="2"/>
  <c r="J391" i="2"/>
  <c r="I391" i="2"/>
  <c r="H391" i="2"/>
  <c r="L390" i="2"/>
  <c r="K390" i="2"/>
  <c r="J390" i="2"/>
  <c r="I390" i="2"/>
  <c r="H390" i="2"/>
  <c r="L389" i="2"/>
  <c r="K389" i="2"/>
  <c r="J389" i="2"/>
  <c r="I389" i="2"/>
  <c r="H389" i="2"/>
  <c r="L388" i="2"/>
  <c r="K388" i="2"/>
  <c r="J388" i="2"/>
  <c r="I388" i="2"/>
  <c r="H388" i="2"/>
  <c r="L387" i="2"/>
  <c r="K387" i="2"/>
  <c r="J387" i="2"/>
  <c r="I387" i="2"/>
  <c r="H387" i="2"/>
  <c r="L386" i="2"/>
  <c r="K386" i="2"/>
  <c r="J386" i="2"/>
  <c r="I386" i="2"/>
  <c r="H386" i="2"/>
  <c r="L385" i="2"/>
  <c r="K385" i="2"/>
  <c r="J385" i="2"/>
  <c r="I385" i="2"/>
  <c r="H385" i="2"/>
  <c r="L384" i="2"/>
  <c r="K384" i="2"/>
  <c r="J384" i="2"/>
  <c r="I384" i="2"/>
  <c r="H384" i="2"/>
  <c r="L383" i="2"/>
  <c r="K383" i="2"/>
  <c r="J383" i="2"/>
  <c r="I383" i="2"/>
  <c r="H383" i="2"/>
  <c r="L382" i="2"/>
  <c r="K382" i="2"/>
  <c r="J382" i="2"/>
  <c r="I382" i="2"/>
  <c r="H382" i="2"/>
  <c r="L381" i="2"/>
  <c r="K381" i="2"/>
  <c r="J381" i="2"/>
  <c r="I381" i="2"/>
  <c r="H381" i="2"/>
  <c r="L380" i="2"/>
  <c r="K380" i="2"/>
  <c r="J380" i="2"/>
  <c r="I380" i="2"/>
  <c r="H380" i="2"/>
  <c r="L379" i="2"/>
  <c r="K379" i="2"/>
  <c r="J379" i="2"/>
  <c r="I379" i="2"/>
  <c r="H379" i="2"/>
  <c r="L378" i="2"/>
  <c r="K378" i="2"/>
  <c r="J378" i="2"/>
  <c r="I378" i="2"/>
  <c r="H378" i="2"/>
  <c r="L377" i="2"/>
  <c r="K377" i="2"/>
  <c r="J377" i="2"/>
  <c r="I377" i="2"/>
  <c r="H377" i="2"/>
  <c r="L376" i="2"/>
  <c r="K376" i="2"/>
  <c r="J376" i="2"/>
  <c r="I376" i="2"/>
  <c r="H376" i="2"/>
  <c r="L375" i="2"/>
  <c r="K375" i="2"/>
  <c r="J375" i="2"/>
  <c r="I375" i="2"/>
  <c r="H375" i="2"/>
  <c r="L374" i="2"/>
  <c r="K374" i="2"/>
  <c r="J374" i="2"/>
  <c r="I374" i="2"/>
  <c r="H374" i="2"/>
  <c r="L373" i="2"/>
  <c r="K373" i="2"/>
  <c r="J373" i="2"/>
  <c r="I373" i="2"/>
  <c r="H373" i="2"/>
  <c r="L372" i="2"/>
  <c r="K372" i="2"/>
  <c r="J372" i="2"/>
  <c r="I372" i="2"/>
  <c r="H372" i="2"/>
  <c r="L371" i="2"/>
  <c r="K371" i="2"/>
  <c r="J371" i="2"/>
  <c r="I371" i="2"/>
  <c r="H371" i="2"/>
  <c r="L370" i="2"/>
  <c r="K370" i="2"/>
  <c r="J370" i="2"/>
  <c r="I370" i="2"/>
  <c r="H370" i="2"/>
  <c r="L369" i="2"/>
  <c r="K369" i="2"/>
  <c r="J369" i="2"/>
  <c r="I369" i="2"/>
  <c r="H369" i="2"/>
  <c r="L368" i="2"/>
  <c r="K368" i="2"/>
  <c r="J368" i="2"/>
  <c r="I368" i="2"/>
  <c r="H368" i="2"/>
  <c r="L367" i="2"/>
  <c r="K367" i="2"/>
  <c r="J367" i="2"/>
  <c r="I367" i="2"/>
  <c r="H367" i="2"/>
  <c r="L366" i="2"/>
  <c r="K366" i="2"/>
  <c r="J366" i="2"/>
  <c r="I366" i="2"/>
  <c r="H366" i="2"/>
  <c r="L365" i="2"/>
  <c r="K365" i="2"/>
  <c r="J365" i="2"/>
  <c r="I365" i="2"/>
  <c r="H365" i="2"/>
  <c r="L364" i="2"/>
  <c r="K364" i="2"/>
  <c r="J364" i="2"/>
  <c r="I364" i="2"/>
  <c r="H364" i="2"/>
  <c r="L363" i="2"/>
  <c r="K363" i="2"/>
  <c r="J363" i="2"/>
  <c r="I363" i="2"/>
  <c r="H363" i="2"/>
  <c r="L362" i="2"/>
  <c r="K362" i="2"/>
  <c r="J362" i="2"/>
  <c r="I362" i="2"/>
  <c r="H362" i="2"/>
  <c r="L361" i="2"/>
  <c r="K361" i="2"/>
  <c r="J361" i="2"/>
  <c r="I361" i="2"/>
  <c r="H361" i="2"/>
  <c r="L360" i="2"/>
  <c r="K360" i="2"/>
  <c r="J360" i="2"/>
  <c r="I360" i="2"/>
  <c r="H360" i="2"/>
  <c r="L359" i="2"/>
  <c r="K359" i="2"/>
  <c r="J359" i="2"/>
  <c r="I359" i="2"/>
  <c r="H359" i="2"/>
  <c r="L358" i="2"/>
  <c r="K358" i="2"/>
  <c r="J358" i="2"/>
  <c r="I358" i="2"/>
  <c r="H358" i="2"/>
  <c r="L357" i="2"/>
  <c r="K357" i="2"/>
  <c r="J357" i="2"/>
  <c r="I357" i="2"/>
  <c r="H357" i="2"/>
  <c r="L356" i="2"/>
  <c r="K356" i="2"/>
  <c r="J356" i="2"/>
  <c r="I356" i="2"/>
  <c r="H356" i="2"/>
  <c r="L355" i="2"/>
  <c r="K355" i="2"/>
  <c r="J355" i="2"/>
  <c r="I355" i="2"/>
  <c r="H355" i="2"/>
  <c r="L354" i="2"/>
  <c r="K354" i="2"/>
  <c r="J354" i="2"/>
  <c r="I354" i="2"/>
  <c r="H354" i="2"/>
  <c r="L353" i="2"/>
  <c r="K353" i="2"/>
  <c r="J353" i="2"/>
  <c r="I353" i="2"/>
  <c r="H353" i="2"/>
  <c r="L352" i="2"/>
  <c r="K352" i="2"/>
  <c r="J352" i="2"/>
  <c r="I352" i="2"/>
  <c r="H352" i="2"/>
  <c r="L351" i="2"/>
  <c r="K351" i="2"/>
  <c r="J351" i="2"/>
  <c r="I351" i="2"/>
  <c r="H351" i="2"/>
  <c r="L350" i="2"/>
  <c r="K350" i="2"/>
  <c r="J350" i="2"/>
  <c r="I350" i="2"/>
  <c r="H350" i="2"/>
  <c r="L349" i="2"/>
  <c r="K349" i="2"/>
  <c r="J349" i="2"/>
  <c r="I349" i="2"/>
  <c r="H349" i="2"/>
  <c r="L348" i="2"/>
  <c r="K348" i="2"/>
  <c r="J348" i="2"/>
  <c r="I348" i="2"/>
  <c r="H348" i="2"/>
  <c r="L347" i="2"/>
  <c r="K347" i="2"/>
  <c r="J347" i="2"/>
  <c r="I347" i="2"/>
  <c r="H347" i="2"/>
  <c r="L346" i="2"/>
  <c r="K346" i="2"/>
  <c r="J346" i="2"/>
  <c r="I346" i="2"/>
  <c r="H346" i="2"/>
  <c r="L345" i="2"/>
  <c r="K345" i="2"/>
  <c r="J345" i="2"/>
  <c r="I345" i="2"/>
  <c r="H345" i="2"/>
  <c r="L344" i="2"/>
  <c r="K344" i="2"/>
  <c r="J344" i="2"/>
  <c r="I344" i="2"/>
  <c r="H344" i="2"/>
  <c r="L343" i="2"/>
  <c r="K343" i="2"/>
  <c r="J343" i="2"/>
  <c r="I343" i="2"/>
  <c r="H343" i="2"/>
  <c r="L342" i="2"/>
  <c r="K342" i="2"/>
  <c r="J342" i="2"/>
  <c r="I342" i="2"/>
  <c r="H342" i="2"/>
  <c r="L341" i="2"/>
  <c r="K341" i="2"/>
  <c r="J341" i="2"/>
  <c r="I341" i="2"/>
  <c r="H341" i="2"/>
  <c r="L340" i="2"/>
  <c r="K340" i="2"/>
  <c r="J340" i="2"/>
  <c r="I340" i="2"/>
  <c r="H340" i="2"/>
  <c r="L339" i="2"/>
  <c r="K339" i="2"/>
  <c r="J339" i="2"/>
  <c r="I339" i="2"/>
  <c r="H339" i="2"/>
  <c r="L338" i="2"/>
  <c r="K338" i="2"/>
  <c r="J338" i="2"/>
  <c r="I338" i="2"/>
  <c r="H338" i="2"/>
  <c r="L337" i="2"/>
  <c r="K337" i="2"/>
  <c r="J337" i="2"/>
  <c r="I337" i="2"/>
  <c r="H337" i="2"/>
  <c r="L336" i="2"/>
  <c r="K336" i="2"/>
  <c r="J336" i="2"/>
  <c r="I336" i="2"/>
  <c r="H336" i="2"/>
  <c r="L335" i="2"/>
  <c r="K335" i="2"/>
  <c r="J335" i="2"/>
  <c r="I335" i="2"/>
  <c r="H335" i="2"/>
  <c r="L334" i="2"/>
  <c r="K334" i="2"/>
  <c r="J334" i="2"/>
  <c r="I334" i="2"/>
  <c r="H334" i="2"/>
  <c r="L333" i="2"/>
  <c r="K333" i="2"/>
  <c r="J333" i="2"/>
  <c r="I333" i="2"/>
  <c r="H333" i="2"/>
  <c r="L332" i="2"/>
  <c r="K332" i="2"/>
  <c r="J332" i="2"/>
  <c r="I332" i="2"/>
  <c r="H332" i="2"/>
  <c r="L331" i="2"/>
  <c r="K331" i="2"/>
  <c r="J331" i="2"/>
  <c r="I331" i="2"/>
  <c r="H331" i="2"/>
  <c r="L330" i="2"/>
  <c r="K330" i="2"/>
  <c r="J330" i="2"/>
  <c r="I330" i="2"/>
  <c r="H330" i="2"/>
  <c r="L329" i="2"/>
  <c r="K329" i="2"/>
  <c r="J329" i="2"/>
  <c r="I329" i="2"/>
  <c r="H329" i="2"/>
  <c r="L328" i="2"/>
  <c r="K328" i="2"/>
  <c r="J328" i="2"/>
  <c r="I328" i="2"/>
  <c r="H328" i="2"/>
  <c r="L327" i="2"/>
  <c r="K327" i="2"/>
  <c r="J327" i="2"/>
  <c r="I327" i="2"/>
  <c r="H327" i="2"/>
  <c r="L326" i="2"/>
  <c r="K326" i="2"/>
  <c r="J326" i="2"/>
  <c r="I326" i="2"/>
  <c r="H326" i="2"/>
  <c r="L325" i="2"/>
  <c r="K325" i="2"/>
  <c r="J325" i="2"/>
  <c r="I325" i="2"/>
  <c r="H325" i="2"/>
  <c r="L324" i="2"/>
  <c r="K324" i="2"/>
  <c r="J324" i="2"/>
  <c r="I324" i="2"/>
  <c r="H324" i="2"/>
  <c r="L323" i="2"/>
  <c r="K323" i="2"/>
  <c r="J323" i="2"/>
  <c r="I323" i="2"/>
  <c r="H323" i="2"/>
  <c r="L322" i="2"/>
  <c r="K322" i="2"/>
  <c r="J322" i="2"/>
  <c r="I322" i="2"/>
  <c r="H322" i="2"/>
  <c r="L321" i="2"/>
  <c r="K321" i="2"/>
  <c r="J321" i="2"/>
  <c r="I321" i="2"/>
  <c r="H321" i="2"/>
  <c r="L320" i="2"/>
  <c r="K320" i="2"/>
  <c r="J320" i="2"/>
  <c r="I320" i="2"/>
  <c r="H320" i="2"/>
  <c r="L319" i="2"/>
  <c r="K319" i="2"/>
  <c r="J319" i="2"/>
  <c r="I319" i="2"/>
  <c r="H319" i="2"/>
  <c r="L318" i="2"/>
  <c r="K318" i="2"/>
  <c r="J318" i="2"/>
  <c r="I318" i="2"/>
  <c r="H318" i="2"/>
  <c r="L317" i="2"/>
  <c r="K317" i="2"/>
  <c r="J317" i="2"/>
  <c r="I317" i="2"/>
  <c r="H317" i="2"/>
  <c r="L316" i="2"/>
  <c r="K316" i="2"/>
  <c r="J316" i="2"/>
  <c r="I316" i="2"/>
  <c r="H316" i="2"/>
  <c r="L315" i="2"/>
  <c r="K315" i="2"/>
  <c r="J315" i="2"/>
  <c r="I315" i="2"/>
  <c r="H315" i="2"/>
  <c r="L314" i="2"/>
  <c r="K314" i="2"/>
  <c r="J314" i="2"/>
  <c r="I314" i="2"/>
  <c r="H314" i="2"/>
  <c r="L313" i="2"/>
  <c r="K313" i="2"/>
  <c r="J313" i="2"/>
  <c r="I313" i="2"/>
  <c r="H313" i="2"/>
  <c r="L312" i="2"/>
  <c r="K312" i="2"/>
  <c r="J312" i="2"/>
  <c r="I312" i="2"/>
  <c r="H312" i="2"/>
  <c r="L311" i="2"/>
  <c r="K311" i="2"/>
  <c r="J311" i="2"/>
  <c r="I311" i="2"/>
  <c r="H311" i="2"/>
  <c r="L310" i="2"/>
  <c r="K310" i="2"/>
  <c r="J310" i="2"/>
  <c r="I310" i="2"/>
  <c r="H310" i="2"/>
  <c r="L309" i="2"/>
  <c r="K309" i="2"/>
  <c r="J309" i="2"/>
  <c r="I309" i="2"/>
  <c r="H309" i="2"/>
  <c r="L308" i="2"/>
  <c r="K308" i="2"/>
  <c r="J308" i="2"/>
  <c r="I308" i="2"/>
  <c r="H308" i="2"/>
  <c r="L307" i="2"/>
  <c r="K307" i="2"/>
  <c r="J307" i="2"/>
  <c r="I307" i="2"/>
  <c r="H307" i="2"/>
  <c r="L306" i="2"/>
  <c r="K306" i="2"/>
  <c r="J306" i="2"/>
  <c r="I306" i="2"/>
  <c r="H306" i="2"/>
  <c r="L305" i="2"/>
  <c r="K305" i="2"/>
  <c r="J305" i="2"/>
  <c r="I305" i="2"/>
  <c r="H305" i="2"/>
  <c r="L304" i="2"/>
  <c r="K304" i="2"/>
  <c r="J304" i="2"/>
  <c r="I304" i="2"/>
  <c r="H304" i="2"/>
  <c r="L303" i="2"/>
  <c r="K303" i="2"/>
  <c r="J303" i="2"/>
  <c r="I303" i="2"/>
  <c r="H303" i="2"/>
  <c r="L302" i="2"/>
  <c r="K302" i="2"/>
  <c r="J302" i="2"/>
  <c r="I302" i="2"/>
  <c r="H302" i="2"/>
  <c r="L301" i="2"/>
  <c r="K301" i="2"/>
  <c r="J301" i="2"/>
  <c r="I301" i="2"/>
  <c r="H301" i="2"/>
  <c r="L300" i="2"/>
  <c r="K300" i="2"/>
  <c r="J300" i="2"/>
  <c r="I300" i="2"/>
  <c r="H300" i="2"/>
  <c r="L299" i="2"/>
  <c r="K299" i="2"/>
  <c r="J299" i="2"/>
  <c r="I299" i="2"/>
  <c r="H299" i="2"/>
  <c r="L298" i="2"/>
  <c r="K298" i="2"/>
  <c r="J298" i="2"/>
  <c r="I298" i="2"/>
  <c r="H298" i="2"/>
  <c r="L297" i="2"/>
  <c r="K297" i="2"/>
  <c r="J297" i="2"/>
  <c r="I297" i="2"/>
  <c r="H297" i="2"/>
  <c r="L296" i="2"/>
  <c r="K296" i="2"/>
  <c r="J296" i="2"/>
  <c r="I296" i="2"/>
  <c r="H296" i="2"/>
  <c r="L295" i="2"/>
  <c r="K295" i="2"/>
  <c r="J295" i="2"/>
  <c r="I295" i="2"/>
  <c r="H295" i="2"/>
  <c r="L294" i="2"/>
  <c r="K294" i="2"/>
  <c r="J294" i="2"/>
  <c r="I294" i="2"/>
  <c r="H294" i="2"/>
  <c r="L293" i="2"/>
  <c r="K293" i="2"/>
  <c r="J293" i="2"/>
  <c r="I293" i="2"/>
  <c r="H293" i="2"/>
  <c r="L292" i="2"/>
  <c r="K292" i="2"/>
  <c r="J292" i="2"/>
  <c r="I292" i="2"/>
  <c r="H292" i="2"/>
  <c r="L291" i="2"/>
  <c r="K291" i="2"/>
  <c r="J291" i="2"/>
  <c r="I291" i="2"/>
  <c r="H291" i="2"/>
  <c r="L290" i="2"/>
  <c r="K290" i="2"/>
  <c r="J290" i="2"/>
  <c r="I290" i="2"/>
  <c r="H290" i="2"/>
  <c r="L289" i="2"/>
  <c r="K289" i="2"/>
  <c r="J289" i="2"/>
  <c r="I289" i="2"/>
  <c r="H289" i="2"/>
  <c r="L288" i="2"/>
  <c r="K288" i="2"/>
  <c r="J288" i="2"/>
  <c r="I288" i="2"/>
  <c r="H288" i="2"/>
  <c r="L287" i="2"/>
  <c r="K287" i="2"/>
  <c r="J287" i="2"/>
  <c r="I287" i="2"/>
  <c r="H287" i="2"/>
  <c r="L286" i="2"/>
  <c r="K286" i="2"/>
  <c r="J286" i="2"/>
  <c r="I286" i="2"/>
  <c r="H286" i="2"/>
  <c r="L285" i="2"/>
  <c r="K285" i="2"/>
  <c r="J285" i="2"/>
  <c r="I285" i="2"/>
  <c r="H285" i="2"/>
  <c r="L284" i="2"/>
  <c r="K284" i="2"/>
  <c r="J284" i="2"/>
  <c r="I284" i="2"/>
  <c r="H284" i="2"/>
  <c r="L283" i="2"/>
  <c r="K283" i="2"/>
  <c r="J283" i="2"/>
  <c r="I283" i="2"/>
  <c r="H283" i="2"/>
  <c r="L282" i="2"/>
  <c r="K282" i="2"/>
  <c r="J282" i="2"/>
  <c r="I282" i="2"/>
  <c r="H282" i="2"/>
  <c r="L281" i="2"/>
  <c r="K281" i="2"/>
  <c r="J281" i="2"/>
  <c r="I281" i="2"/>
  <c r="H281" i="2"/>
  <c r="L280" i="2"/>
  <c r="K280" i="2"/>
  <c r="J280" i="2"/>
  <c r="I280" i="2"/>
  <c r="H280" i="2"/>
  <c r="L279" i="2"/>
  <c r="K279" i="2"/>
  <c r="J279" i="2"/>
  <c r="I279" i="2"/>
  <c r="H279" i="2"/>
  <c r="L278" i="2"/>
  <c r="K278" i="2"/>
  <c r="J278" i="2"/>
  <c r="I278" i="2"/>
  <c r="H278" i="2"/>
  <c r="L277" i="2"/>
  <c r="K277" i="2"/>
  <c r="J277" i="2"/>
  <c r="I277" i="2"/>
  <c r="H277" i="2"/>
  <c r="L276" i="2"/>
  <c r="K276" i="2"/>
  <c r="J276" i="2"/>
  <c r="I276" i="2"/>
  <c r="H276" i="2"/>
  <c r="L275" i="2"/>
  <c r="K275" i="2"/>
  <c r="J275" i="2"/>
  <c r="I275" i="2"/>
  <c r="H275" i="2"/>
  <c r="L274" i="2"/>
  <c r="K274" i="2"/>
  <c r="J274" i="2"/>
  <c r="I274" i="2"/>
  <c r="H274" i="2"/>
  <c r="L273" i="2"/>
  <c r="K273" i="2"/>
  <c r="J273" i="2"/>
  <c r="I273" i="2"/>
  <c r="H273" i="2"/>
  <c r="L272" i="2"/>
  <c r="K272" i="2"/>
  <c r="J272" i="2"/>
  <c r="I272" i="2"/>
  <c r="H272" i="2"/>
  <c r="L271" i="2"/>
  <c r="K271" i="2"/>
  <c r="J271" i="2"/>
  <c r="I271" i="2"/>
  <c r="H271" i="2"/>
  <c r="L270" i="2"/>
  <c r="K270" i="2"/>
  <c r="J270" i="2"/>
  <c r="I270" i="2"/>
  <c r="H270" i="2"/>
  <c r="L269" i="2"/>
  <c r="K269" i="2"/>
  <c r="J269" i="2"/>
  <c r="I269" i="2"/>
  <c r="H269" i="2"/>
  <c r="L268" i="2"/>
  <c r="K268" i="2"/>
  <c r="J268" i="2"/>
  <c r="I268" i="2"/>
  <c r="H268" i="2"/>
  <c r="L267" i="2"/>
  <c r="K267" i="2"/>
  <c r="J267" i="2"/>
  <c r="I267" i="2"/>
  <c r="H267" i="2"/>
  <c r="L266" i="2"/>
  <c r="K266" i="2"/>
  <c r="J266" i="2"/>
  <c r="I266" i="2"/>
  <c r="H266" i="2"/>
  <c r="L265" i="2"/>
  <c r="K265" i="2"/>
  <c r="J265" i="2"/>
  <c r="I265" i="2"/>
  <c r="H265" i="2"/>
  <c r="L264" i="2"/>
  <c r="K264" i="2"/>
  <c r="J264" i="2"/>
  <c r="I264" i="2"/>
  <c r="H264" i="2"/>
  <c r="L263" i="2"/>
  <c r="K263" i="2"/>
  <c r="J263" i="2"/>
  <c r="I263" i="2"/>
  <c r="H263" i="2"/>
  <c r="L262" i="2"/>
  <c r="K262" i="2"/>
  <c r="J262" i="2"/>
  <c r="I262" i="2"/>
  <c r="H262" i="2"/>
  <c r="L261" i="2"/>
  <c r="K261" i="2"/>
  <c r="J261" i="2"/>
  <c r="I261" i="2"/>
  <c r="H261" i="2"/>
  <c r="L260" i="2"/>
  <c r="K260" i="2"/>
  <c r="J260" i="2"/>
  <c r="I260" i="2"/>
  <c r="H260" i="2"/>
  <c r="L259" i="2"/>
  <c r="K259" i="2"/>
  <c r="J259" i="2"/>
  <c r="I259" i="2"/>
  <c r="H259" i="2"/>
  <c r="L258" i="2"/>
  <c r="K258" i="2"/>
  <c r="J258" i="2"/>
  <c r="I258" i="2"/>
  <c r="H258" i="2"/>
  <c r="L257" i="2"/>
  <c r="K257" i="2"/>
  <c r="J257" i="2"/>
  <c r="I257" i="2"/>
  <c r="H257" i="2"/>
  <c r="L256" i="2"/>
  <c r="K256" i="2"/>
  <c r="J256" i="2"/>
  <c r="I256" i="2"/>
  <c r="H256" i="2"/>
  <c r="L255" i="2"/>
  <c r="K255" i="2"/>
  <c r="J255" i="2"/>
  <c r="I255" i="2"/>
  <c r="H255" i="2"/>
  <c r="L254" i="2"/>
  <c r="K254" i="2"/>
  <c r="J254" i="2"/>
  <c r="I254" i="2"/>
  <c r="H254" i="2"/>
  <c r="L253" i="2"/>
  <c r="K253" i="2"/>
  <c r="J253" i="2"/>
  <c r="I253" i="2"/>
  <c r="H253" i="2"/>
  <c r="L252" i="2"/>
  <c r="K252" i="2"/>
  <c r="J252" i="2"/>
  <c r="I252" i="2"/>
  <c r="H252" i="2"/>
  <c r="L251" i="2"/>
  <c r="K251" i="2"/>
  <c r="J251" i="2"/>
  <c r="I251" i="2"/>
  <c r="H251" i="2"/>
  <c r="L250" i="2"/>
  <c r="K250" i="2"/>
  <c r="J250" i="2"/>
  <c r="I250" i="2"/>
  <c r="H250" i="2"/>
  <c r="L249" i="2"/>
  <c r="K249" i="2"/>
  <c r="J249" i="2"/>
  <c r="I249" i="2"/>
  <c r="H249" i="2"/>
  <c r="L248" i="2"/>
  <c r="K248" i="2"/>
  <c r="J248" i="2"/>
  <c r="I248" i="2"/>
  <c r="H248" i="2"/>
  <c r="L247" i="2"/>
  <c r="K247" i="2"/>
  <c r="J247" i="2"/>
  <c r="I247" i="2"/>
  <c r="H247" i="2"/>
  <c r="L246" i="2"/>
  <c r="K246" i="2"/>
  <c r="J246" i="2"/>
  <c r="I246" i="2"/>
  <c r="H246" i="2"/>
  <c r="L245" i="2"/>
  <c r="K245" i="2"/>
  <c r="J245" i="2"/>
  <c r="I245" i="2"/>
  <c r="H245" i="2"/>
  <c r="L244" i="2"/>
  <c r="K244" i="2"/>
  <c r="J244" i="2"/>
  <c r="I244" i="2"/>
  <c r="H244" i="2"/>
  <c r="L243" i="2"/>
  <c r="K243" i="2"/>
  <c r="J243" i="2"/>
  <c r="I243" i="2"/>
  <c r="H243" i="2"/>
  <c r="L242" i="2"/>
  <c r="K242" i="2"/>
  <c r="J242" i="2"/>
  <c r="I242" i="2"/>
  <c r="H242" i="2"/>
  <c r="L241" i="2"/>
  <c r="K241" i="2"/>
  <c r="J241" i="2"/>
  <c r="I241" i="2"/>
  <c r="H241" i="2"/>
  <c r="L240" i="2"/>
  <c r="K240" i="2"/>
  <c r="J240" i="2"/>
  <c r="I240" i="2"/>
  <c r="H240" i="2"/>
  <c r="L239" i="2"/>
  <c r="K239" i="2"/>
  <c r="J239" i="2"/>
  <c r="I239" i="2"/>
  <c r="H239" i="2"/>
  <c r="L238" i="2"/>
  <c r="K238" i="2"/>
  <c r="J238" i="2"/>
  <c r="I238" i="2"/>
  <c r="H238" i="2"/>
  <c r="L237" i="2"/>
  <c r="K237" i="2"/>
  <c r="J237" i="2"/>
  <c r="I237" i="2"/>
  <c r="H237" i="2"/>
  <c r="L236" i="2"/>
  <c r="K236" i="2"/>
  <c r="J236" i="2"/>
  <c r="I236" i="2"/>
  <c r="H236" i="2"/>
  <c r="L235" i="2"/>
  <c r="K235" i="2"/>
  <c r="J235" i="2"/>
  <c r="I235" i="2"/>
  <c r="H235" i="2"/>
  <c r="L234" i="2"/>
  <c r="K234" i="2"/>
  <c r="J234" i="2"/>
  <c r="I234" i="2"/>
  <c r="H234" i="2"/>
  <c r="L233" i="2"/>
  <c r="K233" i="2"/>
  <c r="J233" i="2"/>
  <c r="I233" i="2"/>
  <c r="H233" i="2"/>
  <c r="L232" i="2"/>
  <c r="K232" i="2"/>
  <c r="J232" i="2"/>
  <c r="I232" i="2"/>
  <c r="H232" i="2"/>
  <c r="L231" i="2"/>
  <c r="K231" i="2"/>
  <c r="J231" i="2"/>
  <c r="I231" i="2"/>
  <c r="H231" i="2"/>
  <c r="L230" i="2"/>
  <c r="K230" i="2"/>
  <c r="J230" i="2"/>
  <c r="I230" i="2"/>
  <c r="H230" i="2"/>
  <c r="L229" i="2"/>
  <c r="K229" i="2"/>
  <c r="J229" i="2"/>
  <c r="I229" i="2"/>
  <c r="H229" i="2"/>
  <c r="L228" i="2"/>
  <c r="K228" i="2"/>
  <c r="J228" i="2"/>
  <c r="I228" i="2"/>
  <c r="H228" i="2"/>
  <c r="L227" i="2"/>
  <c r="K227" i="2"/>
  <c r="J227" i="2"/>
  <c r="I227" i="2"/>
  <c r="H227" i="2"/>
  <c r="L226" i="2"/>
  <c r="K226" i="2"/>
  <c r="J226" i="2"/>
  <c r="I226" i="2"/>
  <c r="H226" i="2"/>
  <c r="L225" i="2"/>
  <c r="K225" i="2"/>
  <c r="J225" i="2"/>
  <c r="I225" i="2"/>
  <c r="H225" i="2"/>
  <c r="L224" i="2"/>
  <c r="K224" i="2"/>
  <c r="J224" i="2"/>
  <c r="I224" i="2"/>
  <c r="H224" i="2"/>
  <c r="L223" i="2"/>
  <c r="K223" i="2"/>
  <c r="J223" i="2"/>
  <c r="I223" i="2"/>
  <c r="H223" i="2"/>
  <c r="L222" i="2"/>
  <c r="K222" i="2"/>
  <c r="J222" i="2"/>
  <c r="I222" i="2"/>
  <c r="H222" i="2"/>
  <c r="L221" i="2"/>
  <c r="K221" i="2"/>
  <c r="J221" i="2"/>
  <c r="I221" i="2"/>
  <c r="H221" i="2"/>
  <c r="L220" i="2"/>
  <c r="K220" i="2"/>
  <c r="J220" i="2"/>
  <c r="I220" i="2"/>
  <c r="H220" i="2"/>
  <c r="L219" i="2"/>
  <c r="K219" i="2"/>
  <c r="J219" i="2"/>
  <c r="I219" i="2"/>
  <c r="H219" i="2"/>
  <c r="L218" i="2"/>
  <c r="K218" i="2"/>
  <c r="J218" i="2"/>
  <c r="I218" i="2"/>
  <c r="H218" i="2"/>
  <c r="L217" i="2"/>
  <c r="K217" i="2"/>
  <c r="J217" i="2"/>
  <c r="I217" i="2"/>
  <c r="H217" i="2"/>
  <c r="L216" i="2"/>
  <c r="K216" i="2"/>
  <c r="J216" i="2"/>
  <c r="I216" i="2"/>
  <c r="H216" i="2"/>
  <c r="L215" i="2"/>
  <c r="K215" i="2"/>
  <c r="J215" i="2"/>
  <c r="I215" i="2"/>
  <c r="H215" i="2"/>
  <c r="L214" i="2"/>
  <c r="K214" i="2"/>
  <c r="J214" i="2"/>
  <c r="I214" i="2"/>
  <c r="H214" i="2"/>
  <c r="L213" i="2"/>
  <c r="K213" i="2"/>
  <c r="J213" i="2"/>
  <c r="I213" i="2"/>
  <c r="H213" i="2"/>
  <c r="L212" i="2"/>
  <c r="K212" i="2"/>
  <c r="J212" i="2"/>
  <c r="I212" i="2"/>
  <c r="H212" i="2"/>
  <c r="L211" i="2"/>
  <c r="K211" i="2"/>
  <c r="J211" i="2"/>
  <c r="I211" i="2"/>
  <c r="H211" i="2"/>
  <c r="L210" i="2"/>
  <c r="K210" i="2"/>
  <c r="J210" i="2"/>
  <c r="I210" i="2"/>
  <c r="H210" i="2"/>
  <c r="L209" i="2"/>
  <c r="K209" i="2"/>
  <c r="J209" i="2"/>
  <c r="I209" i="2"/>
  <c r="H209" i="2"/>
  <c r="L208" i="2"/>
  <c r="K208" i="2"/>
  <c r="J208" i="2"/>
  <c r="I208" i="2"/>
  <c r="H208" i="2"/>
  <c r="L207" i="2"/>
  <c r="K207" i="2"/>
  <c r="J207" i="2"/>
  <c r="I207" i="2"/>
  <c r="H207" i="2"/>
  <c r="L206" i="2"/>
  <c r="K206" i="2"/>
  <c r="J206" i="2"/>
  <c r="I206" i="2"/>
  <c r="H206" i="2"/>
  <c r="L205" i="2"/>
  <c r="K205" i="2"/>
  <c r="J205" i="2"/>
  <c r="I205" i="2"/>
  <c r="H205" i="2"/>
  <c r="L204" i="2"/>
  <c r="K204" i="2"/>
  <c r="J204" i="2"/>
  <c r="I204" i="2"/>
  <c r="H204" i="2"/>
  <c r="L203" i="2"/>
  <c r="K203" i="2"/>
  <c r="J203" i="2"/>
  <c r="I203" i="2"/>
  <c r="H203" i="2"/>
  <c r="L202" i="2"/>
  <c r="K202" i="2"/>
  <c r="J202" i="2"/>
  <c r="I202" i="2"/>
  <c r="H202" i="2"/>
  <c r="L201" i="2"/>
  <c r="K201" i="2"/>
  <c r="J201" i="2"/>
  <c r="I201" i="2"/>
  <c r="H201" i="2"/>
  <c r="L200" i="2"/>
  <c r="K200" i="2"/>
  <c r="J200" i="2"/>
  <c r="I200" i="2"/>
  <c r="H200" i="2"/>
  <c r="L199" i="2"/>
  <c r="K199" i="2"/>
  <c r="J199" i="2"/>
  <c r="I199" i="2"/>
  <c r="H199" i="2"/>
  <c r="L198" i="2"/>
  <c r="K198" i="2"/>
  <c r="J198" i="2"/>
  <c r="I198" i="2"/>
  <c r="H198" i="2"/>
  <c r="L197" i="2"/>
  <c r="K197" i="2"/>
  <c r="J197" i="2"/>
  <c r="I197" i="2"/>
  <c r="H197" i="2"/>
  <c r="L196" i="2"/>
  <c r="K196" i="2"/>
  <c r="J196" i="2"/>
  <c r="I196" i="2"/>
  <c r="H196" i="2"/>
  <c r="L195" i="2"/>
  <c r="K195" i="2"/>
  <c r="J195" i="2"/>
  <c r="I195" i="2"/>
  <c r="H195" i="2"/>
  <c r="L194" i="2"/>
  <c r="K194" i="2"/>
  <c r="J194" i="2"/>
  <c r="I194" i="2"/>
  <c r="H194" i="2"/>
  <c r="L193" i="2"/>
  <c r="K193" i="2"/>
  <c r="J193" i="2"/>
  <c r="I193" i="2"/>
  <c r="H193" i="2"/>
  <c r="L192" i="2"/>
  <c r="K192" i="2"/>
  <c r="J192" i="2"/>
  <c r="I192" i="2"/>
  <c r="H192" i="2"/>
  <c r="L191" i="2"/>
  <c r="K191" i="2"/>
  <c r="J191" i="2"/>
  <c r="I191" i="2"/>
  <c r="H191" i="2"/>
  <c r="L190" i="2"/>
  <c r="K190" i="2"/>
  <c r="J190" i="2"/>
  <c r="I190" i="2"/>
  <c r="H190" i="2"/>
  <c r="L189" i="2"/>
  <c r="K189" i="2"/>
  <c r="J189" i="2"/>
  <c r="I189" i="2"/>
  <c r="H189" i="2"/>
  <c r="L188" i="2"/>
  <c r="K188" i="2"/>
  <c r="J188" i="2"/>
  <c r="I188" i="2"/>
  <c r="H188" i="2"/>
  <c r="L187" i="2"/>
  <c r="K187" i="2"/>
  <c r="J187" i="2"/>
  <c r="I187" i="2"/>
  <c r="H187" i="2"/>
  <c r="L186" i="2"/>
  <c r="K186" i="2"/>
  <c r="J186" i="2"/>
  <c r="I186" i="2"/>
  <c r="H186" i="2"/>
  <c r="L185" i="2"/>
  <c r="K185" i="2"/>
  <c r="J185" i="2"/>
  <c r="I185" i="2"/>
  <c r="H185" i="2"/>
  <c r="L184" i="2"/>
  <c r="K184" i="2"/>
  <c r="J184" i="2"/>
  <c r="I184" i="2"/>
  <c r="H184" i="2"/>
  <c r="L183" i="2"/>
  <c r="K183" i="2"/>
  <c r="J183" i="2"/>
  <c r="I183" i="2"/>
  <c r="H183" i="2"/>
  <c r="L182" i="2"/>
  <c r="K182" i="2"/>
  <c r="J182" i="2"/>
  <c r="I182" i="2"/>
  <c r="H182" i="2"/>
  <c r="L181" i="2"/>
  <c r="K181" i="2"/>
  <c r="J181" i="2"/>
  <c r="I181" i="2"/>
  <c r="H181" i="2"/>
  <c r="L180" i="2"/>
  <c r="K180" i="2"/>
  <c r="J180" i="2"/>
  <c r="I180" i="2"/>
  <c r="H180" i="2"/>
  <c r="L179" i="2"/>
  <c r="K179" i="2"/>
  <c r="J179" i="2"/>
  <c r="I179" i="2"/>
  <c r="H179" i="2"/>
  <c r="L178" i="2"/>
  <c r="K178" i="2"/>
  <c r="J178" i="2"/>
  <c r="I178" i="2"/>
  <c r="H178" i="2"/>
  <c r="L177" i="2"/>
  <c r="K177" i="2"/>
  <c r="J177" i="2"/>
  <c r="I177" i="2"/>
  <c r="H177" i="2"/>
  <c r="L176" i="2"/>
  <c r="K176" i="2"/>
  <c r="J176" i="2"/>
  <c r="I176" i="2"/>
  <c r="H176" i="2"/>
  <c r="L175" i="2"/>
  <c r="K175" i="2"/>
  <c r="J175" i="2"/>
  <c r="I175" i="2"/>
  <c r="H175" i="2"/>
  <c r="L174" i="2"/>
  <c r="K174" i="2"/>
  <c r="J174" i="2"/>
  <c r="I174" i="2"/>
  <c r="H174" i="2"/>
  <c r="L173" i="2"/>
  <c r="K173" i="2"/>
  <c r="J173" i="2"/>
  <c r="I173" i="2"/>
  <c r="H173" i="2"/>
  <c r="L172" i="2"/>
  <c r="K172" i="2"/>
  <c r="J172" i="2"/>
  <c r="I172" i="2"/>
  <c r="H172" i="2"/>
  <c r="L171" i="2"/>
  <c r="K171" i="2"/>
  <c r="J171" i="2"/>
  <c r="I171" i="2"/>
  <c r="H171" i="2"/>
  <c r="L170" i="2"/>
  <c r="K170" i="2"/>
  <c r="J170" i="2"/>
  <c r="I170" i="2"/>
  <c r="H170" i="2"/>
  <c r="L169" i="2"/>
  <c r="K169" i="2"/>
  <c r="J169" i="2"/>
  <c r="I169" i="2"/>
  <c r="H169" i="2"/>
  <c r="L168" i="2"/>
  <c r="K168" i="2"/>
  <c r="J168" i="2"/>
  <c r="I168" i="2"/>
  <c r="H168" i="2"/>
  <c r="L167" i="2"/>
  <c r="K167" i="2"/>
  <c r="J167" i="2"/>
  <c r="I167" i="2"/>
  <c r="H167" i="2"/>
  <c r="L166" i="2"/>
  <c r="K166" i="2"/>
  <c r="J166" i="2"/>
  <c r="I166" i="2"/>
  <c r="H166" i="2"/>
  <c r="L165" i="2"/>
  <c r="K165" i="2"/>
  <c r="J165" i="2"/>
  <c r="I165" i="2"/>
  <c r="H165" i="2"/>
  <c r="L164" i="2"/>
  <c r="K164" i="2"/>
  <c r="J164" i="2"/>
  <c r="I164" i="2"/>
  <c r="H164" i="2"/>
  <c r="L163" i="2"/>
  <c r="K163" i="2"/>
  <c r="J163" i="2"/>
  <c r="I163" i="2"/>
  <c r="H163" i="2"/>
  <c r="L162" i="2"/>
  <c r="K162" i="2"/>
  <c r="J162" i="2"/>
  <c r="I162" i="2"/>
  <c r="H162" i="2"/>
  <c r="L161" i="2"/>
  <c r="K161" i="2"/>
  <c r="J161" i="2"/>
  <c r="I161" i="2"/>
  <c r="H161" i="2"/>
  <c r="L160" i="2"/>
  <c r="K160" i="2"/>
  <c r="J160" i="2"/>
  <c r="I160" i="2"/>
  <c r="H160" i="2"/>
  <c r="L159" i="2"/>
  <c r="K159" i="2"/>
  <c r="J159" i="2"/>
  <c r="I159" i="2"/>
  <c r="H159" i="2"/>
  <c r="L158" i="2"/>
  <c r="K158" i="2"/>
  <c r="J158" i="2"/>
  <c r="I158" i="2"/>
  <c r="H158" i="2"/>
  <c r="L157" i="2"/>
  <c r="K157" i="2"/>
  <c r="J157" i="2"/>
  <c r="I157" i="2"/>
  <c r="H157" i="2"/>
  <c r="L156" i="2"/>
  <c r="K156" i="2"/>
  <c r="J156" i="2"/>
  <c r="I156" i="2"/>
  <c r="H156" i="2"/>
  <c r="L155" i="2"/>
  <c r="K155" i="2"/>
  <c r="J155" i="2"/>
  <c r="I155" i="2"/>
  <c r="H155" i="2"/>
  <c r="L154" i="2"/>
  <c r="K154" i="2"/>
  <c r="J154" i="2"/>
  <c r="I154" i="2"/>
  <c r="H154" i="2"/>
  <c r="L153" i="2"/>
  <c r="K153" i="2"/>
  <c r="J153" i="2"/>
  <c r="I153" i="2"/>
  <c r="H153" i="2"/>
  <c r="L152" i="2"/>
  <c r="K152" i="2"/>
  <c r="J152" i="2"/>
  <c r="I152" i="2"/>
  <c r="H152" i="2"/>
  <c r="L151" i="2"/>
  <c r="K151" i="2"/>
  <c r="J151" i="2"/>
  <c r="I151" i="2"/>
  <c r="H151" i="2"/>
  <c r="L150" i="2"/>
  <c r="K150" i="2"/>
  <c r="J150" i="2"/>
  <c r="I150" i="2"/>
  <c r="H150" i="2"/>
  <c r="L149" i="2"/>
  <c r="K149" i="2"/>
  <c r="J149" i="2"/>
  <c r="I149" i="2"/>
  <c r="H149" i="2"/>
  <c r="L148" i="2"/>
  <c r="K148" i="2"/>
  <c r="J148" i="2"/>
  <c r="I148" i="2"/>
  <c r="H148" i="2"/>
  <c r="L147" i="2"/>
  <c r="K147" i="2"/>
  <c r="J147" i="2"/>
  <c r="I147" i="2"/>
  <c r="H147" i="2"/>
  <c r="L146" i="2"/>
  <c r="K146" i="2"/>
  <c r="J146" i="2"/>
  <c r="I146" i="2"/>
  <c r="H146" i="2"/>
  <c r="L145" i="2"/>
  <c r="K145" i="2"/>
  <c r="J145" i="2"/>
  <c r="I145" i="2"/>
  <c r="H145" i="2"/>
  <c r="L144" i="2"/>
  <c r="K144" i="2"/>
  <c r="J144" i="2"/>
  <c r="I144" i="2"/>
  <c r="H144" i="2"/>
  <c r="L143" i="2"/>
  <c r="K143" i="2"/>
  <c r="J143" i="2"/>
  <c r="I143" i="2"/>
  <c r="H143" i="2"/>
  <c r="L142" i="2"/>
  <c r="K142" i="2"/>
  <c r="J142" i="2"/>
  <c r="I142" i="2"/>
  <c r="H142" i="2"/>
  <c r="L141" i="2"/>
  <c r="K141" i="2"/>
  <c r="J141" i="2"/>
  <c r="I141" i="2"/>
  <c r="H141" i="2"/>
  <c r="L140" i="2"/>
  <c r="K140" i="2"/>
  <c r="J140" i="2"/>
  <c r="I140" i="2"/>
  <c r="H140" i="2"/>
  <c r="L139" i="2"/>
  <c r="K139" i="2"/>
  <c r="J139" i="2"/>
  <c r="I139" i="2"/>
  <c r="H139" i="2"/>
  <c r="L138" i="2"/>
  <c r="K138" i="2"/>
  <c r="J138" i="2"/>
  <c r="I138" i="2"/>
  <c r="H138" i="2"/>
  <c r="L137" i="2"/>
  <c r="K137" i="2"/>
  <c r="J137" i="2"/>
  <c r="I137" i="2"/>
  <c r="H137" i="2"/>
  <c r="L136" i="2"/>
  <c r="K136" i="2"/>
  <c r="J136" i="2"/>
  <c r="I136" i="2"/>
  <c r="H136" i="2"/>
  <c r="L135" i="2"/>
  <c r="K135" i="2"/>
  <c r="J135" i="2"/>
  <c r="I135" i="2"/>
  <c r="H135" i="2"/>
  <c r="L134" i="2"/>
  <c r="K134" i="2"/>
  <c r="J134" i="2"/>
  <c r="I134" i="2"/>
  <c r="H134" i="2"/>
  <c r="L133" i="2"/>
  <c r="K133" i="2"/>
  <c r="J133" i="2"/>
  <c r="I133" i="2"/>
  <c r="H133" i="2"/>
  <c r="L132" i="2"/>
  <c r="K132" i="2"/>
  <c r="J132" i="2"/>
  <c r="I132" i="2"/>
  <c r="H132" i="2"/>
  <c r="L131" i="2"/>
  <c r="K131" i="2"/>
  <c r="J131" i="2"/>
  <c r="I131" i="2"/>
  <c r="H131" i="2"/>
  <c r="L130" i="2"/>
  <c r="K130" i="2"/>
  <c r="J130" i="2"/>
  <c r="I130" i="2"/>
  <c r="H130" i="2"/>
  <c r="L129" i="2"/>
  <c r="K129" i="2"/>
  <c r="J129" i="2"/>
  <c r="I129" i="2"/>
  <c r="H129" i="2"/>
  <c r="L128" i="2"/>
  <c r="K128" i="2"/>
  <c r="J128" i="2"/>
  <c r="I128" i="2"/>
  <c r="H128" i="2"/>
  <c r="L127" i="2"/>
  <c r="K127" i="2"/>
  <c r="J127" i="2"/>
  <c r="I127" i="2"/>
  <c r="H127" i="2"/>
  <c r="L126" i="2"/>
  <c r="K126" i="2"/>
  <c r="J126" i="2"/>
  <c r="I126" i="2"/>
  <c r="H126" i="2"/>
  <c r="L125" i="2"/>
  <c r="K125" i="2"/>
  <c r="J125" i="2"/>
  <c r="I125" i="2"/>
  <c r="H125" i="2"/>
  <c r="L124" i="2"/>
  <c r="K124" i="2"/>
  <c r="J124" i="2"/>
  <c r="I124" i="2"/>
  <c r="H124" i="2"/>
  <c r="L123" i="2"/>
  <c r="K123" i="2"/>
  <c r="J123" i="2"/>
  <c r="I123" i="2"/>
  <c r="H123" i="2"/>
  <c r="L122" i="2"/>
  <c r="K122" i="2"/>
  <c r="J122" i="2"/>
  <c r="I122" i="2"/>
  <c r="H122" i="2"/>
  <c r="L121" i="2"/>
  <c r="K121" i="2"/>
  <c r="J121" i="2"/>
  <c r="I121" i="2"/>
  <c r="H121" i="2"/>
  <c r="L120" i="2"/>
  <c r="K120" i="2"/>
  <c r="J120" i="2"/>
  <c r="I120" i="2"/>
  <c r="H120" i="2"/>
  <c r="L119" i="2"/>
  <c r="K119" i="2"/>
  <c r="J119" i="2"/>
  <c r="I119" i="2"/>
  <c r="H119" i="2"/>
  <c r="L118" i="2"/>
  <c r="K118" i="2"/>
  <c r="J118" i="2"/>
  <c r="I118" i="2"/>
  <c r="H118" i="2"/>
  <c r="L117" i="2"/>
  <c r="K117" i="2"/>
  <c r="J117" i="2"/>
  <c r="I117" i="2"/>
  <c r="H117" i="2"/>
  <c r="L116" i="2"/>
  <c r="K116" i="2"/>
  <c r="J116" i="2"/>
  <c r="I116" i="2"/>
  <c r="H116" i="2"/>
  <c r="L115" i="2"/>
  <c r="K115" i="2"/>
  <c r="J115" i="2"/>
  <c r="I115" i="2"/>
  <c r="H115" i="2"/>
  <c r="L114" i="2"/>
  <c r="K114" i="2"/>
  <c r="J114" i="2"/>
  <c r="I114" i="2"/>
  <c r="H114" i="2"/>
  <c r="L113" i="2"/>
  <c r="K113" i="2"/>
  <c r="J113" i="2"/>
  <c r="I113" i="2"/>
  <c r="H113" i="2"/>
  <c r="L112" i="2"/>
  <c r="K112" i="2"/>
  <c r="J112" i="2"/>
  <c r="I112" i="2"/>
  <c r="H112" i="2"/>
  <c r="L111" i="2"/>
  <c r="K111" i="2"/>
  <c r="J111" i="2"/>
  <c r="I111" i="2"/>
  <c r="H111" i="2"/>
  <c r="L110" i="2"/>
  <c r="K110" i="2"/>
  <c r="J110" i="2"/>
  <c r="I110" i="2"/>
  <c r="H110" i="2"/>
  <c r="L109" i="2"/>
  <c r="K109" i="2"/>
  <c r="J109" i="2"/>
  <c r="I109" i="2"/>
  <c r="H109" i="2"/>
  <c r="L108" i="2"/>
  <c r="K108" i="2"/>
  <c r="J108" i="2"/>
  <c r="I108" i="2"/>
  <c r="H108" i="2"/>
  <c r="L107" i="2"/>
  <c r="K107" i="2"/>
  <c r="J107" i="2"/>
  <c r="I107" i="2"/>
  <c r="H107" i="2"/>
  <c r="L106" i="2"/>
  <c r="K106" i="2"/>
  <c r="J106" i="2"/>
  <c r="I106" i="2"/>
  <c r="H106" i="2"/>
  <c r="L105" i="2"/>
  <c r="K105" i="2"/>
  <c r="J105" i="2"/>
  <c r="I105" i="2"/>
  <c r="H105" i="2"/>
  <c r="L104" i="2"/>
  <c r="K104" i="2"/>
  <c r="J104" i="2"/>
  <c r="I104" i="2"/>
  <c r="H104" i="2"/>
  <c r="L103" i="2"/>
  <c r="K103" i="2"/>
  <c r="J103" i="2"/>
  <c r="I103" i="2"/>
  <c r="H103" i="2"/>
  <c r="L102" i="2"/>
  <c r="K102" i="2"/>
  <c r="J102" i="2"/>
  <c r="I102" i="2"/>
  <c r="H102" i="2"/>
  <c r="L101" i="2"/>
  <c r="K101" i="2"/>
  <c r="J101" i="2"/>
  <c r="I101" i="2"/>
  <c r="H101" i="2"/>
  <c r="L100" i="2"/>
  <c r="K100" i="2"/>
  <c r="J100" i="2"/>
  <c r="I100" i="2"/>
  <c r="H100" i="2"/>
  <c r="L99" i="2"/>
  <c r="K99" i="2"/>
  <c r="J99" i="2"/>
  <c r="I99" i="2"/>
  <c r="H99" i="2"/>
  <c r="L98" i="2"/>
  <c r="K98" i="2"/>
  <c r="J98" i="2"/>
  <c r="I98" i="2"/>
  <c r="H98" i="2"/>
  <c r="L97" i="2"/>
  <c r="K97" i="2"/>
  <c r="J97" i="2"/>
  <c r="I97" i="2"/>
  <c r="H97" i="2"/>
  <c r="L96" i="2"/>
  <c r="K96" i="2"/>
  <c r="J96" i="2"/>
  <c r="I96" i="2"/>
  <c r="H96" i="2"/>
  <c r="L95" i="2"/>
  <c r="K95" i="2"/>
  <c r="J95" i="2"/>
  <c r="I95" i="2"/>
  <c r="H95" i="2"/>
  <c r="L94" i="2"/>
  <c r="K94" i="2"/>
  <c r="J94" i="2"/>
  <c r="I94" i="2"/>
  <c r="H94" i="2"/>
  <c r="L93" i="2"/>
  <c r="K93" i="2"/>
  <c r="J93" i="2"/>
  <c r="I93" i="2"/>
  <c r="H93" i="2"/>
  <c r="L92" i="2"/>
  <c r="K92" i="2"/>
  <c r="J92" i="2"/>
  <c r="I92" i="2"/>
  <c r="H92" i="2"/>
  <c r="L91" i="2"/>
  <c r="K91" i="2"/>
  <c r="J91" i="2"/>
  <c r="I91" i="2"/>
  <c r="H91" i="2"/>
  <c r="L90" i="2"/>
  <c r="K90" i="2"/>
  <c r="J90" i="2"/>
  <c r="I90" i="2"/>
  <c r="H90" i="2"/>
  <c r="L89" i="2"/>
  <c r="K89" i="2"/>
  <c r="J89" i="2"/>
  <c r="I89" i="2"/>
  <c r="H89" i="2"/>
  <c r="L88" i="2"/>
  <c r="K88" i="2"/>
  <c r="J88" i="2"/>
  <c r="I88" i="2"/>
  <c r="H88" i="2"/>
  <c r="L87" i="2"/>
  <c r="K87" i="2"/>
  <c r="J87" i="2"/>
  <c r="I87" i="2"/>
  <c r="H87" i="2"/>
  <c r="L86" i="2"/>
  <c r="K86" i="2"/>
  <c r="J86" i="2"/>
  <c r="I86" i="2"/>
  <c r="H86" i="2"/>
  <c r="L85" i="2"/>
  <c r="K85" i="2"/>
  <c r="J85" i="2"/>
  <c r="I85" i="2"/>
  <c r="H85" i="2"/>
  <c r="L84" i="2"/>
  <c r="K84" i="2"/>
  <c r="J84" i="2"/>
  <c r="I84" i="2"/>
  <c r="H84" i="2"/>
  <c r="L83" i="2"/>
  <c r="K83" i="2"/>
  <c r="J83" i="2"/>
  <c r="I83" i="2"/>
  <c r="H83" i="2"/>
  <c r="L82" i="2"/>
  <c r="K82" i="2"/>
  <c r="J82" i="2"/>
  <c r="I82" i="2"/>
  <c r="H82" i="2"/>
  <c r="L81" i="2"/>
  <c r="K81" i="2"/>
  <c r="J81" i="2"/>
  <c r="I81" i="2"/>
  <c r="H81" i="2"/>
  <c r="L80" i="2"/>
  <c r="K80" i="2"/>
  <c r="J80" i="2"/>
  <c r="I80" i="2"/>
  <c r="H80" i="2"/>
  <c r="L79" i="2"/>
  <c r="K79" i="2"/>
  <c r="J79" i="2"/>
  <c r="I79" i="2"/>
  <c r="H79" i="2"/>
  <c r="L78" i="2"/>
  <c r="K78" i="2"/>
  <c r="J78" i="2"/>
  <c r="I78" i="2"/>
  <c r="H78" i="2"/>
  <c r="L77" i="2"/>
  <c r="K77" i="2"/>
  <c r="J77" i="2"/>
  <c r="I77" i="2"/>
  <c r="H77" i="2"/>
  <c r="L76" i="2"/>
  <c r="K76" i="2"/>
  <c r="J76" i="2"/>
  <c r="I76" i="2"/>
  <c r="H76" i="2"/>
  <c r="L75" i="2"/>
  <c r="K75" i="2"/>
  <c r="J75" i="2"/>
  <c r="I75" i="2"/>
  <c r="H75" i="2"/>
  <c r="L74" i="2"/>
  <c r="K74" i="2"/>
  <c r="J74" i="2"/>
  <c r="I74" i="2"/>
  <c r="H74" i="2"/>
  <c r="L73" i="2"/>
  <c r="K73" i="2"/>
  <c r="J73" i="2"/>
  <c r="I73" i="2"/>
  <c r="H73" i="2"/>
  <c r="L72" i="2"/>
  <c r="K72" i="2"/>
  <c r="J72" i="2"/>
  <c r="I72" i="2"/>
  <c r="H72" i="2"/>
  <c r="L71" i="2"/>
  <c r="K71" i="2"/>
  <c r="J71" i="2"/>
  <c r="I71" i="2"/>
  <c r="H71" i="2"/>
  <c r="L70" i="2"/>
  <c r="K70" i="2"/>
  <c r="J70" i="2"/>
  <c r="I70" i="2"/>
  <c r="H70" i="2"/>
  <c r="L69" i="2"/>
  <c r="K69" i="2"/>
  <c r="J69" i="2"/>
  <c r="I69" i="2"/>
  <c r="H69" i="2"/>
  <c r="L68" i="2"/>
  <c r="K68" i="2"/>
  <c r="J68" i="2"/>
  <c r="I68" i="2"/>
  <c r="H68" i="2"/>
  <c r="L67" i="2"/>
  <c r="K67" i="2"/>
  <c r="J67" i="2"/>
  <c r="I67" i="2"/>
  <c r="H67" i="2"/>
  <c r="L66" i="2"/>
  <c r="K66" i="2"/>
  <c r="J66" i="2"/>
  <c r="I66" i="2"/>
  <c r="H66" i="2"/>
  <c r="L65" i="2"/>
  <c r="K65" i="2"/>
  <c r="J65" i="2"/>
  <c r="I65" i="2"/>
  <c r="H65" i="2"/>
  <c r="L64" i="2"/>
  <c r="K64" i="2"/>
  <c r="J64" i="2"/>
  <c r="I64" i="2"/>
  <c r="H64" i="2"/>
  <c r="L63" i="2"/>
  <c r="K63" i="2"/>
  <c r="J63" i="2"/>
  <c r="I63" i="2"/>
  <c r="H63" i="2"/>
  <c r="L62" i="2"/>
  <c r="K62" i="2"/>
  <c r="J62" i="2"/>
  <c r="I62" i="2"/>
  <c r="H62" i="2"/>
  <c r="L61" i="2"/>
  <c r="K61" i="2"/>
  <c r="J61" i="2"/>
  <c r="I61" i="2"/>
  <c r="H61" i="2"/>
  <c r="L60" i="2"/>
  <c r="K60" i="2"/>
  <c r="J60" i="2"/>
  <c r="I60" i="2"/>
  <c r="H60" i="2"/>
  <c r="L59" i="2"/>
  <c r="K59" i="2"/>
  <c r="J59" i="2"/>
  <c r="I59" i="2"/>
  <c r="H59" i="2"/>
  <c r="L58" i="2"/>
  <c r="K58" i="2"/>
  <c r="J58" i="2"/>
  <c r="I58" i="2"/>
  <c r="H58" i="2"/>
  <c r="L57" i="2"/>
  <c r="K57" i="2"/>
  <c r="J57" i="2"/>
  <c r="I57" i="2"/>
  <c r="H57" i="2"/>
  <c r="L56" i="2"/>
  <c r="K56" i="2"/>
  <c r="J56" i="2"/>
  <c r="I56" i="2"/>
  <c r="H56" i="2"/>
  <c r="L55" i="2"/>
  <c r="K55" i="2"/>
  <c r="J55" i="2"/>
  <c r="I55" i="2"/>
  <c r="H55" i="2"/>
  <c r="L54" i="2"/>
  <c r="K54" i="2"/>
  <c r="J54" i="2"/>
  <c r="I54" i="2"/>
  <c r="H54" i="2"/>
  <c r="L53" i="2"/>
  <c r="K53" i="2"/>
  <c r="J53" i="2"/>
  <c r="I53" i="2"/>
  <c r="H53" i="2"/>
  <c r="L52" i="2"/>
  <c r="K52" i="2"/>
  <c r="J52" i="2"/>
  <c r="I52" i="2"/>
  <c r="H52" i="2"/>
  <c r="L51" i="2"/>
  <c r="K51" i="2"/>
  <c r="J51" i="2"/>
  <c r="I51" i="2"/>
  <c r="H51" i="2"/>
  <c r="L50" i="2"/>
  <c r="K50" i="2"/>
  <c r="J50" i="2"/>
  <c r="I50" i="2"/>
  <c r="H50" i="2"/>
  <c r="L49" i="2"/>
  <c r="K49" i="2"/>
  <c r="J49" i="2"/>
  <c r="I49" i="2"/>
  <c r="H49" i="2"/>
  <c r="L48" i="2"/>
  <c r="K48" i="2"/>
  <c r="J48" i="2"/>
  <c r="I48" i="2"/>
  <c r="H48" i="2"/>
  <c r="L47" i="2"/>
  <c r="K47" i="2"/>
  <c r="J47" i="2"/>
  <c r="I47" i="2"/>
  <c r="H47" i="2"/>
  <c r="L46" i="2"/>
  <c r="K46" i="2"/>
  <c r="J46" i="2"/>
  <c r="I46" i="2"/>
  <c r="H46" i="2"/>
  <c r="L45" i="2"/>
  <c r="K45" i="2"/>
  <c r="J45" i="2"/>
  <c r="I45" i="2"/>
  <c r="H45" i="2"/>
  <c r="L44" i="2"/>
  <c r="K44" i="2"/>
  <c r="J44" i="2"/>
  <c r="I44" i="2"/>
  <c r="H44" i="2"/>
  <c r="L43" i="2"/>
  <c r="K43" i="2"/>
  <c r="J43" i="2"/>
  <c r="I43" i="2"/>
  <c r="H43" i="2"/>
  <c r="L42" i="2"/>
  <c r="K42" i="2"/>
  <c r="J42" i="2"/>
  <c r="I42" i="2"/>
  <c r="H42" i="2"/>
  <c r="L41" i="2"/>
  <c r="K41" i="2"/>
  <c r="J41" i="2"/>
  <c r="I41" i="2"/>
  <c r="H41" i="2"/>
  <c r="L13" i="2"/>
  <c r="K13" i="2"/>
  <c r="J13" i="2"/>
  <c r="I13" i="2"/>
  <c r="H13" i="2"/>
  <c r="L12" i="2"/>
  <c r="K12" i="2"/>
  <c r="J12" i="2"/>
  <c r="I12" i="2"/>
  <c r="H12" i="2"/>
  <c r="L11" i="2"/>
  <c r="K11" i="2"/>
  <c r="J11" i="2"/>
  <c r="I11" i="2"/>
  <c r="H11" i="2"/>
  <c r="L10" i="2"/>
  <c r="K10" i="2"/>
  <c r="J10" i="2"/>
  <c r="I10" i="2"/>
  <c r="H10" i="2"/>
  <c r="L9" i="2"/>
  <c r="K9" i="2"/>
  <c r="I9" i="2"/>
  <c r="H9" i="2"/>
  <c r="L8" i="2"/>
  <c r="K8" i="2"/>
  <c r="J8" i="2"/>
  <c r="I8" i="2"/>
  <c r="H8" i="2"/>
  <c r="L7" i="2"/>
  <c r="K7" i="2"/>
  <c r="J7" i="2"/>
  <c r="I7" i="2"/>
  <c r="H7" i="2"/>
  <c r="K6" i="2"/>
  <c r="J6" i="2"/>
  <c r="I6" i="2"/>
  <c r="H6" i="2"/>
  <c r="L6" i="2"/>
  <c r="Q20" i="2" l="1"/>
  <c r="R20" i="2" s="1"/>
  <c r="S20" i="2" s="1"/>
  <c r="E46" i="2"/>
  <c r="Q28" i="2"/>
  <c r="U28" i="2" s="1"/>
  <c r="Q39" i="2"/>
  <c r="U39" i="2" s="1"/>
  <c r="Q22" i="2"/>
  <c r="U22" i="2" s="1"/>
  <c r="Q40" i="2"/>
  <c r="U40" i="2" s="1"/>
  <c r="Q21" i="2"/>
  <c r="U21" i="2" s="1"/>
  <c r="Q24" i="2"/>
  <c r="U24" i="2" s="1"/>
  <c r="Q23" i="2"/>
  <c r="U23" i="2" s="1"/>
  <c r="Q36" i="2"/>
  <c r="U36" i="2" s="1"/>
  <c r="Q30" i="2"/>
  <c r="U30" i="2" s="1"/>
  <c r="Q38" i="2"/>
  <c r="U38" i="2" s="1"/>
  <c r="Q29" i="2"/>
  <c r="U29" i="2" s="1"/>
  <c r="Q27" i="2"/>
  <c r="U27" i="2" s="1"/>
  <c r="Q25" i="2"/>
  <c r="U25" i="2" s="1"/>
  <c r="Q31" i="2"/>
  <c r="Q33" i="2"/>
  <c r="U33" i="2" s="1"/>
  <c r="R18" i="2"/>
  <c r="S18" i="2" s="1"/>
  <c r="T18" i="2" s="1"/>
  <c r="Q35" i="2"/>
  <c r="U35" i="2" s="1"/>
  <c r="Q32" i="2"/>
  <c r="U20" i="2"/>
  <c r="Q34" i="2"/>
  <c r="U34" i="2" s="1"/>
  <c r="R15" i="2"/>
  <c r="S15" i="2" s="1"/>
  <c r="T15" i="2" s="1"/>
  <c r="Q7" i="2"/>
  <c r="Q8" i="2" s="1"/>
  <c r="Q9" i="2" s="1"/>
  <c r="P7" i="2"/>
  <c r="P8" i="2" s="1"/>
  <c r="P9" i="2" s="1"/>
  <c r="R28" i="2"/>
  <c r="S28" i="2" s="1"/>
  <c r="T28" i="2" s="1"/>
  <c r="M1430" i="2"/>
  <c r="P1430" i="2" s="1"/>
  <c r="M1442" i="2"/>
  <c r="P1442" i="2" s="1"/>
  <c r="Q37" i="2"/>
  <c r="Q26" i="2"/>
  <c r="R14" i="2"/>
  <c r="S14" i="2" s="1"/>
  <c r="T14" i="2" s="1"/>
  <c r="R17" i="2"/>
  <c r="S17" i="2" s="1"/>
  <c r="T17" i="2" s="1"/>
  <c r="R16" i="2"/>
  <c r="S16" i="2" s="1"/>
  <c r="T16" i="2" s="1"/>
  <c r="R39" i="2"/>
  <c r="S39" i="2" s="1"/>
  <c r="T39" i="2" s="1"/>
  <c r="N1416" i="2"/>
  <c r="N1428" i="2"/>
  <c r="N1442" i="2"/>
  <c r="M200" i="2"/>
  <c r="P200" i="2" s="1"/>
  <c r="M212" i="2"/>
  <c r="P212" i="2" s="1"/>
  <c r="M224" i="2"/>
  <c r="P224" i="2" s="1"/>
  <c r="M236" i="2"/>
  <c r="P236" i="2" s="1"/>
  <c r="M248" i="2"/>
  <c r="P248" i="2" s="1"/>
  <c r="M260" i="2"/>
  <c r="P260" i="2" s="1"/>
  <c r="M272" i="2"/>
  <c r="P272" i="2" s="1"/>
  <c r="M284" i="2"/>
  <c r="P284" i="2" s="1"/>
  <c r="M296" i="2"/>
  <c r="P296" i="2" s="1"/>
  <c r="M308" i="2"/>
  <c r="P308" i="2" s="1"/>
  <c r="M320" i="2"/>
  <c r="P320" i="2" s="1"/>
  <c r="M332" i="2"/>
  <c r="P332" i="2" s="1"/>
  <c r="M344" i="2"/>
  <c r="P344" i="2" s="1"/>
  <c r="M356" i="2"/>
  <c r="P356" i="2" s="1"/>
  <c r="M368" i="2"/>
  <c r="P368" i="2" s="1"/>
  <c r="M380" i="2"/>
  <c r="P380" i="2" s="1"/>
  <c r="M392" i="2"/>
  <c r="P392" i="2" s="1"/>
  <c r="M404" i="2"/>
  <c r="P404" i="2" s="1"/>
  <c r="M416" i="2"/>
  <c r="P416" i="2" s="1"/>
  <c r="M1054" i="2"/>
  <c r="P1054" i="2" s="1"/>
  <c r="M813" i="2"/>
  <c r="P813" i="2" s="1"/>
  <c r="M825" i="2"/>
  <c r="P825" i="2" s="1"/>
  <c r="M837" i="2"/>
  <c r="P837" i="2" s="1"/>
  <c r="M849" i="2"/>
  <c r="P849" i="2" s="1"/>
  <c r="M861" i="2"/>
  <c r="P861" i="2" s="1"/>
  <c r="M873" i="2"/>
  <c r="P873" i="2" s="1"/>
  <c r="M885" i="2"/>
  <c r="P885" i="2" s="1"/>
  <c r="M897" i="2"/>
  <c r="P897" i="2" s="1"/>
  <c r="M909" i="2"/>
  <c r="P909" i="2" s="1"/>
  <c r="M921" i="2"/>
  <c r="P921" i="2" s="1"/>
  <c r="M933" i="2"/>
  <c r="P933" i="2" s="1"/>
  <c r="M945" i="2"/>
  <c r="P945" i="2" s="1"/>
  <c r="M957" i="2"/>
  <c r="P957" i="2" s="1"/>
  <c r="M969" i="2"/>
  <c r="P969" i="2" s="1"/>
  <c r="M993" i="2"/>
  <c r="P993" i="2" s="1"/>
  <c r="M1005" i="2"/>
  <c r="P1005" i="2" s="1"/>
  <c r="M1017" i="2"/>
  <c r="P1017" i="2" s="1"/>
  <c r="M1029" i="2"/>
  <c r="P1029" i="2" s="1"/>
  <c r="M1041" i="2"/>
  <c r="P1041" i="2" s="1"/>
  <c r="M1053" i="2"/>
  <c r="P1053" i="2" s="1"/>
  <c r="M1065" i="2"/>
  <c r="P1065" i="2" s="1"/>
  <c r="M1077" i="2"/>
  <c r="P1077" i="2" s="1"/>
  <c r="M1089" i="2"/>
  <c r="P1089" i="2" s="1"/>
  <c r="M1101" i="2"/>
  <c r="P1101" i="2" s="1"/>
  <c r="M1113" i="2"/>
  <c r="P1113" i="2" s="1"/>
  <c r="M1125" i="2"/>
  <c r="P1125" i="2" s="1"/>
  <c r="M1137" i="2"/>
  <c r="P1137" i="2" s="1"/>
  <c r="M1149" i="2"/>
  <c r="P1149" i="2" s="1"/>
  <c r="M1161" i="2"/>
  <c r="P1161" i="2" s="1"/>
  <c r="M1173" i="2"/>
  <c r="P1173" i="2" s="1"/>
  <c r="M1185" i="2"/>
  <c r="P1185" i="2" s="1"/>
  <c r="M1197" i="2"/>
  <c r="P1197" i="2" s="1"/>
  <c r="M1209" i="2"/>
  <c r="P1209" i="2" s="1"/>
  <c r="M1221" i="2"/>
  <c r="P1221" i="2" s="1"/>
  <c r="M1233" i="2"/>
  <c r="P1233" i="2" s="1"/>
  <c r="M1245" i="2"/>
  <c r="P1245" i="2" s="1"/>
  <c r="M1257" i="2"/>
  <c r="P1257" i="2" s="1"/>
  <c r="M1269" i="2"/>
  <c r="P1269" i="2" s="1"/>
  <c r="M1281" i="2"/>
  <c r="P1281" i="2" s="1"/>
  <c r="M1293" i="2"/>
  <c r="P1293" i="2" s="1"/>
  <c r="M1305" i="2"/>
  <c r="P1305" i="2" s="1"/>
  <c r="M1317" i="2"/>
  <c r="P1317" i="2" s="1"/>
  <c r="M1329" i="2"/>
  <c r="P1329" i="2" s="1"/>
  <c r="M1341" i="2"/>
  <c r="P1341" i="2" s="1"/>
  <c r="M1353" i="2"/>
  <c r="P1353" i="2" s="1"/>
  <c r="M1365" i="2"/>
  <c r="P1365" i="2" s="1"/>
  <c r="M1377" i="2"/>
  <c r="P1377" i="2" s="1"/>
  <c r="M1389" i="2"/>
  <c r="P1389" i="2" s="1"/>
  <c r="M1401" i="2"/>
  <c r="P1401" i="2" s="1"/>
  <c r="M1413" i="2"/>
  <c r="P1413" i="2" s="1"/>
  <c r="M1425" i="2"/>
  <c r="P1425" i="2" s="1"/>
  <c r="M1437" i="2"/>
  <c r="P1437" i="2" s="1"/>
  <c r="N837" i="2"/>
  <c r="N861" i="2"/>
  <c r="N885" i="2"/>
  <c r="N909" i="2"/>
  <c r="N933" i="2"/>
  <c r="N957" i="2"/>
  <c r="N981" i="2"/>
  <c r="N1005" i="2"/>
  <c r="N1029" i="2"/>
  <c r="N1065" i="2"/>
  <c r="N1077" i="2"/>
  <c r="N1089" i="2"/>
  <c r="N1101" i="2"/>
  <c r="N1113" i="2"/>
  <c r="N1125" i="2"/>
  <c r="N1137" i="2"/>
  <c r="N1149" i="2"/>
  <c r="N1161" i="2"/>
  <c r="N1173" i="2"/>
  <c r="N1185" i="2"/>
  <c r="N1197" i="2"/>
  <c r="N1209" i="2"/>
  <c r="N1221" i="2"/>
  <c r="N1233" i="2"/>
  <c r="N1245" i="2"/>
  <c r="N1257" i="2"/>
  <c r="N1269" i="2"/>
  <c r="N1281" i="2"/>
  <c r="N1293" i="2"/>
  <c r="N1305" i="2"/>
  <c r="N1317" i="2"/>
  <c r="N1329" i="2"/>
  <c r="N1341" i="2"/>
  <c r="N1353" i="2"/>
  <c r="N1365" i="2"/>
  <c r="N1377" i="2"/>
  <c r="N1389" i="2"/>
  <c r="N1401" i="2"/>
  <c r="N1413" i="2"/>
  <c r="N1425" i="2"/>
  <c r="N1437" i="2"/>
  <c r="N1421" i="2"/>
  <c r="N598" i="2"/>
  <c r="N610" i="2"/>
  <c r="N622" i="2"/>
  <c r="N634" i="2"/>
  <c r="N646" i="2"/>
  <c r="N658" i="2"/>
  <c r="N670" i="2"/>
  <c r="N682" i="2"/>
  <c r="N1066" i="2"/>
  <c r="N1078" i="2"/>
  <c r="N1090" i="2"/>
  <c r="N1102" i="2"/>
  <c r="N1114" i="2"/>
  <c r="N1126" i="2"/>
  <c r="N1138" i="2"/>
  <c r="N1150" i="2"/>
  <c r="N1162" i="2"/>
  <c r="N1174" i="2"/>
  <c r="N1186" i="2"/>
  <c r="N1198" i="2"/>
  <c r="N1210" i="2"/>
  <c r="N1222" i="2"/>
  <c r="N1234" i="2"/>
  <c r="N1246" i="2"/>
  <c r="N1258" i="2"/>
  <c r="N1270" i="2"/>
  <c r="N1282" i="2"/>
  <c r="N1294" i="2"/>
  <c r="N1306" i="2"/>
  <c r="N1414" i="2"/>
  <c r="N1426" i="2"/>
  <c r="N1438" i="2"/>
  <c r="M981" i="2"/>
  <c r="P981" i="2" s="1"/>
  <c r="M43" i="2"/>
  <c r="P43" i="2" s="1"/>
  <c r="N919" i="2"/>
  <c r="N967" i="2"/>
  <c r="N1015" i="2"/>
  <c r="M1402" i="2"/>
  <c r="P1402" i="2" s="1"/>
  <c r="M1414" i="2"/>
  <c r="P1414" i="2" s="1"/>
  <c r="M1421" i="2"/>
  <c r="P1421" i="2" s="1"/>
  <c r="M1426" i="2"/>
  <c r="P1426" i="2" s="1"/>
  <c r="M1251" i="2"/>
  <c r="P1251" i="2" s="1"/>
  <c r="M1263" i="2"/>
  <c r="P1263" i="2" s="1"/>
  <c r="M1275" i="2"/>
  <c r="P1275" i="2" s="1"/>
  <c r="M1287" i="2"/>
  <c r="P1287" i="2" s="1"/>
  <c r="M1299" i="2"/>
  <c r="P1299" i="2" s="1"/>
  <c r="M1311" i="2"/>
  <c r="P1311" i="2" s="1"/>
  <c r="M1407" i="2"/>
  <c r="P1407" i="2" s="1"/>
  <c r="M1419" i="2"/>
  <c r="P1419" i="2" s="1"/>
  <c r="M1431" i="2"/>
  <c r="P1431" i="2" s="1"/>
  <c r="M1443" i="2"/>
  <c r="P1443" i="2" s="1"/>
  <c r="M428" i="2"/>
  <c r="P428" i="2" s="1"/>
  <c r="M440" i="2"/>
  <c r="P440" i="2" s="1"/>
  <c r="M452" i="2"/>
  <c r="P452" i="2" s="1"/>
  <c r="M464" i="2"/>
  <c r="P464" i="2" s="1"/>
  <c r="M476" i="2"/>
  <c r="P476" i="2" s="1"/>
  <c r="M488" i="2"/>
  <c r="P488" i="2" s="1"/>
  <c r="M500" i="2"/>
  <c r="P500" i="2" s="1"/>
  <c r="M512" i="2"/>
  <c r="P512" i="2" s="1"/>
  <c r="M524" i="2"/>
  <c r="P524" i="2" s="1"/>
  <c r="M536" i="2"/>
  <c r="P536" i="2" s="1"/>
  <c r="M548" i="2"/>
  <c r="P548" i="2" s="1"/>
  <c r="M560" i="2"/>
  <c r="P560" i="2" s="1"/>
  <c r="M572" i="2"/>
  <c r="P572" i="2" s="1"/>
  <c r="M584" i="2"/>
  <c r="P584" i="2" s="1"/>
  <c r="M596" i="2"/>
  <c r="P596" i="2" s="1"/>
  <c r="M608" i="2"/>
  <c r="P608" i="2" s="1"/>
  <c r="M620" i="2"/>
  <c r="P620" i="2" s="1"/>
  <c r="M632" i="2"/>
  <c r="P632" i="2" s="1"/>
  <c r="M644" i="2"/>
  <c r="P644" i="2" s="1"/>
  <c r="M656" i="2"/>
  <c r="P656" i="2" s="1"/>
  <c r="M668" i="2"/>
  <c r="P668" i="2" s="1"/>
  <c r="M680" i="2"/>
  <c r="P680" i="2" s="1"/>
  <c r="M692" i="2"/>
  <c r="P692" i="2" s="1"/>
  <c r="M704" i="2"/>
  <c r="P704" i="2" s="1"/>
  <c r="N452" i="2"/>
  <c r="M55" i="2"/>
  <c r="P55" i="2" s="1"/>
  <c r="M67" i="2"/>
  <c r="P67" i="2" s="1"/>
  <c r="M79" i="2"/>
  <c r="P79" i="2" s="1"/>
  <c r="M91" i="2"/>
  <c r="P91" i="2" s="1"/>
  <c r="M103" i="2"/>
  <c r="P103" i="2" s="1"/>
  <c r="M115" i="2"/>
  <c r="P115" i="2" s="1"/>
  <c r="M127" i="2"/>
  <c r="P127" i="2" s="1"/>
  <c r="M139" i="2"/>
  <c r="P139" i="2" s="1"/>
  <c r="M151" i="2"/>
  <c r="P151" i="2" s="1"/>
  <c r="M163" i="2"/>
  <c r="P163" i="2" s="1"/>
  <c r="M175" i="2"/>
  <c r="P175" i="2" s="1"/>
  <c r="M187" i="2"/>
  <c r="P187" i="2" s="1"/>
  <c r="M199" i="2"/>
  <c r="P199" i="2" s="1"/>
  <c r="M211" i="2"/>
  <c r="P211" i="2" s="1"/>
  <c r="M223" i="2"/>
  <c r="P223" i="2" s="1"/>
  <c r="M235" i="2"/>
  <c r="P235" i="2" s="1"/>
  <c r="M247" i="2"/>
  <c r="P247" i="2" s="1"/>
  <c r="M259" i="2"/>
  <c r="P259" i="2" s="1"/>
  <c r="M271" i="2"/>
  <c r="P271" i="2" s="1"/>
  <c r="M283" i="2"/>
  <c r="P283" i="2" s="1"/>
  <c r="M295" i="2"/>
  <c r="P295" i="2" s="1"/>
  <c r="M307" i="2"/>
  <c r="P307" i="2" s="1"/>
  <c r="M319" i="2"/>
  <c r="P319" i="2" s="1"/>
  <c r="M331" i="2"/>
  <c r="P331" i="2" s="1"/>
  <c r="M343" i="2"/>
  <c r="P343" i="2" s="1"/>
  <c r="M355" i="2"/>
  <c r="P355" i="2" s="1"/>
  <c r="M367" i="2"/>
  <c r="P367" i="2" s="1"/>
  <c r="M379" i="2"/>
  <c r="P379" i="2" s="1"/>
  <c r="M391" i="2"/>
  <c r="P391" i="2" s="1"/>
  <c r="M403" i="2"/>
  <c r="P403" i="2" s="1"/>
  <c r="M415" i="2"/>
  <c r="P415" i="2" s="1"/>
  <c r="M427" i="2"/>
  <c r="P427" i="2" s="1"/>
  <c r="M439" i="2"/>
  <c r="P439" i="2" s="1"/>
  <c r="M451" i="2"/>
  <c r="P451" i="2" s="1"/>
  <c r="M463" i="2"/>
  <c r="P463" i="2" s="1"/>
  <c r="M475" i="2"/>
  <c r="P475" i="2" s="1"/>
  <c r="M487" i="2"/>
  <c r="P487" i="2" s="1"/>
  <c r="M499" i="2"/>
  <c r="P499" i="2" s="1"/>
  <c r="M511" i="2"/>
  <c r="P511" i="2" s="1"/>
  <c r="M523" i="2"/>
  <c r="P523" i="2" s="1"/>
  <c r="M535" i="2"/>
  <c r="P535" i="2" s="1"/>
  <c r="M547" i="2"/>
  <c r="P547" i="2" s="1"/>
  <c r="M559" i="2"/>
  <c r="P559" i="2" s="1"/>
  <c r="M571" i="2"/>
  <c r="P571" i="2" s="1"/>
  <c r="N1202" i="2"/>
  <c r="N1214" i="2"/>
  <c r="N1226" i="2"/>
  <c r="N1238" i="2"/>
  <c r="N1250" i="2"/>
  <c r="N1262" i="2"/>
  <c r="N1274" i="2"/>
  <c r="N1286" i="2"/>
  <c r="N1298" i="2"/>
  <c r="N1310" i="2"/>
  <c r="N1322" i="2"/>
  <c r="N1334" i="2"/>
  <c r="N1346" i="2"/>
  <c r="N1358" i="2"/>
  <c r="N1370" i="2"/>
  <c r="N1382" i="2"/>
  <c r="N1394" i="2"/>
  <c r="N1418" i="2"/>
  <c r="N1430" i="2"/>
  <c r="M9" i="2"/>
  <c r="M41" i="2"/>
  <c r="P41" i="2" s="1"/>
  <c r="M53" i="2"/>
  <c r="P53" i="2" s="1"/>
  <c r="M65" i="2"/>
  <c r="P65" i="2" s="1"/>
  <c r="M77" i="2"/>
  <c r="P77" i="2" s="1"/>
  <c r="M89" i="2"/>
  <c r="P89" i="2" s="1"/>
  <c r="M101" i="2"/>
  <c r="P101" i="2" s="1"/>
  <c r="M113" i="2"/>
  <c r="P113" i="2" s="1"/>
  <c r="M125" i="2"/>
  <c r="P125" i="2" s="1"/>
  <c r="M137" i="2"/>
  <c r="P137" i="2" s="1"/>
  <c r="M149" i="2"/>
  <c r="P149" i="2" s="1"/>
  <c r="M161" i="2"/>
  <c r="P161" i="2" s="1"/>
  <c r="M173" i="2"/>
  <c r="P173" i="2" s="1"/>
  <c r="M185" i="2"/>
  <c r="P185" i="2" s="1"/>
  <c r="M197" i="2"/>
  <c r="P197" i="2" s="1"/>
  <c r="M209" i="2"/>
  <c r="P209" i="2" s="1"/>
  <c r="M221" i="2"/>
  <c r="P221" i="2" s="1"/>
  <c r="M233" i="2"/>
  <c r="P233" i="2" s="1"/>
  <c r="M245" i="2"/>
  <c r="P245" i="2" s="1"/>
  <c r="M257" i="2"/>
  <c r="P257" i="2" s="1"/>
  <c r="M269" i="2"/>
  <c r="P269" i="2" s="1"/>
  <c r="M281" i="2"/>
  <c r="P281" i="2" s="1"/>
  <c r="M293" i="2"/>
  <c r="P293" i="2" s="1"/>
  <c r="M305" i="2"/>
  <c r="P305" i="2" s="1"/>
  <c r="M317" i="2"/>
  <c r="P317" i="2" s="1"/>
  <c r="M329" i="2"/>
  <c r="P329" i="2" s="1"/>
  <c r="M341" i="2"/>
  <c r="P341" i="2" s="1"/>
  <c r="M353" i="2"/>
  <c r="P353" i="2" s="1"/>
  <c r="M365" i="2"/>
  <c r="P365" i="2" s="1"/>
  <c r="M159" i="2"/>
  <c r="P159" i="2" s="1"/>
  <c r="M171" i="2"/>
  <c r="P171" i="2" s="1"/>
  <c r="M183" i="2"/>
  <c r="P183" i="2" s="1"/>
  <c r="M195" i="2"/>
  <c r="P195" i="2" s="1"/>
  <c r="M207" i="2"/>
  <c r="P207" i="2" s="1"/>
  <c r="M219" i="2"/>
  <c r="P219" i="2" s="1"/>
  <c r="M231" i="2"/>
  <c r="P231" i="2" s="1"/>
  <c r="M243" i="2"/>
  <c r="P243" i="2" s="1"/>
  <c r="M255" i="2"/>
  <c r="P255" i="2" s="1"/>
  <c r="M267" i="2"/>
  <c r="P267" i="2" s="1"/>
  <c r="M279" i="2"/>
  <c r="P279" i="2" s="1"/>
  <c r="M291" i="2"/>
  <c r="P291" i="2" s="1"/>
  <c r="M303" i="2"/>
  <c r="P303" i="2" s="1"/>
  <c r="M315" i="2"/>
  <c r="P315" i="2" s="1"/>
  <c r="M327" i="2"/>
  <c r="P327" i="2" s="1"/>
  <c r="M339" i="2"/>
  <c r="P339" i="2" s="1"/>
  <c r="M351" i="2"/>
  <c r="P351" i="2" s="1"/>
  <c r="M363" i="2"/>
  <c r="P363" i="2" s="1"/>
  <c r="M375" i="2"/>
  <c r="P375" i="2" s="1"/>
  <c r="M387" i="2"/>
  <c r="P387" i="2" s="1"/>
  <c r="M399" i="2"/>
  <c r="P399" i="2" s="1"/>
  <c r="M411" i="2"/>
  <c r="P411" i="2" s="1"/>
  <c r="M423" i="2"/>
  <c r="P423" i="2" s="1"/>
  <c r="M435" i="2"/>
  <c r="P435" i="2" s="1"/>
  <c r="N111" i="2"/>
  <c r="N159" i="2"/>
  <c r="N243" i="2"/>
  <c r="N375" i="2"/>
  <c r="N411" i="2"/>
  <c r="N555" i="2"/>
  <c r="N567" i="2"/>
  <c r="N579" i="2"/>
  <c r="N591" i="2"/>
  <c r="N603" i="2"/>
  <c r="M123" i="2"/>
  <c r="P123" i="2" s="1"/>
  <c r="N135" i="2"/>
  <c r="N147" i="2"/>
  <c r="M164" i="2"/>
  <c r="P164" i="2" s="1"/>
  <c r="M188" i="2"/>
  <c r="P188" i="2" s="1"/>
  <c r="N219" i="2"/>
  <c r="N231" i="2"/>
  <c r="N303" i="2"/>
  <c r="N363" i="2"/>
  <c r="N399" i="2"/>
  <c r="N495" i="2"/>
  <c r="N56" i="2"/>
  <c r="N104" i="2"/>
  <c r="N200" i="2"/>
  <c r="Q200" i="2" s="1"/>
  <c r="N260" i="2"/>
  <c r="Q260" i="2" s="1"/>
  <c r="N344" i="2"/>
  <c r="Q344" i="2" s="1"/>
  <c r="N356" i="2"/>
  <c r="Q356" i="2" s="1"/>
  <c r="N368" i="2"/>
  <c r="M80" i="2"/>
  <c r="P80" i="2" s="1"/>
  <c r="M92" i="2"/>
  <c r="P92" i="2" s="1"/>
  <c r="N171" i="2"/>
  <c r="N183" i="2"/>
  <c r="N387" i="2"/>
  <c r="N423" i="2"/>
  <c r="N471" i="2"/>
  <c r="N80" i="2"/>
  <c r="N116" i="2"/>
  <c r="N176" i="2"/>
  <c r="N224" i="2"/>
  <c r="N248" i="2"/>
  <c r="N272" i="2"/>
  <c r="N284" i="2"/>
  <c r="N296" i="2"/>
  <c r="N308" i="2"/>
  <c r="N320" i="2"/>
  <c r="N332" i="2"/>
  <c r="N380" i="2"/>
  <c r="N392" i="2"/>
  <c r="N404" i="2"/>
  <c r="Q404" i="2" s="1"/>
  <c r="M135" i="2"/>
  <c r="P135" i="2" s="1"/>
  <c r="N7" i="2"/>
  <c r="N87" i="2"/>
  <c r="M128" i="2"/>
  <c r="P128" i="2" s="1"/>
  <c r="N195" i="2"/>
  <c r="N140" i="2"/>
  <c r="N152" i="2"/>
  <c r="N188" i="2"/>
  <c r="M44" i="2"/>
  <c r="P44" i="2" s="1"/>
  <c r="M68" i="2"/>
  <c r="P68" i="2" s="1"/>
  <c r="M104" i="2"/>
  <c r="P104" i="2" s="1"/>
  <c r="M176" i="2"/>
  <c r="P176" i="2" s="1"/>
  <c r="N207" i="2"/>
  <c r="N351" i="2"/>
  <c r="N435" i="2"/>
  <c r="N68" i="2"/>
  <c r="M147" i="2"/>
  <c r="P147" i="2" s="1"/>
  <c r="N63" i="2"/>
  <c r="N75" i="2"/>
  <c r="M116" i="2"/>
  <c r="P116" i="2" s="1"/>
  <c r="M140" i="2"/>
  <c r="P140" i="2" s="1"/>
  <c r="M152" i="2"/>
  <c r="P152" i="2" s="1"/>
  <c r="N255" i="2"/>
  <c r="N267" i="2"/>
  <c r="N279" i="2"/>
  <c r="N291" i="2"/>
  <c r="N315" i="2"/>
  <c r="N339" i="2"/>
  <c r="N447" i="2"/>
  <c r="N459" i="2"/>
  <c r="N483" i="2"/>
  <c r="N507" i="2"/>
  <c r="N519" i="2"/>
  <c r="N543" i="2"/>
  <c r="N92" i="2"/>
  <c r="N212" i="2"/>
  <c r="Q212" i="2" s="1"/>
  <c r="N52" i="2"/>
  <c r="N64" i="2"/>
  <c r="N76" i="2"/>
  <c r="N12" i="2"/>
  <c r="M56" i="2"/>
  <c r="P56" i="2" s="1"/>
  <c r="N99" i="2"/>
  <c r="N123" i="2"/>
  <c r="N327" i="2"/>
  <c r="N531" i="2"/>
  <c r="N44" i="2"/>
  <c r="N128" i="2"/>
  <c r="N164" i="2"/>
  <c r="N236" i="2"/>
  <c r="N8" i="2"/>
  <c r="N13" i="2"/>
  <c r="N51" i="2"/>
  <c r="M377" i="2"/>
  <c r="P377" i="2" s="1"/>
  <c r="M389" i="2"/>
  <c r="P389" i="2" s="1"/>
  <c r="M401" i="2"/>
  <c r="P401" i="2" s="1"/>
  <c r="M413" i="2"/>
  <c r="P413" i="2" s="1"/>
  <c r="M425" i="2"/>
  <c r="P425" i="2" s="1"/>
  <c r="M437" i="2"/>
  <c r="P437" i="2" s="1"/>
  <c r="M449" i="2"/>
  <c r="P449" i="2" s="1"/>
  <c r="M461" i="2"/>
  <c r="P461" i="2" s="1"/>
  <c r="M473" i="2"/>
  <c r="P473" i="2" s="1"/>
  <c r="M485" i="2"/>
  <c r="P485" i="2" s="1"/>
  <c r="M497" i="2"/>
  <c r="P497" i="2" s="1"/>
  <c r="M509" i="2"/>
  <c r="P509" i="2" s="1"/>
  <c r="M521" i="2"/>
  <c r="P521" i="2" s="1"/>
  <c r="M533" i="2"/>
  <c r="P533" i="2" s="1"/>
  <c r="M545" i="2"/>
  <c r="P545" i="2" s="1"/>
  <c r="M557" i="2"/>
  <c r="P557" i="2" s="1"/>
  <c r="M447" i="2"/>
  <c r="P447" i="2" s="1"/>
  <c r="M459" i="2"/>
  <c r="P459" i="2" s="1"/>
  <c r="M471" i="2"/>
  <c r="P471" i="2" s="1"/>
  <c r="M483" i="2"/>
  <c r="P483" i="2" s="1"/>
  <c r="M495" i="2"/>
  <c r="P495" i="2" s="1"/>
  <c r="M507" i="2"/>
  <c r="P507" i="2" s="1"/>
  <c r="M519" i="2"/>
  <c r="P519" i="2" s="1"/>
  <c r="M531" i="2"/>
  <c r="P531" i="2" s="1"/>
  <c r="M543" i="2"/>
  <c r="P543" i="2" s="1"/>
  <c r="M555" i="2"/>
  <c r="P555" i="2" s="1"/>
  <c r="M567" i="2"/>
  <c r="P567" i="2" s="1"/>
  <c r="M579" i="2"/>
  <c r="P579" i="2" s="1"/>
  <c r="M591" i="2"/>
  <c r="P591" i="2" s="1"/>
  <c r="M603" i="2"/>
  <c r="P603" i="2" s="1"/>
  <c r="M615" i="2"/>
  <c r="P615" i="2" s="1"/>
  <c r="M627" i="2"/>
  <c r="P627" i="2" s="1"/>
  <c r="M639" i="2"/>
  <c r="P639" i="2" s="1"/>
  <c r="M651" i="2"/>
  <c r="P651" i="2" s="1"/>
  <c r="M663" i="2"/>
  <c r="P663" i="2" s="1"/>
  <c r="M675" i="2"/>
  <c r="P675" i="2" s="1"/>
  <c r="M687" i="2"/>
  <c r="P687" i="2" s="1"/>
  <c r="M699" i="2"/>
  <c r="P699" i="2" s="1"/>
  <c r="M711" i="2"/>
  <c r="P711" i="2" s="1"/>
  <c r="M723" i="2"/>
  <c r="P723" i="2" s="1"/>
  <c r="M735" i="2"/>
  <c r="P735" i="2" s="1"/>
  <c r="M747" i="2"/>
  <c r="P747" i="2" s="1"/>
  <c r="M759" i="2"/>
  <c r="P759" i="2" s="1"/>
  <c r="M771" i="2"/>
  <c r="P771" i="2" s="1"/>
  <c r="M783" i="2"/>
  <c r="P783" i="2" s="1"/>
  <c r="M795" i="2"/>
  <c r="P795" i="2" s="1"/>
  <c r="M807" i="2"/>
  <c r="P807" i="2" s="1"/>
  <c r="M819" i="2"/>
  <c r="P819" i="2" s="1"/>
  <c r="M831" i="2"/>
  <c r="P831" i="2" s="1"/>
  <c r="M843" i="2"/>
  <c r="P843" i="2" s="1"/>
  <c r="M855" i="2"/>
  <c r="P855" i="2" s="1"/>
  <c r="M867" i="2"/>
  <c r="P867" i="2" s="1"/>
  <c r="M879" i="2"/>
  <c r="P879" i="2" s="1"/>
  <c r="M927" i="2"/>
  <c r="P927" i="2" s="1"/>
  <c r="M975" i="2"/>
  <c r="P975" i="2" s="1"/>
  <c r="M1023" i="2"/>
  <c r="P1023" i="2" s="1"/>
  <c r="M1059" i="2"/>
  <c r="P1059" i="2" s="1"/>
  <c r="M1071" i="2"/>
  <c r="P1071" i="2" s="1"/>
  <c r="N615" i="2"/>
  <c r="N627" i="2"/>
  <c r="N639" i="2"/>
  <c r="N651" i="2"/>
  <c r="N663" i="2"/>
  <c r="N675" i="2"/>
  <c r="N687" i="2"/>
  <c r="N699" i="2"/>
  <c r="N711" i="2"/>
  <c r="M716" i="2"/>
  <c r="P716" i="2" s="1"/>
  <c r="N723" i="2"/>
  <c r="M728" i="2"/>
  <c r="P728" i="2" s="1"/>
  <c r="N735" i="2"/>
  <c r="M740" i="2"/>
  <c r="P740" i="2" s="1"/>
  <c r="N747" i="2"/>
  <c r="M752" i="2"/>
  <c r="P752" i="2" s="1"/>
  <c r="N759" i="2"/>
  <c r="M764" i="2"/>
  <c r="P764" i="2" s="1"/>
  <c r="N771" i="2"/>
  <c r="M776" i="2"/>
  <c r="P776" i="2" s="1"/>
  <c r="N783" i="2"/>
  <c r="M788" i="2"/>
  <c r="P788" i="2" s="1"/>
  <c r="N795" i="2"/>
  <c r="M800" i="2"/>
  <c r="P800" i="2" s="1"/>
  <c r="N807" i="2"/>
  <c r="Q807" i="2" s="1"/>
  <c r="M812" i="2"/>
  <c r="P812" i="2" s="1"/>
  <c r="N819" i="2"/>
  <c r="M824" i="2"/>
  <c r="P824" i="2" s="1"/>
  <c r="N831" i="2"/>
  <c r="M836" i="2"/>
  <c r="P836" i="2" s="1"/>
  <c r="N843" i="2"/>
  <c r="M848" i="2"/>
  <c r="P848" i="2" s="1"/>
  <c r="N855" i="2"/>
  <c r="M860" i="2"/>
  <c r="P860" i="2" s="1"/>
  <c r="N867" i="2"/>
  <c r="M872" i="2"/>
  <c r="P872" i="2" s="1"/>
  <c r="N879" i="2"/>
  <c r="M884" i="2"/>
  <c r="P884" i="2" s="1"/>
  <c r="N891" i="2"/>
  <c r="M896" i="2"/>
  <c r="P896" i="2" s="1"/>
  <c r="N903" i="2"/>
  <c r="M908" i="2"/>
  <c r="P908" i="2" s="1"/>
  <c r="N915" i="2"/>
  <c r="M920" i="2"/>
  <c r="P920" i="2" s="1"/>
  <c r="N927" i="2"/>
  <c r="M932" i="2"/>
  <c r="P932" i="2" s="1"/>
  <c r="N416" i="2"/>
  <c r="N428" i="2"/>
  <c r="N440" i="2"/>
  <c r="N464" i="2"/>
  <c r="Q464" i="2" s="1"/>
  <c r="N476" i="2"/>
  <c r="Q476" i="2" s="1"/>
  <c r="N488" i="2"/>
  <c r="N500" i="2"/>
  <c r="N512" i="2"/>
  <c r="N524" i="2"/>
  <c r="N536" i="2"/>
  <c r="N548" i="2"/>
  <c r="N560" i="2"/>
  <c r="N572" i="2"/>
  <c r="N584" i="2"/>
  <c r="N596" i="2"/>
  <c r="N608" i="2"/>
  <c r="Q608" i="2" s="1"/>
  <c r="N620" i="2"/>
  <c r="Q620" i="2" s="1"/>
  <c r="N632" i="2"/>
  <c r="N644" i="2"/>
  <c r="N656" i="2"/>
  <c r="N668" i="2"/>
  <c r="N680" i="2"/>
  <c r="N692" i="2"/>
  <c r="N704" i="2"/>
  <c r="N716" i="2"/>
  <c r="N728" i="2"/>
  <c r="Q728" i="2" s="1"/>
  <c r="N740" i="2"/>
  <c r="N752" i="2"/>
  <c r="N764" i="2"/>
  <c r="N776" i="2"/>
  <c r="N788" i="2"/>
  <c r="N800" i="2"/>
  <c r="N812" i="2"/>
  <c r="N824" i="2"/>
  <c r="N836" i="2"/>
  <c r="N848" i="2"/>
  <c r="N860" i="2"/>
  <c r="N872" i="2"/>
  <c r="N884" i="2"/>
  <c r="N896" i="2"/>
  <c r="N908" i="2"/>
  <c r="N920" i="2"/>
  <c r="N932" i="2"/>
  <c r="N944" i="2"/>
  <c r="N956" i="2"/>
  <c r="N968" i="2"/>
  <c r="N980" i="2"/>
  <c r="N992" i="2"/>
  <c r="N1004" i="2"/>
  <c r="N1016" i="2"/>
  <c r="N1028" i="2"/>
  <c r="N1040" i="2"/>
  <c r="N1052" i="2"/>
  <c r="N1064" i="2"/>
  <c r="N1076" i="2"/>
  <c r="N1088" i="2"/>
  <c r="N1100" i="2"/>
  <c r="N1112" i="2"/>
  <c r="N1124" i="2"/>
  <c r="N1136" i="2"/>
  <c r="N1148" i="2"/>
  <c r="N1160" i="2"/>
  <c r="N1172" i="2"/>
  <c r="N1184" i="2"/>
  <c r="N1196" i="2"/>
  <c r="N1208" i="2"/>
  <c r="N1220" i="2"/>
  <c r="N1232" i="2"/>
  <c r="N1244" i="2"/>
  <c r="N1256" i="2"/>
  <c r="N1268" i="2"/>
  <c r="N1280" i="2"/>
  <c r="N1292" i="2"/>
  <c r="N1304" i="2"/>
  <c r="N1316" i="2"/>
  <c r="N1328" i="2"/>
  <c r="N1340" i="2"/>
  <c r="N1352" i="2"/>
  <c r="N1364" i="2"/>
  <c r="N1376" i="2"/>
  <c r="N1388" i="2"/>
  <c r="N1400" i="2"/>
  <c r="N1412" i="2"/>
  <c r="N1424" i="2"/>
  <c r="N1436" i="2"/>
  <c r="N88" i="2"/>
  <c r="N100" i="2"/>
  <c r="N112" i="2"/>
  <c r="N124" i="2"/>
  <c r="N136" i="2"/>
  <c r="N148" i="2"/>
  <c r="N160" i="2"/>
  <c r="N172" i="2"/>
  <c r="N184" i="2"/>
  <c r="N196" i="2"/>
  <c r="N208" i="2"/>
  <c r="N220" i="2"/>
  <c r="N232" i="2"/>
  <c r="N244" i="2"/>
  <c r="N256" i="2"/>
  <c r="N268" i="2"/>
  <c r="N280" i="2"/>
  <c r="N292" i="2"/>
  <c r="N304" i="2"/>
  <c r="N316" i="2"/>
  <c r="N328" i="2"/>
  <c r="N340" i="2"/>
  <c r="N352" i="2"/>
  <c r="N364" i="2"/>
  <c r="N376" i="2"/>
  <c r="N388" i="2"/>
  <c r="N400" i="2"/>
  <c r="N412" i="2"/>
  <c r="N424" i="2"/>
  <c r="N436" i="2"/>
  <c r="N448" i="2"/>
  <c r="N460" i="2"/>
  <c r="N472" i="2"/>
  <c r="N484" i="2"/>
  <c r="N496" i="2"/>
  <c r="N508" i="2"/>
  <c r="N520" i="2"/>
  <c r="N532" i="2"/>
  <c r="N544" i="2"/>
  <c r="N556" i="2"/>
  <c r="N568" i="2"/>
  <c r="N580" i="2"/>
  <c r="N592" i="2"/>
  <c r="N604" i="2"/>
  <c r="N616" i="2"/>
  <c r="N628" i="2"/>
  <c r="N640" i="2"/>
  <c r="N652" i="2"/>
  <c r="N664" i="2"/>
  <c r="N676" i="2"/>
  <c r="N688" i="2"/>
  <c r="N700" i="2"/>
  <c r="N712" i="2"/>
  <c r="N724" i="2"/>
  <c r="N736" i="2"/>
  <c r="N748" i="2"/>
  <c r="N760" i="2"/>
  <c r="N772" i="2"/>
  <c r="N784" i="2"/>
  <c r="N796" i="2"/>
  <c r="N808" i="2"/>
  <c r="N820" i="2"/>
  <c r="N832" i="2"/>
  <c r="N844" i="2"/>
  <c r="N856" i="2"/>
  <c r="N868" i="2"/>
  <c r="N880" i="2"/>
  <c r="N892" i="2"/>
  <c r="N904" i="2"/>
  <c r="N939" i="2"/>
  <c r="M944" i="2"/>
  <c r="P944" i="2" s="1"/>
  <c r="N951" i="2"/>
  <c r="M956" i="2"/>
  <c r="P956" i="2" s="1"/>
  <c r="N963" i="2"/>
  <c r="M968" i="2"/>
  <c r="P968" i="2" s="1"/>
  <c r="N975" i="2"/>
  <c r="M980" i="2"/>
  <c r="P980" i="2" s="1"/>
  <c r="N987" i="2"/>
  <c r="M992" i="2"/>
  <c r="P992" i="2" s="1"/>
  <c r="N999" i="2"/>
  <c r="M1004" i="2"/>
  <c r="P1004" i="2" s="1"/>
  <c r="N1011" i="2"/>
  <c r="M1016" i="2"/>
  <c r="P1016" i="2" s="1"/>
  <c r="N1023" i="2"/>
  <c r="M1028" i="2"/>
  <c r="P1028" i="2" s="1"/>
  <c r="N1035" i="2"/>
  <c r="M1040" i="2"/>
  <c r="P1040" i="2" s="1"/>
  <c r="N1047" i="2"/>
  <c r="M1052" i="2"/>
  <c r="P1052" i="2" s="1"/>
  <c r="N1059" i="2"/>
  <c r="M1064" i="2"/>
  <c r="P1064" i="2" s="1"/>
  <c r="N1071" i="2"/>
  <c r="M1076" i="2"/>
  <c r="P1076" i="2" s="1"/>
  <c r="N1083" i="2"/>
  <c r="M1088" i="2"/>
  <c r="P1088" i="2" s="1"/>
  <c r="N1095" i="2"/>
  <c r="M1100" i="2"/>
  <c r="P1100" i="2" s="1"/>
  <c r="N1107" i="2"/>
  <c r="M1112" i="2"/>
  <c r="P1112" i="2" s="1"/>
  <c r="N1119" i="2"/>
  <c r="M1124" i="2"/>
  <c r="P1124" i="2" s="1"/>
  <c r="N1131" i="2"/>
  <c r="M1136" i="2"/>
  <c r="P1136" i="2" s="1"/>
  <c r="N1143" i="2"/>
  <c r="M1148" i="2"/>
  <c r="P1148" i="2" s="1"/>
  <c r="N1155" i="2"/>
  <c r="M1160" i="2"/>
  <c r="P1160" i="2" s="1"/>
  <c r="N1167" i="2"/>
  <c r="M1172" i="2"/>
  <c r="P1172" i="2" s="1"/>
  <c r="N1179" i="2"/>
  <c r="M1184" i="2"/>
  <c r="P1184" i="2" s="1"/>
  <c r="N1191" i="2"/>
  <c r="M1196" i="2"/>
  <c r="P1196" i="2" s="1"/>
  <c r="N1203" i="2"/>
  <c r="M1208" i="2"/>
  <c r="P1208" i="2" s="1"/>
  <c r="N1215" i="2"/>
  <c r="M1220" i="2"/>
  <c r="P1220" i="2" s="1"/>
  <c r="N1227" i="2"/>
  <c r="M1232" i="2"/>
  <c r="P1232" i="2" s="1"/>
  <c r="N1239" i="2"/>
  <c r="M1244" i="2"/>
  <c r="P1244" i="2" s="1"/>
  <c r="N1251" i="2"/>
  <c r="M1256" i="2"/>
  <c r="P1256" i="2" s="1"/>
  <c r="N1263" i="2"/>
  <c r="Q1263" i="2" s="1"/>
  <c r="M1268" i="2"/>
  <c r="P1268" i="2" s="1"/>
  <c r="N1275" i="2"/>
  <c r="Q1275" i="2" s="1"/>
  <c r="M1280" i="2"/>
  <c r="P1280" i="2" s="1"/>
  <c r="N1287" i="2"/>
  <c r="M1292" i="2"/>
  <c r="P1292" i="2" s="1"/>
  <c r="N1299" i="2"/>
  <c r="M1304" i="2"/>
  <c r="P1304" i="2" s="1"/>
  <c r="N1311" i="2"/>
  <c r="M1316" i="2"/>
  <c r="P1316" i="2" s="1"/>
  <c r="N1323" i="2"/>
  <c r="M1328" i="2"/>
  <c r="P1328" i="2" s="1"/>
  <c r="N1335" i="2"/>
  <c r="M1340" i="2"/>
  <c r="P1340" i="2" s="1"/>
  <c r="N1347" i="2"/>
  <c r="M1352" i="2"/>
  <c r="P1352" i="2" s="1"/>
  <c r="N1359" i="2"/>
  <c r="M1364" i="2"/>
  <c r="P1364" i="2" s="1"/>
  <c r="N1371" i="2"/>
  <c r="M1376" i="2"/>
  <c r="P1376" i="2" s="1"/>
  <c r="N1383" i="2"/>
  <c r="M1388" i="2"/>
  <c r="P1388" i="2" s="1"/>
  <c r="N1395" i="2"/>
  <c r="M1400" i="2"/>
  <c r="P1400" i="2" s="1"/>
  <c r="N1407" i="2"/>
  <c r="M1412" i="2"/>
  <c r="P1412" i="2" s="1"/>
  <c r="N1419" i="2"/>
  <c r="M1424" i="2"/>
  <c r="P1424" i="2" s="1"/>
  <c r="N1431" i="2"/>
  <c r="M1436" i="2"/>
  <c r="P1436" i="2" s="1"/>
  <c r="N1443" i="2"/>
  <c r="N916" i="2"/>
  <c r="N928" i="2"/>
  <c r="N940" i="2"/>
  <c r="N952" i="2"/>
  <c r="N964" i="2"/>
  <c r="N976" i="2"/>
  <c r="N988" i="2"/>
  <c r="N1000" i="2"/>
  <c r="N1012" i="2"/>
  <c r="N1024" i="2"/>
  <c r="N1036" i="2"/>
  <c r="N1048" i="2"/>
  <c r="N1060" i="2"/>
  <c r="N1072" i="2"/>
  <c r="N1084" i="2"/>
  <c r="N1096" i="2"/>
  <c r="N1108" i="2"/>
  <c r="N1120" i="2"/>
  <c r="N1144" i="2"/>
  <c r="N1156" i="2"/>
  <c r="N1180" i="2"/>
  <c r="N1192" i="2"/>
  <c r="N1204" i="2"/>
  <c r="N1216" i="2"/>
  <c r="N1228" i="2"/>
  <c r="N1240" i="2"/>
  <c r="N1264" i="2"/>
  <c r="N1288" i="2"/>
  <c r="N1312" i="2"/>
  <c r="N1336" i="2"/>
  <c r="N1348" i="2"/>
  <c r="N1360" i="2"/>
  <c r="N1384" i="2"/>
  <c r="N1408" i="2"/>
  <c r="N1366" i="2"/>
  <c r="N1378" i="2"/>
  <c r="N1390" i="2"/>
  <c r="M1433" i="2"/>
  <c r="P1433" i="2" s="1"/>
  <c r="N1433" i="2"/>
  <c r="M97" i="2"/>
  <c r="P97" i="2" s="1"/>
  <c r="M109" i="2"/>
  <c r="P109" i="2" s="1"/>
  <c r="M121" i="2"/>
  <c r="P121" i="2" s="1"/>
  <c r="M133" i="2"/>
  <c r="P133" i="2" s="1"/>
  <c r="M145" i="2"/>
  <c r="P145" i="2" s="1"/>
  <c r="M157" i="2"/>
  <c r="P157" i="2" s="1"/>
  <c r="M169" i="2"/>
  <c r="P169" i="2" s="1"/>
  <c r="M181" i="2"/>
  <c r="P181" i="2" s="1"/>
  <c r="M193" i="2"/>
  <c r="P193" i="2" s="1"/>
  <c r="M205" i="2"/>
  <c r="P205" i="2" s="1"/>
  <c r="M217" i="2"/>
  <c r="P217" i="2" s="1"/>
  <c r="M229" i="2"/>
  <c r="P229" i="2" s="1"/>
  <c r="M241" i="2"/>
  <c r="P241" i="2" s="1"/>
  <c r="M253" i="2"/>
  <c r="P253" i="2" s="1"/>
  <c r="M265" i="2"/>
  <c r="P265" i="2" s="1"/>
  <c r="M277" i="2"/>
  <c r="P277" i="2" s="1"/>
  <c r="M289" i="2"/>
  <c r="P289" i="2" s="1"/>
  <c r="M301" i="2"/>
  <c r="P301" i="2" s="1"/>
  <c r="M313" i="2"/>
  <c r="P313" i="2" s="1"/>
  <c r="M325" i="2"/>
  <c r="P325" i="2" s="1"/>
  <c r="M337" i="2"/>
  <c r="P337" i="2" s="1"/>
  <c r="M349" i="2"/>
  <c r="P349" i="2" s="1"/>
  <c r="M361" i="2"/>
  <c r="P361" i="2" s="1"/>
  <c r="M373" i="2"/>
  <c r="P373" i="2" s="1"/>
  <c r="M385" i="2"/>
  <c r="P385" i="2" s="1"/>
  <c r="M397" i="2"/>
  <c r="P397" i="2" s="1"/>
  <c r="M409" i="2"/>
  <c r="P409" i="2" s="1"/>
  <c r="M421" i="2"/>
  <c r="P421" i="2" s="1"/>
  <c r="M433" i="2"/>
  <c r="P433" i="2" s="1"/>
  <c r="M445" i="2"/>
  <c r="P445" i="2" s="1"/>
  <c r="M457" i="2"/>
  <c r="P457" i="2" s="1"/>
  <c r="M469" i="2"/>
  <c r="P469" i="2" s="1"/>
  <c r="M481" i="2"/>
  <c r="P481" i="2" s="1"/>
  <c r="M493" i="2"/>
  <c r="P493" i="2" s="1"/>
  <c r="M505" i="2"/>
  <c r="P505" i="2" s="1"/>
  <c r="M517" i="2"/>
  <c r="P517" i="2" s="1"/>
  <c r="M529" i="2"/>
  <c r="P529" i="2" s="1"/>
  <c r="M541" i="2"/>
  <c r="P541" i="2" s="1"/>
  <c r="M553" i="2"/>
  <c r="P553" i="2" s="1"/>
  <c r="M565" i="2"/>
  <c r="P565" i="2" s="1"/>
  <c r="M577" i="2"/>
  <c r="P577" i="2" s="1"/>
  <c r="M589" i="2"/>
  <c r="P589" i="2" s="1"/>
  <c r="M601" i="2"/>
  <c r="P601" i="2" s="1"/>
  <c r="M613" i="2"/>
  <c r="P613" i="2" s="1"/>
  <c r="M625" i="2"/>
  <c r="P625" i="2" s="1"/>
  <c r="M637" i="2"/>
  <c r="P637" i="2" s="1"/>
  <c r="M649" i="2"/>
  <c r="P649" i="2" s="1"/>
  <c r="M661" i="2"/>
  <c r="P661" i="2" s="1"/>
  <c r="M673" i="2"/>
  <c r="P673" i="2" s="1"/>
  <c r="M685" i="2"/>
  <c r="P685" i="2" s="1"/>
  <c r="M697" i="2"/>
  <c r="P697" i="2" s="1"/>
  <c r="M709" i="2"/>
  <c r="P709" i="2" s="1"/>
  <c r="M721" i="2"/>
  <c r="P721" i="2" s="1"/>
  <c r="M733" i="2"/>
  <c r="P733" i="2" s="1"/>
  <c r="M745" i="2"/>
  <c r="P745" i="2" s="1"/>
  <c r="M757" i="2"/>
  <c r="P757" i="2" s="1"/>
  <c r="M769" i="2"/>
  <c r="P769" i="2" s="1"/>
  <c r="M781" i="2"/>
  <c r="P781" i="2" s="1"/>
  <c r="M793" i="2"/>
  <c r="P793" i="2" s="1"/>
  <c r="M805" i="2"/>
  <c r="P805" i="2" s="1"/>
  <c r="M817" i="2"/>
  <c r="P817" i="2" s="1"/>
  <c r="M829" i="2"/>
  <c r="P829" i="2" s="1"/>
  <c r="M841" i="2"/>
  <c r="P841" i="2" s="1"/>
  <c r="M853" i="2"/>
  <c r="P853" i="2" s="1"/>
  <c r="M865" i="2"/>
  <c r="P865" i="2" s="1"/>
  <c r="M877" i="2"/>
  <c r="P877" i="2" s="1"/>
  <c r="M889" i="2"/>
  <c r="P889" i="2" s="1"/>
  <c r="M901" i="2"/>
  <c r="P901" i="2" s="1"/>
  <c r="M913" i="2"/>
  <c r="P913" i="2" s="1"/>
  <c r="M925" i="2"/>
  <c r="P925" i="2" s="1"/>
  <c r="M937" i="2"/>
  <c r="P937" i="2" s="1"/>
  <c r="M10" i="2"/>
  <c r="N733" i="2"/>
  <c r="N745" i="2"/>
  <c r="N757" i="2"/>
  <c r="N781" i="2"/>
  <c r="N793" i="2"/>
  <c r="N805" i="2"/>
  <c r="N817" i="2"/>
  <c r="N829" i="2"/>
  <c r="N841" i="2"/>
  <c r="N853" i="2"/>
  <c r="N865" i="2"/>
  <c r="N877" i="2"/>
  <c r="M47" i="2"/>
  <c r="P47" i="2" s="1"/>
  <c r="M59" i="2"/>
  <c r="P59" i="2" s="1"/>
  <c r="M71" i="2"/>
  <c r="P71" i="2" s="1"/>
  <c r="M83" i="2"/>
  <c r="P83" i="2" s="1"/>
  <c r="M95" i="2"/>
  <c r="P95" i="2" s="1"/>
  <c r="M107" i="2"/>
  <c r="P107" i="2" s="1"/>
  <c r="M119" i="2"/>
  <c r="P119" i="2" s="1"/>
  <c r="M131" i="2"/>
  <c r="P131" i="2" s="1"/>
  <c r="M143" i="2"/>
  <c r="P143" i="2" s="1"/>
  <c r="M155" i="2"/>
  <c r="P155" i="2" s="1"/>
  <c r="M167" i="2"/>
  <c r="P167" i="2" s="1"/>
  <c r="M179" i="2"/>
  <c r="P179" i="2" s="1"/>
  <c r="M191" i="2"/>
  <c r="P191" i="2" s="1"/>
  <c r="M203" i="2"/>
  <c r="P203" i="2" s="1"/>
  <c r="M215" i="2"/>
  <c r="P215" i="2" s="1"/>
  <c r="M227" i="2"/>
  <c r="P227" i="2" s="1"/>
  <c r="M239" i="2"/>
  <c r="P239" i="2" s="1"/>
  <c r="M251" i="2"/>
  <c r="P251" i="2" s="1"/>
  <c r="M263" i="2"/>
  <c r="P263" i="2" s="1"/>
  <c r="M275" i="2"/>
  <c r="P275" i="2" s="1"/>
  <c r="M287" i="2"/>
  <c r="P287" i="2" s="1"/>
  <c r="M299" i="2"/>
  <c r="P299" i="2" s="1"/>
  <c r="M311" i="2"/>
  <c r="P311" i="2" s="1"/>
  <c r="M323" i="2"/>
  <c r="P323" i="2" s="1"/>
  <c r="M335" i="2"/>
  <c r="P335" i="2" s="1"/>
  <c r="M347" i="2"/>
  <c r="P347" i="2" s="1"/>
  <c r="M359" i="2"/>
  <c r="P359" i="2" s="1"/>
  <c r="M371" i="2"/>
  <c r="P371" i="2" s="1"/>
  <c r="M383" i="2"/>
  <c r="P383" i="2" s="1"/>
  <c r="M395" i="2"/>
  <c r="P395" i="2" s="1"/>
  <c r="M407" i="2"/>
  <c r="P407" i="2" s="1"/>
  <c r="N414" i="2"/>
  <c r="M419" i="2"/>
  <c r="P419" i="2" s="1"/>
  <c r="M431" i="2"/>
  <c r="P431" i="2" s="1"/>
  <c r="M443" i="2"/>
  <c r="P443" i="2" s="1"/>
  <c r="M455" i="2"/>
  <c r="P455" i="2" s="1"/>
  <c r="M467" i="2"/>
  <c r="P467" i="2" s="1"/>
  <c r="M479" i="2"/>
  <c r="P479" i="2" s="1"/>
  <c r="M491" i="2"/>
  <c r="P491" i="2" s="1"/>
  <c r="M503" i="2"/>
  <c r="P503" i="2" s="1"/>
  <c r="M515" i="2"/>
  <c r="P515" i="2" s="1"/>
  <c r="M527" i="2"/>
  <c r="P527" i="2" s="1"/>
  <c r="M539" i="2"/>
  <c r="P539" i="2" s="1"/>
  <c r="M551" i="2"/>
  <c r="P551" i="2" s="1"/>
  <c r="M563" i="2"/>
  <c r="P563" i="2" s="1"/>
  <c r="M575" i="2"/>
  <c r="P575" i="2" s="1"/>
  <c r="M587" i="2"/>
  <c r="P587" i="2" s="1"/>
  <c r="M599" i="2"/>
  <c r="P599" i="2" s="1"/>
  <c r="M611" i="2"/>
  <c r="P611" i="2" s="1"/>
  <c r="M623" i="2"/>
  <c r="P623" i="2" s="1"/>
  <c r="M635" i="2"/>
  <c r="P635" i="2" s="1"/>
  <c r="M647" i="2"/>
  <c r="P647" i="2" s="1"/>
  <c r="M659" i="2"/>
  <c r="P659" i="2" s="1"/>
  <c r="M671" i="2"/>
  <c r="P671" i="2" s="1"/>
  <c r="M683" i="2"/>
  <c r="P683" i="2" s="1"/>
  <c r="M695" i="2"/>
  <c r="P695" i="2" s="1"/>
  <c r="M707" i="2"/>
  <c r="P707" i="2" s="1"/>
  <c r="M719" i="2"/>
  <c r="P719" i="2" s="1"/>
  <c r="M731" i="2"/>
  <c r="P731" i="2" s="1"/>
  <c r="M743" i="2"/>
  <c r="P743" i="2" s="1"/>
  <c r="M755" i="2"/>
  <c r="P755" i="2" s="1"/>
  <c r="M767" i="2"/>
  <c r="P767" i="2" s="1"/>
  <c r="M779" i="2"/>
  <c r="P779" i="2" s="1"/>
  <c r="M791" i="2"/>
  <c r="P791" i="2" s="1"/>
  <c r="M803" i="2"/>
  <c r="P803" i="2" s="1"/>
  <c r="M815" i="2"/>
  <c r="P815" i="2" s="1"/>
  <c r="M45" i="2"/>
  <c r="P45" i="2" s="1"/>
  <c r="M57" i="2"/>
  <c r="P57" i="2" s="1"/>
  <c r="M69" i="2"/>
  <c r="P69" i="2" s="1"/>
  <c r="M81" i="2"/>
  <c r="P81" i="2" s="1"/>
  <c r="M93" i="2"/>
  <c r="P93" i="2" s="1"/>
  <c r="M105" i="2"/>
  <c r="P105" i="2" s="1"/>
  <c r="M117" i="2"/>
  <c r="P117" i="2" s="1"/>
  <c r="M129" i="2"/>
  <c r="P129" i="2" s="1"/>
  <c r="M141" i="2"/>
  <c r="P141" i="2" s="1"/>
  <c r="M153" i="2"/>
  <c r="P153" i="2" s="1"/>
  <c r="M165" i="2"/>
  <c r="P165" i="2" s="1"/>
  <c r="M177" i="2"/>
  <c r="P177" i="2" s="1"/>
  <c r="M189" i="2"/>
  <c r="P189" i="2" s="1"/>
  <c r="M201" i="2"/>
  <c r="P201" i="2" s="1"/>
  <c r="M213" i="2"/>
  <c r="P213" i="2" s="1"/>
  <c r="M225" i="2"/>
  <c r="P225" i="2" s="1"/>
  <c r="M237" i="2"/>
  <c r="P237" i="2" s="1"/>
  <c r="M249" i="2"/>
  <c r="P249" i="2" s="1"/>
  <c r="M261" i="2"/>
  <c r="P261" i="2" s="1"/>
  <c r="M273" i="2"/>
  <c r="P273" i="2" s="1"/>
  <c r="M285" i="2"/>
  <c r="P285" i="2" s="1"/>
  <c r="M297" i="2"/>
  <c r="P297" i="2" s="1"/>
  <c r="M309" i="2"/>
  <c r="P309" i="2" s="1"/>
  <c r="M321" i="2"/>
  <c r="P321" i="2" s="1"/>
  <c r="M333" i="2"/>
  <c r="P333" i="2" s="1"/>
  <c r="M345" i="2"/>
  <c r="P345" i="2" s="1"/>
  <c r="M357" i="2"/>
  <c r="P357" i="2" s="1"/>
  <c r="M369" i="2"/>
  <c r="P369" i="2" s="1"/>
  <c r="M381" i="2"/>
  <c r="P381" i="2" s="1"/>
  <c r="M393" i="2"/>
  <c r="P393" i="2" s="1"/>
  <c r="M405" i="2"/>
  <c r="P405" i="2" s="1"/>
  <c r="M417" i="2"/>
  <c r="P417" i="2" s="1"/>
  <c r="M429" i="2"/>
  <c r="P429" i="2" s="1"/>
  <c r="M441" i="2"/>
  <c r="P441" i="2" s="1"/>
  <c r="M453" i="2"/>
  <c r="P453" i="2" s="1"/>
  <c r="M465" i="2"/>
  <c r="P465" i="2" s="1"/>
  <c r="M477" i="2"/>
  <c r="P477" i="2" s="1"/>
  <c r="M489" i="2"/>
  <c r="P489" i="2" s="1"/>
  <c r="M501" i="2"/>
  <c r="P501" i="2" s="1"/>
  <c r="M513" i="2"/>
  <c r="P513" i="2" s="1"/>
  <c r="M525" i="2"/>
  <c r="P525" i="2" s="1"/>
  <c r="M537" i="2"/>
  <c r="P537" i="2" s="1"/>
  <c r="M549" i="2"/>
  <c r="P549" i="2" s="1"/>
  <c r="M561" i="2"/>
  <c r="P561" i="2" s="1"/>
  <c r="M573" i="2"/>
  <c r="P573" i="2" s="1"/>
  <c r="M585" i="2"/>
  <c r="P585" i="2" s="1"/>
  <c r="M597" i="2"/>
  <c r="P597" i="2" s="1"/>
  <c r="M609" i="2"/>
  <c r="P609" i="2" s="1"/>
  <c r="M621" i="2"/>
  <c r="P621" i="2" s="1"/>
  <c r="M633" i="2"/>
  <c r="P633" i="2" s="1"/>
  <c r="M645" i="2"/>
  <c r="P645" i="2" s="1"/>
  <c r="M657" i="2"/>
  <c r="P657" i="2" s="1"/>
  <c r="M669" i="2"/>
  <c r="P669" i="2" s="1"/>
  <c r="M681" i="2"/>
  <c r="P681" i="2" s="1"/>
  <c r="M693" i="2"/>
  <c r="P693" i="2" s="1"/>
  <c r="M705" i="2"/>
  <c r="P705" i="2" s="1"/>
  <c r="M717" i="2"/>
  <c r="P717" i="2" s="1"/>
  <c r="M729" i="2"/>
  <c r="P729" i="2" s="1"/>
  <c r="M741" i="2"/>
  <c r="P741" i="2" s="1"/>
  <c r="M753" i="2"/>
  <c r="P753" i="2" s="1"/>
  <c r="M765" i="2"/>
  <c r="P765" i="2" s="1"/>
  <c r="M777" i="2"/>
  <c r="P777" i="2" s="1"/>
  <c r="M789" i="2"/>
  <c r="P789" i="2" s="1"/>
  <c r="M801" i="2"/>
  <c r="P801" i="2" s="1"/>
  <c r="M73" i="2"/>
  <c r="P73" i="2" s="1"/>
  <c r="N769" i="2"/>
  <c r="N45" i="2"/>
  <c r="N57" i="2"/>
  <c r="N69" i="2"/>
  <c r="N81" i="2"/>
  <c r="N93" i="2"/>
  <c r="N105" i="2"/>
  <c r="N117" i="2"/>
  <c r="N129" i="2"/>
  <c r="N141" i="2"/>
  <c r="N153" i="2"/>
  <c r="N165" i="2"/>
  <c r="N177" i="2"/>
  <c r="N189" i="2"/>
  <c r="N201" i="2"/>
  <c r="N213" i="2"/>
  <c r="N225" i="2"/>
  <c r="N237" i="2"/>
  <c r="N249" i="2"/>
  <c r="N261" i="2"/>
  <c r="N273" i="2"/>
  <c r="N285" i="2"/>
  <c r="N297" i="2"/>
  <c r="N309" i="2"/>
  <c r="N321" i="2"/>
  <c r="N333" i="2"/>
  <c r="N345" i="2"/>
  <c r="N357" i="2"/>
  <c r="N369" i="2"/>
  <c r="N381" i="2"/>
  <c r="N393" i="2"/>
  <c r="N405" i="2"/>
  <c r="N417" i="2"/>
  <c r="N429" i="2"/>
  <c r="N441" i="2"/>
  <c r="N453" i="2"/>
  <c r="N465" i="2"/>
  <c r="N477" i="2"/>
  <c r="N489" i="2"/>
  <c r="N501" i="2"/>
  <c r="N513" i="2"/>
  <c r="N525" i="2"/>
  <c r="N537" i="2"/>
  <c r="N549" i="2"/>
  <c r="N561" i="2"/>
  <c r="N573" i="2"/>
  <c r="N585" i="2"/>
  <c r="N597" i="2"/>
  <c r="N609" i="2"/>
  <c r="N621" i="2"/>
  <c r="N657" i="2"/>
  <c r="N789" i="2"/>
  <c r="N813" i="2"/>
  <c r="M85" i="2"/>
  <c r="P85" i="2" s="1"/>
  <c r="N458" i="2"/>
  <c r="N578" i="2"/>
  <c r="M583" i="2"/>
  <c r="P583" i="2" s="1"/>
  <c r="M595" i="2"/>
  <c r="P595" i="2" s="1"/>
  <c r="N602" i="2"/>
  <c r="M607" i="2"/>
  <c r="P607" i="2" s="1"/>
  <c r="M619" i="2"/>
  <c r="P619" i="2" s="1"/>
  <c r="M775" i="2"/>
  <c r="P775" i="2" s="1"/>
  <c r="M787" i="2"/>
  <c r="P787" i="2" s="1"/>
  <c r="M799" i="2"/>
  <c r="P799" i="2" s="1"/>
  <c r="M811" i="2"/>
  <c r="P811" i="2" s="1"/>
  <c r="M823" i="2"/>
  <c r="P823" i="2" s="1"/>
  <c r="M835" i="2"/>
  <c r="P835" i="2" s="1"/>
  <c r="M847" i="2"/>
  <c r="P847" i="2" s="1"/>
  <c r="M859" i="2"/>
  <c r="P859" i="2" s="1"/>
  <c r="M871" i="2"/>
  <c r="P871" i="2" s="1"/>
  <c r="N709" i="2"/>
  <c r="N721" i="2"/>
  <c r="M6" i="2"/>
  <c r="N619" i="2"/>
  <c r="M624" i="2"/>
  <c r="P624" i="2" s="1"/>
  <c r="N631" i="2"/>
  <c r="M636" i="2"/>
  <c r="P636" i="2" s="1"/>
  <c r="N643" i="2"/>
  <c r="M648" i="2"/>
  <c r="P648" i="2" s="1"/>
  <c r="N655" i="2"/>
  <c r="M660" i="2"/>
  <c r="P660" i="2" s="1"/>
  <c r="N667" i="2"/>
  <c r="M672" i="2"/>
  <c r="P672" i="2" s="1"/>
  <c r="N679" i="2"/>
  <c r="M684" i="2"/>
  <c r="P684" i="2" s="1"/>
  <c r="N691" i="2"/>
  <c r="M696" i="2"/>
  <c r="P696" i="2" s="1"/>
  <c r="N703" i="2"/>
  <c r="M708" i="2"/>
  <c r="P708" i="2" s="1"/>
  <c r="N715" i="2"/>
  <c r="M720" i="2"/>
  <c r="P720" i="2" s="1"/>
  <c r="N727" i="2"/>
  <c r="M732" i="2"/>
  <c r="P732" i="2" s="1"/>
  <c r="N739" i="2"/>
  <c r="M744" i="2"/>
  <c r="P744" i="2" s="1"/>
  <c r="N751" i="2"/>
  <c r="M756" i="2"/>
  <c r="P756" i="2" s="1"/>
  <c r="N763" i="2"/>
  <c r="M768" i="2"/>
  <c r="P768" i="2" s="1"/>
  <c r="N775" i="2"/>
  <c r="M780" i="2"/>
  <c r="P780" i="2" s="1"/>
  <c r="N787" i="2"/>
  <c r="M792" i="2"/>
  <c r="P792" i="2" s="1"/>
  <c r="N799" i="2"/>
  <c r="M804" i="2"/>
  <c r="P804" i="2" s="1"/>
  <c r="N811" i="2"/>
  <c r="M816" i="2"/>
  <c r="P816" i="2" s="1"/>
  <c r="N823" i="2"/>
  <c r="M828" i="2"/>
  <c r="P828" i="2" s="1"/>
  <c r="N835" i="2"/>
  <c r="M840" i="2"/>
  <c r="P840" i="2" s="1"/>
  <c r="N847" i="2"/>
  <c r="M852" i="2"/>
  <c r="P852" i="2" s="1"/>
  <c r="N871" i="2"/>
  <c r="M61" i="2"/>
  <c r="P61" i="2" s="1"/>
  <c r="N697" i="2"/>
  <c r="M569" i="2"/>
  <c r="P569" i="2" s="1"/>
  <c r="M49" i="2"/>
  <c r="P49" i="2" s="1"/>
  <c r="M7" i="2"/>
  <c r="M12" i="2"/>
  <c r="M51" i="2"/>
  <c r="P51" i="2" s="1"/>
  <c r="M63" i="2"/>
  <c r="P63" i="2" s="1"/>
  <c r="M75" i="2"/>
  <c r="P75" i="2" s="1"/>
  <c r="M87" i="2"/>
  <c r="P87" i="2" s="1"/>
  <c r="M99" i="2"/>
  <c r="P99" i="2" s="1"/>
  <c r="M111" i="2"/>
  <c r="P111" i="2" s="1"/>
  <c r="M949" i="2"/>
  <c r="P949" i="2" s="1"/>
  <c r="M961" i="2"/>
  <c r="P961" i="2" s="1"/>
  <c r="M973" i="2"/>
  <c r="P973" i="2" s="1"/>
  <c r="M985" i="2"/>
  <c r="P985" i="2" s="1"/>
  <c r="M997" i="2"/>
  <c r="P997" i="2" s="1"/>
  <c r="M1009" i="2"/>
  <c r="P1009" i="2" s="1"/>
  <c r="M1021" i="2"/>
  <c r="P1021" i="2" s="1"/>
  <c r="M1033" i="2"/>
  <c r="P1033" i="2" s="1"/>
  <c r="M1045" i="2"/>
  <c r="P1045" i="2" s="1"/>
  <c r="M1057" i="2"/>
  <c r="P1057" i="2" s="1"/>
  <c r="M1069" i="2"/>
  <c r="P1069" i="2" s="1"/>
  <c r="M1081" i="2"/>
  <c r="P1081" i="2" s="1"/>
  <c r="M1093" i="2"/>
  <c r="P1093" i="2" s="1"/>
  <c r="M1105" i="2"/>
  <c r="P1105" i="2" s="1"/>
  <c r="M1117" i="2"/>
  <c r="P1117" i="2" s="1"/>
  <c r="M1129" i="2"/>
  <c r="P1129" i="2" s="1"/>
  <c r="M1141" i="2"/>
  <c r="P1141" i="2" s="1"/>
  <c r="M1153" i="2"/>
  <c r="P1153" i="2" s="1"/>
  <c r="M1165" i="2"/>
  <c r="P1165" i="2" s="1"/>
  <c r="M1177" i="2"/>
  <c r="P1177" i="2" s="1"/>
  <c r="M1189" i="2"/>
  <c r="P1189" i="2" s="1"/>
  <c r="M1201" i="2"/>
  <c r="P1201" i="2" s="1"/>
  <c r="M1213" i="2"/>
  <c r="P1213" i="2" s="1"/>
  <c r="M1225" i="2"/>
  <c r="P1225" i="2" s="1"/>
  <c r="M1237" i="2"/>
  <c r="P1237" i="2" s="1"/>
  <c r="M1249" i="2"/>
  <c r="P1249" i="2" s="1"/>
  <c r="M1261" i="2"/>
  <c r="P1261" i="2" s="1"/>
  <c r="M1273" i="2"/>
  <c r="P1273" i="2" s="1"/>
  <c r="M1285" i="2"/>
  <c r="P1285" i="2" s="1"/>
  <c r="M1297" i="2"/>
  <c r="P1297" i="2" s="1"/>
  <c r="M1309" i="2"/>
  <c r="P1309" i="2" s="1"/>
  <c r="M1321" i="2"/>
  <c r="P1321" i="2" s="1"/>
  <c r="M1333" i="2"/>
  <c r="P1333" i="2" s="1"/>
  <c r="M1345" i="2"/>
  <c r="P1345" i="2" s="1"/>
  <c r="M1357" i="2"/>
  <c r="P1357" i="2" s="1"/>
  <c r="M1369" i="2"/>
  <c r="P1369" i="2" s="1"/>
  <c r="M1381" i="2"/>
  <c r="P1381" i="2" s="1"/>
  <c r="M1393" i="2"/>
  <c r="P1393" i="2" s="1"/>
  <c r="M1405" i="2"/>
  <c r="P1405" i="2" s="1"/>
  <c r="M1417" i="2"/>
  <c r="P1417" i="2" s="1"/>
  <c r="M1429" i="2"/>
  <c r="P1429" i="2" s="1"/>
  <c r="M1441" i="2"/>
  <c r="P1441" i="2" s="1"/>
  <c r="N889" i="2"/>
  <c r="N901" i="2"/>
  <c r="N913" i="2"/>
  <c r="N925" i="2"/>
  <c r="N937" i="2"/>
  <c r="N949" i="2"/>
  <c r="N961" i="2"/>
  <c r="N973" i="2"/>
  <c r="N985" i="2"/>
  <c r="N997" i="2"/>
  <c r="N1009" i="2"/>
  <c r="N1021" i="2"/>
  <c r="N1033" i="2"/>
  <c r="N1045" i="2"/>
  <c r="N1057" i="2"/>
  <c r="N1069" i="2"/>
  <c r="N1081" i="2"/>
  <c r="N1093" i="2"/>
  <c r="N1105" i="2"/>
  <c r="N1117" i="2"/>
  <c r="N1129" i="2"/>
  <c r="N1141" i="2"/>
  <c r="N1153" i="2"/>
  <c r="N1165" i="2"/>
  <c r="N1177" i="2"/>
  <c r="N1189" i="2"/>
  <c r="N1201" i="2"/>
  <c r="N1213" i="2"/>
  <c r="N1225" i="2"/>
  <c r="N1237" i="2"/>
  <c r="N1249" i="2"/>
  <c r="N1261" i="2"/>
  <c r="N1273" i="2"/>
  <c r="N1285" i="2"/>
  <c r="N1297" i="2"/>
  <c r="N1309" i="2"/>
  <c r="N1321" i="2"/>
  <c r="N1333" i="2"/>
  <c r="N1345" i="2"/>
  <c r="N1357" i="2"/>
  <c r="N1369" i="2"/>
  <c r="N1381" i="2"/>
  <c r="N1393" i="2"/>
  <c r="N1405" i="2"/>
  <c r="N1417" i="2"/>
  <c r="M1422" i="2"/>
  <c r="P1422" i="2" s="1"/>
  <c r="N1429" i="2"/>
  <c r="Q1429" i="2" s="1"/>
  <c r="M1434" i="2"/>
  <c r="P1434" i="2" s="1"/>
  <c r="N1441" i="2"/>
  <c r="M827" i="2"/>
  <c r="P827" i="2" s="1"/>
  <c r="M839" i="2"/>
  <c r="P839" i="2" s="1"/>
  <c r="M851" i="2"/>
  <c r="P851" i="2" s="1"/>
  <c r="M863" i="2"/>
  <c r="P863" i="2" s="1"/>
  <c r="M875" i="2"/>
  <c r="P875" i="2" s="1"/>
  <c r="M887" i="2"/>
  <c r="P887" i="2" s="1"/>
  <c r="M899" i="2"/>
  <c r="P899" i="2" s="1"/>
  <c r="M911" i="2"/>
  <c r="P911" i="2" s="1"/>
  <c r="M923" i="2"/>
  <c r="P923" i="2" s="1"/>
  <c r="M935" i="2"/>
  <c r="P935" i="2" s="1"/>
  <c r="M947" i="2"/>
  <c r="P947" i="2" s="1"/>
  <c r="M959" i="2"/>
  <c r="P959" i="2" s="1"/>
  <c r="M971" i="2"/>
  <c r="P971" i="2" s="1"/>
  <c r="M983" i="2"/>
  <c r="P983" i="2" s="1"/>
  <c r="M995" i="2"/>
  <c r="P995" i="2" s="1"/>
  <c r="M1007" i="2"/>
  <c r="P1007" i="2" s="1"/>
  <c r="M1019" i="2"/>
  <c r="P1019" i="2" s="1"/>
  <c r="M1031" i="2"/>
  <c r="P1031" i="2" s="1"/>
  <c r="M1043" i="2"/>
  <c r="P1043" i="2" s="1"/>
  <c r="M1055" i="2"/>
  <c r="P1055" i="2" s="1"/>
  <c r="M1067" i="2"/>
  <c r="P1067" i="2" s="1"/>
  <c r="M1079" i="2"/>
  <c r="P1079" i="2" s="1"/>
  <c r="M1091" i="2"/>
  <c r="P1091" i="2" s="1"/>
  <c r="M1103" i="2"/>
  <c r="P1103" i="2" s="1"/>
  <c r="M1115" i="2"/>
  <c r="P1115" i="2" s="1"/>
  <c r="M1127" i="2"/>
  <c r="P1127" i="2" s="1"/>
  <c r="N1132" i="2"/>
  <c r="M1139" i="2"/>
  <c r="P1139" i="2" s="1"/>
  <c r="M1151" i="2"/>
  <c r="P1151" i="2" s="1"/>
  <c r="M1163" i="2"/>
  <c r="P1163" i="2" s="1"/>
  <c r="N1168" i="2"/>
  <c r="M1175" i="2"/>
  <c r="P1175" i="2" s="1"/>
  <c r="M1187" i="2"/>
  <c r="P1187" i="2" s="1"/>
  <c r="M1199" i="2"/>
  <c r="P1199" i="2" s="1"/>
  <c r="M1211" i="2"/>
  <c r="P1211" i="2" s="1"/>
  <c r="M1223" i="2"/>
  <c r="P1223" i="2" s="1"/>
  <c r="M1235" i="2"/>
  <c r="P1235" i="2" s="1"/>
  <c r="M1247" i="2"/>
  <c r="P1247" i="2" s="1"/>
  <c r="N1252" i="2"/>
  <c r="M1259" i="2"/>
  <c r="P1259" i="2" s="1"/>
  <c r="N1266" i="2"/>
  <c r="M1271" i="2"/>
  <c r="P1271" i="2" s="1"/>
  <c r="N1276" i="2"/>
  <c r="N1278" i="2"/>
  <c r="M1283" i="2"/>
  <c r="P1283" i="2" s="1"/>
  <c r="N1290" i="2"/>
  <c r="M1295" i="2"/>
  <c r="P1295" i="2" s="1"/>
  <c r="N1300" i="2"/>
  <c r="N1302" i="2"/>
  <c r="M1307" i="2"/>
  <c r="P1307" i="2" s="1"/>
  <c r="N1314" i="2"/>
  <c r="M1319" i="2"/>
  <c r="P1319" i="2" s="1"/>
  <c r="N1324" i="2"/>
  <c r="N1326" i="2"/>
  <c r="M1331" i="2"/>
  <c r="P1331" i="2" s="1"/>
  <c r="N1338" i="2"/>
  <c r="M1343" i="2"/>
  <c r="P1343" i="2" s="1"/>
  <c r="N1350" i="2"/>
  <c r="M1355" i="2"/>
  <c r="P1355" i="2" s="1"/>
  <c r="N1362" i="2"/>
  <c r="M1367" i="2"/>
  <c r="P1367" i="2" s="1"/>
  <c r="N1372" i="2"/>
  <c r="N1374" i="2"/>
  <c r="M1379" i="2"/>
  <c r="P1379" i="2" s="1"/>
  <c r="N1386" i="2"/>
  <c r="M1391" i="2"/>
  <c r="P1391" i="2" s="1"/>
  <c r="N1396" i="2"/>
  <c r="N1398" i="2"/>
  <c r="M1403" i="2"/>
  <c r="P1403" i="2" s="1"/>
  <c r="N1410" i="2"/>
  <c r="M1415" i="2"/>
  <c r="P1415" i="2" s="1"/>
  <c r="N1420" i="2"/>
  <c r="N1422" i="2"/>
  <c r="M1427" i="2"/>
  <c r="P1427" i="2" s="1"/>
  <c r="N1432" i="2"/>
  <c r="N1434" i="2"/>
  <c r="M1439" i="2"/>
  <c r="P1439" i="2" s="1"/>
  <c r="M883" i="2"/>
  <c r="P883" i="2" s="1"/>
  <c r="M895" i="2"/>
  <c r="P895" i="2" s="1"/>
  <c r="M907" i="2"/>
  <c r="P907" i="2" s="1"/>
  <c r="M919" i="2"/>
  <c r="P919" i="2" s="1"/>
  <c r="N1406" i="2"/>
  <c r="N859" i="2"/>
  <c r="M864" i="2"/>
  <c r="P864" i="2" s="1"/>
  <c r="M876" i="2"/>
  <c r="P876" i="2" s="1"/>
  <c r="N883" i="2"/>
  <c r="M888" i="2"/>
  <c r="P888" i="2" s="1"/>
  <c r="N895" i="2"/>
  <c r="M900" i="2"/>
  <c r="P900" i="2" s="1"/>
  <c r="N907" i="2"/>
  <c r="M912" i="2"/>
  <c r="P912" i="2" s="1"/>
  <c r="M924" i="2"/>
  <c r="P924" i="2" s="1"/>
  <c r="N931" i="2"/>
  <c r="M936" i="2"/>
  <c r="P936" i="2" s="1"/>
  <c r="N943" i="2"/>
  <c r="M948" i="2"/>
  <c r="P948" i="2" s="1"/>
  <c r="N955" i="2"/>
  <c r="M960" i="2"/>
  <c r="P960" i="2" s="1"/>
  <c r="M972" i="2"/>
  <c r="P972" i="2" s="1"/>
  <c r="N979" i="2"/>
  <c r="M984" i="2"/>
  <c r="P984" i="2" s="1"/>
  <c r="N991" i="2"/>
  <c r="M996" i="2"/>
  <c r="P996" i="2" s="1"/>
  <c r="N1003" i="2"/>
  <c r="M1008" i="2"/>
  <c r="P1008" i="2" s="1"/>
  <c r="M1020" i="2"/>
  <c r="P1020" i="2" s="1"/>
  <c r="N1027" i="2"/>
  <c r="M1032" i="2"/>
  <c r="P1032" i="2" s="1"/>
  <c r="N1039" i="2"/>
  <c r="M1044" i="2"/>
  <c r="P1044" i="2" s="1"/>
  <c r="N1051" i="2"/>
  <c r="M1056" i="2"/>
  <c r="P1056" i="2" s="1"/>
  <c r="N1063" i="2"/>
  <c r="M1068" i="2"/>
  <c r="P1068" i="2" s="1"/>
  <c r="N1075" i="2"/>
  <c r="M1080" i="2"/>
  <c r="P1080" i="2" s="1"/>
  <c r="N1087" i="2"/>
  <c r="M1092" i="2"/>
  <c r="P1092" i="2" s="1"/>
  <c r="N1099" i="2"/>
  <c r="M1104" i="2"/>
  <c r="P1104" i="2" s="1"/>
  <c r="N1111" i="2"/>
  <c r="M1116" i="2"/>
  <c r="P1116" i="2" s="1"/>
  <c r="N1123" i="2"/>
  <c r="M1128" i="2"/>
  <c r="P1128" i="2" s="1"/>
  <c r="N1135" i="2"/>
  <c r="M1140" i="2"/>
  <c r="P1140" i="2" s="1"/>
  <c r="N1147" i="2"/>
  <c r="M1152" i="2"/>
  <c r="P1152" i="2" s="1"/>
  <c r="N1159" i="2"/>
  <c r="M1164" i="2"/>
  <c r="P1164" i="2" s="1"/>
  <c r="N1171" i="2"/>
  <c r="M1176" i="2"/>
  <c r="P1176" i="2" s="1"/>
  <c r="N1183" i="2"/>
  <c r="M1188" i="2"/>
  <c r="P1188" i="2" s="1"/>
  <c r="N1195" i="2"/>
  <c r="M1200" i="2"/>
  <c r="P1200" i="2" s="1"/>
  <c r="N1207" i="2"/>
  <c r="M1212" i="2"/>
  <c r="P1212" i="2" s="1"/>
  <c r="N1219" i="2"/>
  <c r="M1224" i="2"/>
  <c r="P1224" i="2" s="1"/>
  <c r="N1231" i="2"/>
  <c r="M1236" i="2"/>
  <c r="P1236" i="2" s="1"/>
  <c r="N1243" i="2"/>
  <c r="M1248" i="2"/>
  <c r="P1248" i="2" s="1"/>
  <c r="N1255" i="2"/>
  <c r="M1260" i="2"/>
  <c r="P1260" i="2" s="1"/>
  <c r="M1272" i="2"/>
  <c r="P1272" i="2" s="1"/>
  <c r="M1284" i="2"/>
  <c r="P1284" i="2" s="1"/>
  <c r="M1296" i="2"/>
  <c r="P1296" i="2" s="1"/>
  <c r="M1308" i="2"/>
  <c r="P1308" i="2" s="1"/>
  <c r="M1320" i="2"/>
  <c r="P1320" i="2" s="1"/>
  <c r="M1332" i="2"/>
  <c r="P1332" i="2" s="1"/>
  <c r="M1344" i="2"/>
  <c r="P1344" i="2" s="1"/>
  <c r="M1356" i="2"/>
  <c r="P1356" i="2" s="1"/>
  <c r="M1368" i="2"/>
  <c r="P1368" i="2" s="1"/>
  <c r="M1380" i="2"/>
  <c r="P1380" i="2" s="1"/>
  <c r="M1392" i="2"/>
  <c r="P1392" i="2" s="1"/>
  <c r="M1404" i="2"/>
  <c r="P1404" i="2" s="1"/>
  <c r="M1416" i="2"/>
  <c r="P1416" i="2" s="1"/>
  <c r="M1428" i="2"/>
  <c r="P1428" i="2" s="1"/>
  <c r="M1440" i="2"/>
  <c r="P1440" i="2" s="1"/>
  <c r="M1438" i="2"/>
  <c r="P1438" i="2" s="1"/>
  <c r="N1440" i="2"/>
  <c r="M891" i="2"/>
  <c r="P891" i="2" s="1"/>
  <c r="M903" i="2"/>
  <c r="P903" i="2" s="1"/>
  <c r="M915" i="2"/>
  <c r="P915" i="2" s="1"/>
  <c r="M939" i="2"/>
  <c r="P939" i="2" s="1"/>
  <c r="M951" i="2"/>
  <c r="P951" i="2" s="1"/>
  <c r="M963" i="2"/>
  <c r="P963" i="2" s="1"/>
  <c r="M987" i="2"/>
  <c r="P987" i="2" s="1"/>
  <c r="M999" i="2"/>
  <c r="P999" i="2" s="1"/>
  <c r="M1011" i="2"/>
  <c r="P1011" i="2" s="1"/>
  <c r="M1035" i="2"/>
  <c r="P1035" i="2" s="1"/>
  <c r="M1047" i="2"/>
  <c r="P1047" i="2" s="1"/>
  <c r="M1083" i="2"/>
  <c r="P1083" i="2" s="1"/>
  <c r="M1095" i="2"/>
  <c r="P1095" i="2" s="1"/>
  <c r="M1107" i="2"/>
  <c r="P1107" i="2" s="1"/>
  <c r="M1119" i="2"/>
  <c r="P1119" i="2" s="1"/>
  <c r="M1131" i="2"/>
  <c r="P1131" i="2" s="1"/>
  <c r="M1143" i="2"/>
  <c r="P1143" i="2" s="1"/>
  <c r="M1155" i="2"/>
  <c r="P1155" i="2" s="1"/>
  <c r="M1167" i="2"/>
  <c r="P1167" i="2" s="1"/>
  <c r="M1179" i="2"/>
  <c r="P1179" i="2" s="1"/>
  <c r="M1191" i="2"/>
  <c r="P1191" i="2" s="1"/>
  <c r="M1203" i="2"/>
  <c r="P1203" i="2" s="1"/>
  <c r="M1215" i="2"/>
  <c r="P1215" i="2" s="1"/>
  <c r="M1227" i="2"/>
  <c r="P1227" i="2" s="1"/>
  <c r="M1239" i="2"/>
  <c r="P1239" i="2" s="1"/>
  <c r="N1318" i="2"/>
  <c r="M1323" i="2"/>
  <c r="P1323" i="2" s="1"/>
  <c r="N1330" i="2"/>
  <c r="M1335" i="2"/>
  <c r="P1335" i="2" s="1"/>
  <c r="N1342" i="2"/>
  <c r="M1347" i="2"/>
  <c r="P1347" i="2" s="1"/>
  <c r="N1354" i="2"/>
  <c r="M1359" i="2"/>
  <c r="P1359" i="2" s="1"/>
  <c r="M1371" i="2"/>
  <c r="P1371" i="2" s="1"/>
  <c r="M1383" i="2"/>
  <c r="P1383" i="2" s="1"/>
  <c r="M1395" i="2"/>
  <c r="P1395" i="2" s="1"/>
  <c r="M74" i="2"/>
  <c r="P74" i="2" s="1"/>
  <c r="N170" i="2"/>
  <c r="M11" i="2"/>
  <c r="M50" i="2"/>
  <c r="P50" i="2" s="1"/>
  <c r="M62" i="2"/>
  <c r="P62" i="2" s="1"/>
  <c r="M86" i="2"/>
  <c r="P86" i="2" s="1"/>
  <c r="M98" i="2"/>
  <c r="P98" i="2" s="1"/>
  <c r="M110" i="2"/>
  <c r="P110" i="2" s="1"/>
  <c r="M122" i="2"/>
  <c r="P122" i="2" s="1"/>
  <c r="M134" i="2"/>
  <c r="P134" i="2" s="1"/>
  <c r="M146" i="2"/>
  <c r="P146" i="2" s="1"/>
  <c r="M158" i="2"/>
  <c r="P158" i="2" s="1"/>
  <c r="M170" i="2"/>
  <c r="P170" i="2" s="1"/>
  <c r="M182" i="2"/>
  <c r="P182" i="2" s="1"/>
  <c r="M194" i="2"/>
  <c r="P194" i="2" s="1"/>
  <c r="M206" i="2"/>
  <c r="P206" i="2" s="1"/>
  <c r="M218" i="2"/>
  <c r="P218" i="2" s="1"/>
  <c r="M230" i="2"/>
  <c r="P230" i="2" s="1"/>
  <c r="M242" i="2"/>
  <c r="P242" i="2" s="1"/>
  <c r="M254" i="2"/>
  <c r="P254" i="2" s="1"/>
  <c r="M266" i="2"/>
  <c r="P266" i="2" s="1"/>
  <c r="M278" i="2"/>
  <c r="P278" i="2" s="1"/>
  <c r="M290" i="2"/>
  <c r="P290" i="2" s="1"/>
  <c r="M302" i="2"/>
  <c r="P302" i="2" s="1"/>
  <c r="M314" i="2"/>
  <c r="P314" i="2" s="1"/>
  <c r="M326" i="2"/>
  <c r="P326" i="2" s="1"/>
  <c r="M338" i="2"/>
  <c r="P338" i="2" s="1"/>
  <c r="M350" i="2"/>
  <c r="P350" i="2" s="1"/>
  <c r="M362" i="2"/>
  <c r="P362" i="2" s="1"/>
  <c r="M374" i="2"/>
  <c r="P374" i="2" s="1"/>
  <c r="M386" i="2"/>
  <c r="P386" i="2" s="1"/>
  <c r="M398" i="2"/>
  <c r="P398" i="2" s="1"/>
  <c r="M410" i="2"/>
  <c r="P410" i="2" s="1"/>
  <c r="M422" i="2"/>
  <c r="P422" i="2" s="1"/>
  <c r="M434" i="2"/>
  <c r="P434" i="2" s="1"/>
  <c r="M446" i="2"/>
  <c r="P446" i="2" s="1"/>
  <c r="M458" i="2"/>
  <c r="P458" i="2" s="1"/>
  <c r="M470" i="2"/>
  <c r="P470" i="2" s="1"/>
  <c r="M482" i="2"/>
  <c r="P482" i="2" s="1"/>
  <c r="M494" i="2"/>
  <c r="P494" i="2" s="1"/>
  <c r="M506" i="2"/>
  <c r="P506" i="2" s="1"/>
  <c r="M518" i="2"/>
  <c r="P518" i="2" s="1"/>
  <c r="M530" i="2"/>
  <c r="P530" i="2" s="1"/>
  <c r="M542" i="2"/>
  <c r="P542" i="2" s="1"/>
  <c r="M554" i="2"/>
  <c r="P554" i="2" s="1"/>
  <c r="M566" i="2"/>
  <c r="P566" i="2" s="1"/>
  <c r="M578" i="2"/>
  <c r="P578" i="2" s="1"/>
  <c r="M590" i="2"/>
  <c r="P590" i="2" s="1"/>
  <c r="M602" i="2"/>
  <c r="P602" i="2" s="1"/>
  <c r="M614" i="2"/>
  <c r="P614" i="2" s="1"/>
  <c r="M782" i="2"/>
  <c r="P782" i="2" s="1"/>
  <c r="M806" i="2"/>
  <c r="P806" i="2" s="1"/>
  <c r="M830" i="2"/>
  <c r="P830" i="2" s="1"/>
  <c r="M854" i="2"/>
  <c r="P854" i="2" s="1"/>
  <c r="Q861" i="2"/>
  <c r="M878" i="2"/>
  <c r="P878" i="2" s="1"/>
  <c r="Q885" i="2"/>
  <c r="M902" i="2"/>
  <c r="P902" i="2" s="1"/>
  <c r="M926" i="2"/>
  <c r="P926" i="2" s="1"/>
  <c r="M950" i="2"/>
  <c r="P950" i="2" s="1"/>
  <c r="M974" i="2"/>
  <c r="P974" i="2" s="1"/>
  <c r="M998" i="2"/>
  <c r="P998" i="2" s="1"/>
  <c r="M1022" i="2"/>
  <c r="P1022" i="2" s="1"/>
  <c r="M1046" i="2"/>
  <c r="P1046" i="2" s="1"/>
  <c r="N11" i="2"/>
  <c r="N50" i="2"/>
  <c r="N62" i="2"/>
  <c r="N122" i="2"/>
  <c r="N158" i="2"/>
  <c r="N206" i="2"/>
  <c r="N218" i="2"/>
  <c r="N266" i="2"/>
  <c r="N290" i="2"/>
  <c r="N314" i="2"/>
  <c r="N398" i="2"/>
  <c r="N410" i="2"/>
  <c r="N470" i="2"/>
  <c r="N494" i="2"/>
  <c r="N506" i="2"/>
  <c r="N542" i="2"/>
  <c r="N554" i="2"/>
  <c r="N566" i="2"/>
  <c r="N614" i="2"/>
  <c r="N626" i="2"/>
  <c r="N662" i="2"/>
  <c r="N674" i="2"/>
  <c r="N734" i="2"/>
  <c r="N746" i="2"/>
  <c r="N6" i="2"/>
  <c r="N43" i="2"/>
  <c r="M48" i="2"/>
  <c r="P48" i="2" s="1"/>
  <c r="N55" i="2"/>
  <c r="M60" i="2"/>
  <c r="P60" i="2" s="1"/>
  <c r="N67" i="2"/>
  <c r="M72" i="2"/>
  <c r="P72" i="2" s="1"/>
  <c r="N79" i="2"/>
  <c r="Q79" i="2" s="1"/>
  <c r="M84" i="2"/>
  <c r="P84" i="2" s="1"/>
  <c r="N91" i="2"/>
  <c r="Q91" i="2" s="1"/>
  <c r="M96" i="2"/>
  <c r="P96" i="2" s="1"/>
  <c r="N103" i="2"/>
  <c r="M108" i="2"/>
  <c r="P108" i="2" s="1"/>
  <c r="N115" i="2"/>
  <c r="M120" i="2"/>
  <c r="P120" i="2" s="1"/>
  <c r="N127" i="2"/>
  <c r="M132" i="2"/>
  <c r="P132" i="2" s="1"/>
  <c r="N139" i="2"/>
  <c r="M144" i="2"/>
  <c r="P144" i="2" s="1"/>
  <c r="N151" i="2"/>
  <c r="M156" i="2"/>
  <c r="P156" i="2" s="1"/>
  <c r="N163" i="2"/>
  <c r="M168" i="2"/>
  <c r="P168" i="2" s="1"/>
  <c r="N175" i="2"/>
  <c r="M180" i="2"/>
  <c r="P180" i="2" s="1"/>
  <c r="N187" i="2"/>
  <c r="M192" i="2"/>
  <c r="P192" i="2" s="1"/>
  <c r="N199" i="2"/>
  <c r="M204" i="2"/>
  <c r="P204" i="2" s="1"/>
  <c r="N211" i="2"/>
  <c r="M216" i="2"/>
  <c r="P216" i="2" s="1"/>
  <c r="N223" i="2"/>
  <c r="Q223" i="2" s="1"/>
  <c r="M228" i="2"/>
  <c r="P228" i="2" s="1"/>
  <c r="N235" i="2"/>
  <c r="Q235" i="2" s="1"/>
  <c r="M240" i="2"/>
  <c r="P240" i="2" s="1"/>
  <c r="N247" i="2"/>
  <c r="M252" i="2"/>
  <c r="P252" i="2" s="1"/>
  <c r="N259" i="2"/>
  <c r="M264" i="2"/>
  <c r="P264" i="2" s="1"/>
  <c r="N271" i="2"/>
  <c r="M276" i="2"/>
  <c r="P276" i="2" s="1"/>
  <c r="N283" i="2"/>
  <c r="M288" i="2"/>
  <c r="P288" i="2" s="1"/>
  <c r="N295" i="2"/>
  <c r="M300" i="2"/>
  <c r="P300" i="2" s="1"/>
  <c r="N307" i="2"/>
  <c r="M312" i="2"/>
  <c r="P312" i="2" s="1"/>
  <c r="N319" i="2"/>
  <c r="M324" i="2"/>
  <c r="P324" i="2" s="1"/>
  <c r="N331" i="2"/>
  <c r="M336" i="2"/>
  <c r="P336" i="2" s="1"/>
  <c r="N343" i="2"/>
  <c r="M348" i="2"/>
  <c r="P348" i="2" s="1"/>
  <c r="N355" i="2"/>
  <c r="M360" i="2"/>
  <c r="P360" i="2" s="1"/>
  <c r="N367" i="2"/>
  <c r="Q367" i="2" s="1"/>
  <c r="M372" i="2"/>
  <c r="P372" i="2" s="1"/>
  <c r="N379" i="2"/>
  <c r="Q379" i="2" s="1"/>
  <c r="M384" i="2"/>
  <c r="P384" i="2" s="1"/>
  <c r="N391" i="2"/>
  <c r="M396" i="2"/>
  <c r="P396" i="2" s="1"/>
  <c r="N403" i="2"/>
  <c r="M408" i="2"/>
  <c r="P408" i="2" s="1"/>
  <c r="N415" i="2"/>
  <c r="M420" i="2"/>
  <c r="P420" i="2" s="1"/>
  <c r="N427" i="2"/>
  <c r="M432" i="2"/>
  <c r="P432" i="2" s="1"/>
  <c r="N439" i="2"/>
  <c r="M444" i="2"/>
  <c r="P444" i="2" s="1"/>
  <c r="N451" i="2"/>
  <c r="M456" i="2"/>
  <c r="P456" i="2" s="1"/>
  <c r="N463" i="2"/>
  <c r="M468" i="2"/>
  <c r="P468" i="2" s="1"/>
  <c r="N475" i="2"/>
  <c r="M480" i="2"/>
  <c r="P480" i="2" s="1"/>
  <c r="N487" i="2"/>
  <c r="M492" i="2"/>
  <c r="P492" i="2" s="1"/>
  <c r="N499" i="2"/>
  <c r="M504" i="2"/>
  <c r="P504" i="2" s="1"/>
  <c r="N511" i="2"/>
  <c r="Q511" i="2" s="1"/>
  <c r="M516" i="2"/>
  <c r="P516" i="2" s="1"/>
  <c r="N523" i="2"/>
  <c r="Q523" i="2" s="1"/>
  <c r="M528" i="2"/>
  <c r="P528" i="2" s="1"/>
  <c r="N535" i="2"/>
  <c r="M540" i="2"/>
  <c r="P540" i="2" s="1"/>
  <c r="N547" i="2"/>
  <c r="M552" i="2"/>
  <c r="P552" i="2" s="1"/>
  <c r="N559" i="2"/>
  <c r="M564" i="2"/>
  <c r="P564" i="2" s="1"/>
  <c r="N571" i="2"/>
  <c r="M576" i="2"/>
  <c r="P576" i="2" s="1"/>
  <c r="N583" i="2"/>
  <c r="M588" i="2"/>
  <c r="P588" i="2" s="1"/>
  <c r="N595" i="2"/>
  <c r="M600" i="2"/>
  <c r="P600" i="2" s="1"/>
  <c r="N607" i="2"/>
  <c r="M612" i="2"/>
  <c r="P612" i="2" s="1"/>
  <c r="N134" i="2"/>
  <c r="N350" i="2"/>
  <c r="N374" i="2"/>
  <c r="N518" i="2"/>
  <c r="N48" i="2"/>
  <c r="N108" i="2"/>
  <c r="N120" i="2"/>
  <c r="N156" i="2"/>
  <c r="N264" i="2"/>
  <c r="N300" i="2"/>
  <c r="N348" i="2"/>
  <c r="N384" i="2"/>
  <c r="N396" i="2"/>
  <c r="N408" i="2"/>
  <c r="N420" i="2"/>
  <c r="N432" i="2"/>
  <c r="N444" i="2"/>
  <c r="N456" i="2"/>
  <c r="N468" i="2"/>
  <c r="N480" i="2"/>
  <c r="N492" i="2"/>
  <c r="N504" i="2"/>
  <c r="N516" i="2"/>
  <c r="N528" i="2"/>
  <c r="N540" i="2"/>
  <c r="N552" i="2"/>
  <c r="N564" i="2"/>
  <c r="N576" i="2"/>
  <c r="M581" i="2"/>
  <c r="P581" i="2" s="1"/>
  <c r="N588" i="2"/>
  <c r="M593" i="2"/>
  <c r="P593" i="2" s="1"/>
  <c r="N146" i="2"/>
  <c r="N194" i="2"/>
  <c r="N230" i="2"/>
  <c r="N302" i="2"/>
  <c r="N326" i="2"/>
  <c r="N338" i="2"/>
  <c r="N362" i="2"/>
  <c r="N434" i="2"/>
  <c r="N446" i="2"/>
  <c r="N482" i="2"/>
  <c r="N72" i="2"/>
  <c r="N96" i="2"/>
  <c r="N168" i="2"/>
  <c r="N180" i="2"/>
  <c r="N192" i="2"/>
  <c r="N216" i="2"/>
  <c r="N228" i="2"/>
  <c r="N240" i="2"/>
  <c r="N252" i="2"/>
  <c r="N288" i="2"/>
  <c r="N324" i="2"/>
  <c r="N336" i="2"/>
  <c r="N360" i="2"/>
  <c r="N372" i="2"/>
  <c r="N41" i="2"/>
  <c r="M46" i="2"/>
  <c r="P46" i="2" s="1"/>
  <c r="N53" i="2"/>
  <c r="M58" i="2"/>
  <c r="P58" i="2" s="1"/>
  <c r="N65" i="2"/>
  <c r="M70" i="2"/>
  <c r="P70" i="2" s="1"/>
  <c r="N77" i="2"/>
  <c r="M82" i="2"/>
  <c r="P82" i="2" s="1"/>
  <c r="N89" i="2"/>
  <c r="M94" i="2"/>
  <c r="P94" i="2" s="1"/>
  <c r="N101" i="2"/>
  <c r="M106" i="2"/>
  <c r="P106" i="2" s="1"/>
  <c r="N113" i="2"/>
  <c r="M118" i="2"/>
  <c r="P118" i="2" s="1"/>
  <c r="N125" i="2"/>
  <c r="M130" i="2"/>
  <c r="P130" i="2" s="1"/>
  <c r="N137" i="2"/>
  <c r="M142" i="2"/>
  <c r="P142" i="2" s="1"/>
  <c r="N149" i="2"/>
  <c r="M154" i="2"/>
  <c r="P154" i="2" s="1"/>
  <c r="N161" i="2"/>
  <c r="Q161" i="2" s="1"/>
  <c r="M166" i="2"/>
  <c r="P166" i="2" s="1"/>
  <c r="N173" i="2"/>
  <c r="M178" i="2"/>
  <c r="P178" i="2" s="1"/>
  <c r="N185" i="2"/>
  <c r="M190" i="2"/>
  <c r="P190" i="2" s="1"/>
  <c r="N197" i="2"/>
  <c r="M202" i="2"/>
  <c r="P202" i="2" s="1"/>
  <c r="N209" i="2"/>
  <c r="M214" i="2"/>
  <c r="P214" i="2" s="1"/>
  <c r="N221" i="2"/>
  <c r="M226" i="2"/>
  <c r="P226" i="2" s="1"/>
  <c r="N233" i="2"/>
  <c r="M238" i="2"/>
  <c r="P238" i="2" s="1"/>
  <c r="N245" i="2"/>
  <c r="M250" i="2"/>
  <c r="P250" i="2" s="1"/>
  <c r="N257" i="2"/>
  <c r="M262" i="2"/>
  <c r="P262" i="2" s="1"/>
  <c r="N269" i="2"/>
  <c r="M274" i="2"/>
  <c r="P274" i="2" s="1"/>
  <c r="N281" i="2"/>
  <c r="M286" i="2"/>
  <c r="P286" i="2" s="1"/>
  <c r="N293" i="2"/>
  <c r="M298" i="2"/>
  <c r="P298" i="2" s="1"/>
  <c r="N305" i="2"/>
  <c r="Q305" i="2" s="1"/>
  <c r="M310" i="2"/>
  <c r="P310" i="2" s="1"/>
  <c r="N317" i="2"/>
  <c r="M322" i="2"/>
  <c r="P322" i="2" s="1"/>
  <c r="N329" i="2"/>
  <c r="M334" i="2"/>
  <c r="P334" i="2" s="1"/>
  <c r="N341" i="2"/>
  <c r="M346" i="2"/>
  <c r="P346" i="2" s="1"/>
  <c r="N353" i="2"/>
  <c r="M358" i="2"/>
  <c r="P358" i="2" s="1"/>
  <c r="N365" i="2"/>
  <c r="M370" i="2"/>
  <c r="P370" i="2" s="1"/>
  <c r="N377" i="2"/>
  <c r="M382" i="2"/>
  <c r="P382" i="2" s="1"/>
  <c r="N389" i="2"/>
  <c r="M394" i="2"/>
  <c r="P394" i="2" s="1"/>
  <c r="N401" i="2"/>
  <c r="M406" i="2"/>
  <c r="P406" i="2" s="1"/>
  <c r="N413" i="2"/>
  <c r="M418" i="2"/>
  <c r="P418" i="2" s="1"/>
  <c r="N425" i="2"/>
  <c r="M430" i="2"/>
  <c r="P430" i="2" s="1"/>
  <c r="N437" i="2"/>
  <c r="M442" i="2"/>
  <c r="P442" i="2" s="1"/>
  <c r="N449" i="2"/>
  <c r="M454" i="2"/>
  <c r="P454" i="2" s="1"/>
  <c r="N461" i="2"/>
  <c r="M466" i="2"/>
  <c r="P466" i="2" s="1"/>
  <c r="N473" i="2"/>
  <c r="M478" i="2"/>
  <c r="P478" i="2" s="1"/>
  <c r="N485" i="2"/>
  <c r="M490" i="2"/>
  <c r="P490" i="2" s="1"/>
  <c r="N497" i="2"/>
  <c r="M502" i="2"/>
  <c r="P502" i="2" s="1"/>
  <c r="N509" i="2"/>
  <c r="M514" i="2"/>
  <c r="P514" i="2" s="1"/>
  <c r="N521" i="2"/>
  <c r="M526" i="2"/>
  <c r="P526" i="2" s="1"/>
  <c r="N533" i="2"/>
  <c r="M538" i="2"/>
  <c r="P538" i="2" s="1"/>
  <c r="N74" i="2"/>
  <c r="N86" i="2"/>
  <c r="N98" i="2"/>
  <c r="N254" i="2"/>
  <c r="N278" i="2"/>
  <c r="N386" i="2"/>
  <c r="N422" i="2"/>
  <c r="N530" i="2"/>
  <c r="N590" i="2"/>
  <c r="N60" i="2"/>
  <c r="N84" i="2"/>
  <c r="N132" i="2"/>
  <c r="N144" i="2"/>
  <c r="N204" i="2"/>
  <c r="N276" i="2"/>
  <c r="N312" i="2"/>
  <c r="N46" i="2"/>
  <c r="N58" i="2"/>
  <c r="N70" i="2"/>
  <c r="N82" i="2"/>
  <c r="N94" i="2"/>
  <c r="N106" i="2"/>
  <c r="N118" i="2"/>
  <c r="N130" i="2"/>
  <c r="N142" i="2"/>
  <c r="N154" i="2"/>
  <c r="N166" i="2"/>
  <c r="N178" i="2"/>
  <c r="N190" i="2"/>
  <c r="N202" i="2"/>
  <c r="N214" i="2"/>
  <c r="N226" i="2"/>
  <c r="N238" i="2"/>
  <c r="N250" i="2"/>
  <c r="N262" i="2"/>
  <c r="N274" i="2"/>
  <c r="N286" i="2"/>
  <c r="N298" i="2"/>
  <c r="N310" i="2"/>
  <c r="N322" i="2"/>
  <c r="N334" i="2"/>
  <c r="N346" i="2"/>
  <c r="N358" i="2"/>
  <c r="N370" i="2"/>
  <c r="N382" i="2"/>
  <c r="N394" i="2"/>
  <c r="N406" i="2"/>
  <c r="N418" i="2"/>
  <c r="N430" i="2"/>
  <c r="N442" i="2"/>
  <c r="N454" i="2"/>
  <c r="N466" i="2"/>
  <c r="N478" i="2"/>
  <c r="N490" i="2"/>
  <c r="N502" i="2"/>
  <c r="N514" i="2"/>
  <c r="N526" i="2"/>
  <c r="N538" i="2"/>
  <c r="N550" i="2"/>
  <c r="N562" i="2"/>
  <c r="N574" i="2"/>
  <c r="N586" i="2"/>
  <c r="N110" i="2"/>
  <c r="N182" i="2"/>
  <c r="N242" i="2"/>
  <c r="N10" i="2"/>
  <c r="M42" i="2"/>
  <c r="P42" i="2" s="1"/>
  <c r="N49" i="2"/>
  <c r="M54" i="2"/>
  <c r="P54" i="2" s="1"/>
  <c r="N61" i="2"/>
  <c r="M66" i="2"/>
  <c r="P66" i="2" s="1"/>
  <c r="N73" i="2"/>
  <c r="M78" i="2"/>
  <c r="P78" i="2" s="1"/>
  <c r="N85" i="2"/>
  <c r="M90" i="2"/>
  <c r="P90" i="2" s="1"/>
  <c r="N97" i="2"/>
  <c r="M102" i="2"/>
  <c r="P102" i="2" s="1"/>
  <c r="N109" i="2"/>
  <c r="M114" i="2"/>
  <c r="P114" i="2" s="1"/>
  <c r="N121" i="2"/>
  <c r="M126" i="2"/>
  <c r="P126" i="2" s="1"/>
  <c r="N133" i="2"/>
  <c r="Q133" i="2" s="1"/>
  <c r="M138" i="2"/>
  <c r="P138" i="2" s="1"/>
  <c r="N145" i="2"/>
  <c r="Q145" i="2" s="1"/>
  <c r="M150" i="2"/>
  <c r="P150" i="2" s="1"/>
  <c r="N157" i="2"/>
  <c r="M162" i="2"/>
  <c r="P162" i="2" s="1"/>
  <c r="N169" i="2"/>
  <c r="M174" i="2"/>
  <c r="P174" i="2" s="1"/>
  <c r="N181" i="2"/>
  <c r="M186" i="2"/>
  <c r="P186" i="2" s="1"/>
  <c r="N193" i="2"/>
  <c r="M198" i="2"/>
  <c r="P198" i="2" s="1"/>
  <c r="N205" i="2"/>
  <c r="M210" i="2"/>
  <c r="P210" i="2" s="1"/>
  <c r="N217" i="2"/>
  <c r="M222" i="2"/>
  <c r="P222" i="2" s="1"/>
  <c r="N229" i="2"/>
  <c r="M234" i="2"/>
  <c r="P234" i="2" s="1"/>
  <c r="N241" i="2"/>
  <c r="M246" i="2"/>
  <c r="P246" i="2" s="1"/>
  <c r="N253" i="2"/>
  <c r="M258" i="2"/>
  <c r="P258" i="2" s="1"/>
  <c r="N265" i="2"/>
  <c r="M270" i="2"/>
  <c r="P270" i="2" s="1"/>
  <c r="N277" i="2"/>
  <c r="Q277" i="2" s="1"/>
  <c r="M282" i="2"/>
  <c r="P282" i="2" s="1"/>
  <c r="N289" i="2"/>
  <c r="M294" i="2"/>
  <c r="P294" i="2" s="1"/>
  <c r="N301" i="2"/>
  <c r="M306" i="2"/>
  <c r="P306" i="2" s="1"/>
  <c r="N313" i="2"/>
  <c r="M318" i="2"/>
  <c r="P318" i="2" s="1"/>
  <c r="N325" i="2"/>
  <c r="M330" i="2"/>
  <c r="P330" i="2" s="1"/>
  <c r="N337" i="2"/>
  <c r="M342" i="2"/>
  <c r="P342" i="2" s="1"/>
  <c r="N349" i="2"/>
  <c r="M354" i="2"/>
  <c r="P354" i="2" s="1"/>
  <c r="N361" i="2"/>
  <c r="M366" i="2"/>
  <c r="P366" i="2" s="1"/>
  <c r="N373" i="2"/>
  <c r="M378" i="2"/>
  <c r="P378" i="2" s="1"/>
  <c r="N385" i="2"/>
  <c r="M390" i="2"/>
  <c r="P390" i="2" s="1"/>
  <c r="N397" i="2"/>
  <c r="M402" i="2"/>
  <c r="P402" i="2" s="1"/>
  <c r="N409" i="2"/>
  <c r="M414" i="2"/>
  <c r="P414" i="2" s="1"/>
  <c r="N421" i="2"/>
  <c r="Q421" i="2" s="1"/>
  <c r="M426" i="2"/>
  <c r="P426" i="2" s="1"/>
  <c r="N433" i="2"/>
  <c r="Q433" i="2" s="1"/>
  <c r="M438" i="2"/>
  <c r="P438" i="2" s="1"/>
  <c r="N445" i="2"/>
  <c r="M450" i="2"/>
  <c r="P450" i="2" s="1"/>
  <c r="N457" i="2"/>
  <c r="M462" i="2"/>
  <c r="P462" i="2" s="1"/>
  <c r="N469" i="2"/>
  <c r="M474" i="2"/>
  <c r="P474" i="2" s="1"/>
  <c r="N481" i="2"/>
  <c r="M486" i="2"/>
  <c r="P486" i="2" s="1"/>
  <c r="N493" i="2"/>
  <c r="M498" i="2"/>
  <c r="P498" i="2" s="1"/>
  <c r="N505" i="2"/>
  <c r="M510" i="2"/>
  <c r="P510" i="2" s="1"/>
  <c r="N517" i="2"/>
  <c r="M522" i="2"/>
  <c r="P522" i="2" s="1"/>
  <c r="N529" i="2"/>
  <c r="M534" i="2"/>
  <c r="P534" i="2" s="1"/>
  <c r="N541" i="2"/>
  <c r="M546" i="2"/>
  <c r="P546" i="2" s="1"/>
  <c r="N553" i="2"/>
  <c r="Q553" i="2" s="1"/>
  <c r="M558" i="2"/>
  <c r="P558" i="2" s="1"/>
  <c r="N565" i="2"/>
  <c r="Q565" i="2" s="1"/>
  <c r="M570" i="2"/>
  <c r="P570" i="2" s="1"/>
  <c r="N577" i="2"/>
  <c r="Q577" i="2" s="1"/>
  <c r="M582" i="2"/>
  <c r="P582" i="2" s="1"/>
  <c r="N589" i="2"/>
  <c r="M594" i="2"/>
  <c r="P594" i="2" s="1"/>
  <c r="N601" i="2"/>
  <c r="M606" i="2"/>
  <c r="P606" i="2" s="1"/>
  <c r="N613" i="2"/>
  <c r="M618" i="2"/>
  <c r="P618" i="2" s="1"/>
  <c r="N625" i="2"/>
  <c r="M630" i="2"/>
  <c r="P630" i="2" s="1"/>
  <c r="N637" i="2"/>
  <c r="M642" i="2"/>
  <c r="P642" i="2" s="1"/>
  <c r="N649" i="2"/>
  <c r="M654" i="2"/>
  <c r="P654" i="2" s="1"/>
  <c r="N661" i="2"/>
  <c r="M666" i="2"/>
  <c r="P666" i="2" s="1"/>
  <c r="N673" i="2"/>
  <c r="M678" i="2"/>
  <c r="P678" i="2" s="1"/>
  <c r="N685" i="2"/>
  <c r="M690" i="2"/>
  <c r="P690" i="2" s="1"/>
  <c r="M702" i="2"/>
  <c r="P702" i="2" s="1"/>
  <c r="M714" i="2"/>
  <c r="P714" i="2" s="1"/>
  <c r="M726" i="2"/>
  <c r="P726" i="2" s="1"/>
  <c r="M738" i="2"/>
  <c r="P738" i="2" s="1"/>
  <c r="M750" i="2"/>
  <c r="P750" i="2" s="1"/>
  <c r="M762" i="2"/>
  <c r="P762" i="2" s="1"/>
  <c r="M774" i="2"/>
  <c r="P774" i="2" s="1"/>
  <c r="N54" i="2"/>
  <c r="N66" i="2"/>
  <c r="N78" i="2"/>
  <c r="N114" i="2"/>
  <c r="N126" i="2"/>
  <c r="N150" i="2"/>
  <c r="N162" i="2"/>
  <c r="N210" i="2"/>
  <c r="N222" i="2"/>
  <c r="N246" i="2"/>
  <c r="N258" i="2"/>
  <c r="N294" i="2"/>
  <c r="N318" i="2"/>
  <c r="N330" i="2"/>
  <c r="N342" i="2"/>
  <c r="N378" i="2"/>
  <c r="N402" i="2"/>
  <c r="N438" i="2"/>
  <c r="N450" i="2"/>
  <c r="N474" i="2"/>
  <c r="N522" i="2"/>
  <c r="N534" i="2"/>
  <c r="N546" i="2"/>
  <c r="N558" i="2"/>
  <c r="N654" i="2"/>
  <c r="N666" i="2"/>
  <c r="N678" i="2"/>
  <c r="N714" i="2"/>
  <c r="N726" i="2"/>
  <c r="N750" i="2"/>
  <c r="N762" i="2"/>
  <c r="N786" i="2"/>
  <c r="N798" i="2"/>
  <c r="N810" i="2"/>
  <c r="N822" i="2"/>
  <c r="N834" i="2"/>
  <c r="N846" i="2"/>
  <c r="N858" i="2"/>
  <c r="N870" i="2"/>
  <c r="N882" i="2"/>
  <c r="N894" i="2"/>
  <c r="N906" i="2"/>
  <c r="N918" i="2"/>
  <c r="N930" i="2"/>
  <c r="N942" i="2"/>
  <c r="N954" i="2"/>
  <c r="N966" i="2"/>
  <c r="N978" i="2"/>
  <c r="N990" i="2"/>
  <c r="N1002" i="2"/>
  <c r="N1014" i="2"/>
  <c r="N1026" i="2"/>
  <c r="N1038" i="2"/>
  <c r="N1050" i="2"/>
  <c r="N1062" i="2"/>
  <c r="N1074" i="2"/>
  <c r="N1086" i="2"/>
  <c r="N1098" i="2"/>
  <c r="N1110" i="2"/>
  <c r="N1122" i="2"/>
  <c r="N1134" i="2"/>
  <c r="N1146" i="2"/>
  <c r="N1158" i="2"/>
  <c r="N1170" i="2"/>
  <c r="N1182" i="2"/>
  <c r="N1194" i="2"/>
  <c r="N1206" i="2"/>
  <c r="N1218" i="2"/>
  <c r="N1230" i="2"/>
  <c r="N1242" i="2"/>
  <c r="N1254" i="2"/>
  <c r="N9" i="2"/>
  <c r="N42" i="2"/>
  <c r="N90" i="2"/>
  <c r="N102" i="2"/>
  <c r="N138" i="2"/>
  <c r="N174" i="2"/>
  <c r="N186" i="2"/>
  <c r="N198" i="2"/>
  <c r="N234" i="2"/>
  <c r="N270" i="2"/>
  <c r="N282" i="2"/>
  <c r="N306" i="2"/>
  <c r="N354" i="2"/>
  <c r="N366" i="2"/>
  <c r="N390" i="2"/>
  <c r="N426" i="2"/>
  <c r="N462" i="2"/>
  <c r="N486" i="2"/>
  <c r="N498" i="2"/>
  <c r="N510" i="2"/>
  <c r="N570" i="2"/>
  <c r="N582" i="2"/>
  <c r="N594" i="2"/>
  <c r="N606" i="2"/>
  <c r="N618" i="2"/>
  <c r="N630" i="2"/>
  <c r="N642" i="2"/>
  <c r="N690" i="2"/>
  <c r="N702" i="2"/>
  <c r="N738" i="2"/>
  <c r="N774" i="2"/>
  <c r="M8" i="2"/>
  <c r="M13" i="2"/>
  <c r="N47" i="2"/>
  <c r="M52" i="2"/>
  <c r="P52" i="2" s="1"/>
  <c r="N59" i="2"/>
  <c r="M64" i="2"/>
  <c r="P64" i="2" s="1"/>
  <c r="N71" i="2"/>
  <c r="M76" i="2"/>
  <c r="P76" i="2" s="1"/>
  <c r="N83" i="2"/>
  <c r="Q83" i="2" s="1"/>
  <c r="M88" i="2"/>
  <c r="P88" i="2" s="1"/>
  <c r="N95" i="2"/>
  <c r="M100" i="2"/>
  <c r="P100" i="2" s="1"/>
  <c r="N107" i="2"/>
  <c r="M112" i="2"/>
  <c r="P112" i="2" s="1"/>
  <c r="N119" i="2"/>
  <c r="M124" i="2"/>
  <c r="P124" i="2" s="1"/>
  <c r="N131" i="2"/>
  <c r="M136" i="2"/>
  <c r="P136" i="2" s="1"/>
  <c r="N143" i="2"/>
  <c r="M148" i="2"/>
  <c r="P148" i="2" s="1"/>
  <c r="N155" i="2"/>
  <c r="M160" i="2"/>
  <c r="P160" i="2" s="1"/>
  <c r="N167" i="2"/>
  <c r="M172" i="2"/>
  <c r="P172" i="2" s="1"/>
  <c r="N179" i="2"/>
  <c r="M184" i="2"/>
  <c r="P184" i="2" s="1"/>
  <c r="N191" i="2"/>
  <c r="M196" i="2"/>
  <c r="P196" i="2" s="1"/>
  <c r="N203" i="2"/>
  <c r="M208" i="2"/>
  <c r="P208" i="2" s="1"/>
  <c r="N215" i="2"/>
  <c r="M220" i="2"/>
  <c r="P220" i="2" s="1"/>
  <c r="N227" i="2"/>
  <c r="M232" i="2"/>
  <c r="P232" i="2" s="1"/>
  <c r="N239" i="2"/>
  <c r="M244" i="2"/>
  <c r="P244" i="2" s="1"/>
  <c r="N251" i="2"/>
  <c r="M256" i="2"/>
  <c r="P256" i="2" s="1"/>
  <c r="N263" i="2"/>
  <c r="M268" i="2"/>
  <c r="P268" i="2" s="1"/>
  <c r="N275" i="2"/>
  <c r="M280" i="2"/>
  <c r="P280" i="2" s="1"/>
  <c r="N287" i="2"/>
  <c r="M292" i="2"/>
  <c r="P292" i="2" s="1"/>
  <c r="N299" i="2"/>
  <c r="M304" i="2"/>
  <c r="P304" i="2" s="1"/>
  <c r="N311" i="2"/>
  <c r="M316" i="2"/>
  <c r="P316" i="2" s="1"/>
  <c r="N323" i="2"/>
  <c r="M328" i="2"/>
  <c r="P328" i="2" s="1"/>
  <c r="N335" i="2"/>
  <c r="M340" i="2"/>
  <c r="P340" i="2" s="1"/>
  <c r="N347" i="2"/>
  <c r="M352" i="2"/>
  <c r="P352" i="2" s="1"/>
  <c r="N359" i="2"/>
  <c r="M364" i="2"/>
  <c r="P364" i="2" s="1"/>
  <c r="N371" i="2"/>
  <c r="M376" i="2"/>
  <c r="P376" i="2" s="1"/>
  <c r="N383" i="2"/>
  <c r="M388" i="2"/>
  <c r="P388" i="2" s="1"/>
  <c r="N395" i="2"/>
  <c r="M400" i="2"/>
  <c r="P400" i="2" s="1"/>
  <c r="N407" i="2"/>
  <c r="M412" i="2"/>
  <c r="P412" i="2" s="1"/>
  <c r="N419" i="2"/>
  <c r="M424" i="2"/>
  <c r="P424" i="2" s="1"/>
  <c r="N431" i="2"/>
  <c r="M436" i="2"/>
  <c r="P436" i="2" s="1"/>
  <c r="N443" i="2"/>
  <c r="M448" i="2"/>
  <c r="P448" i="2" s="1"/>
  <c r="N455" i="2"/>
  <c r="M460" i="2"/>
  <c r="P460" i="2" s="1"/>
  <c r="N467" i="2"/>
  <c r="M472" i="2"/>
  <c r="P472" i="2" s="1"/>
  <c r="N479" i="2"/>
  <c r="M484" i="2"/>
  <c r="P484" i="2" s="1"/>
  <c r="N491" i="2"/>
  <c r="M496" i="2"/>
  <c r="P496" i="2" s="1"/>
  <c r="N503" i="2"/>
  <c r="M508" i="2"/>
  <c r="P508" i="2" s="1"/>
  <c r="N515" i="2"/>
  <c r="M520" i="2"/>
  <c r="P520" i="2" s="1"/>
  <c r="N527" i="2"/>
  <c r="M532" i="2"/>
  <c r="P532" i="2" s="1"/>
  <c r="N539" i="2"/>
  <c r="M544" i="2"/>
  <c r="P544" i="2" s="1"/>
  <c r="N551" i="2"/>
  <c r="M556" i="2"/>
  <c r="P556" i="2" s="1"/>
  <c r="N563" i="2"/>
  <c r="M568" i="2"/>
  <c r="P568" i="2" s="1"/>
  <c r="N575" i="2"/>
  <c r="M580" i="2"/>
  <c r="P580" i="2" s="1"/>
  <c r="N587" i="2"/>
  <c r="M592" i="2"/>
  <c r="P592" i="2" s="1"/>
  <c r="N599" i="2"/>
  <c r="M604" i="2"/>
  <c r="P604" i="2" s="1"/>
  <c r="N611" i="2"/>
  <c r="M616" i="2"/>
  <c r="P616" i="2" s="1"/>
  <c r="N623" i="2"/>
  <c r="M628" i="2"/>
  <c r="P628" i="2" s="1"/>
  <c r="M786" i="2"/>
  <c r="P786" i="2" s="1"/>
  <c r="M798" i="2"/>
  <c r="P798" i="2" s="1"/>
  <c r="M810" i="2"/>
  <c r="P810" i="2" s="1"/>
  <c r="M822" i="2"/>
  <c r="P822" i="2" s="1"/>
  <c r="M834" i="2"/>
  <c r="P834" i="2" s="1"/>
  <c r="M846" i="2"/>
  <c r="P846" i="2" s="1"/>
  <c r="M858" i="2"/>
  <c r="P858" i="2" s="1"/>
  <c r="M870" i="2"/>
  <c r="P870" i="2" s="1"/>
  <c r="M882" i="2"/>
  <c r="P882" i="2" s="1"/>
  <c r="M894" i="2"/>
  <c r="P894" i="2" s="1"/>
  <c r="M906" i="2"/>
  <c r="P906" i="2" s="1"/>
  <c r="M918" i="2"/>
  <c r="P918" i="2" s="1"/>
  <c r="M930" i="2"/>
  <c r="P930" i="2" s="1"/>
  <c r="M942" i="2"/>
  <c r="P942" i="2" s="1"/>
  <c r="M954" i="2"/>
  <c r="P954" i="2" s="1"/>
  <c r="M966" i="2"/>
  <c r="P966" i="2" s="1"/>
  <c r="M978" i="2"/>
  <c r="P978" i="2" s="1"/>
  <c r="M990" i="2"/>
  <c r="P990" i="2" s="1"/>
  <c r="M1002" i="2"/>
  <c r="P1002" i="2" s="1"/>
  <c r="M1014" i="2"/>
  <c r="P1014" i="2" s="1"/>
  <c r="M1026" i="2"/>
  <c r="P1026" i="2" s="1"/>
  <c r="M1038" i="2"/>
  <c r="P1038" i="2" s="1"/>
  <c r="M1050" i="2"/>
  <c r="P1050" i="2" s="1"/>
  <c r="M1062" i="2"/>
  <c r="P1062" i="2" s="1"/>
  <c r="M1074" i="2"/>
  <c r="P1074" i="2" s="1"/>
  <c r="M1086" i="2"/>
  <c r="P1086" i="2" s="1"/>
  <c r="M1098" i="2"/>
  <c r="P1098" i="2" s="1"/>
  <c r="M1110" i="2"/>
  <c r="P1110" i="2" s="1"/>
  <c r="M1122" i="2"/>
  <c r="P1122" i="2" s="1"/>
  <c r="M1134" i="2"/>
  <c r="P1134" i="2" s="1"/>
  <c r="M1146" i="2"/>
  <c r="P1146" i="2" s="1"/>
  <c r="M1158" i="2"/>
  <c r="P1158" i="2" s="1"/>
  <c r="M1170" i="2"/>
  <c r="P1170" i="2" s="1"/>
  <c r="M1182" i="2"/>
  <c r="P1182" i="2" s="1"/>
  <c r="M1194" i="2"/>
  <c r="P1194" i="2" s="1"/>
  <c r="M1206" i="2"/>
  <c r="P1206" i="2" s="1"/>
  <c r="M1218" i="2"/>
  <c r="P1218" i="2" s="1"/>
  <c r="M1230" i="2"/>
  <c r="P1230" i="2" s="1"/>
  <c r="M1242" i="2"/>
  <c r="P1242" i="2" s="1"/>
  <c r="M1254" i="2"/>
  <c r="P1254" i="2" s="1"/>
  <c r="M1266" i="2"/>
  <c r="P1266" i="2" s="1"/>
  <c r="M1278" i="2"/>
  <c r="P1278" i="2" s="1"/>
  <c r="M1290" i="2"/>
  <c r="P1290" i="2" s="1"/>
  <c r="M1302" i="2"/>
  <c r="P1302" i="2" s="1"/>
  <c r="M1314" i="2"/>
  <c r="P1314" i="2" s="1"/>
  <c r="M1326" i="2"/>
  <c r="P1326" i="2" s="1"/>
  <c r="M1338" i="2"/>
  <c r="P1338" i="2" s="1"/>
  <c r="M1350" i="2"/>
  <c r="P1350" i="2" s="1"/>
  <c r="M1362" i="2"/>
  <c r="P1362" i="2" s="1"/>
  <c r="M1374" i="2"/>
  <c r="P1374" i="2" s="1"/>
  <c r="M1386" i="2"/>
  <c r="P1386" i="2" s="1"/>
  <c r="M1398" i="2"/>
  <c r="P1398" i="2" s="1"/>
  <c r="M1410" i="2"/>
  <c r="P1410" i="2" s="1"/>
  <c r="N635" i="2"/>
  <c r="M640" i="2"/>
  <c r="P640" i="2" s="1"/>
  <c r="N647" i="2"/>
  <c r="M652" i="2"/>
  <c r="P652" i="2" s="1"/>
  <c r="N659" i="2"/>
  <c r="M664" i="2"/>
  <c r="P664" i="2" s="1"/>
  <c r="N671" i="2"/>
  <c r="M676" i="2"/>
  <c r="P676" i="2" s="1"/>
  <c r="N683" i="2"/>
  <c r="M688" i="2"/>
  <c r="P688" i="2" s="1"/>
  <c r="N695" i="2"/>
  <c r="M700" i="2"/>
  <c r="P700" i="2" s="1"/>
  <c r="N707" i="2"/>
  <c r="M712" i="2"/>
  <c r="P712" i="2" s="1"/>
  <c r="N719" i="2"/>
  <c r="M724" i="2"/>
  <c r="P724" i="2" s="1"/>
  <c r="N731" i="2"/>
  <c r="M736" i="2"/>
  <c r="P736" i="2" s="1"/>
  <c r="N743" i="2"/>
  <c r="M748" i="2"/>
  <c r="P748" i="2" s="1"/>
  <c r="N755" i="2"/>
  <c r="M760" i="2"/>
  <c r="P760" i="2" s="1"/>
  <c r="N767" i="2"/>
  <c r="M772" i="2"/>
  <c r="P772" i="2" s="1"/>
  <c r="N779" i="2"/>
  <c r="M784" i="2"/>
  <c r="P784" i="2" s="1"/>
  <c r="N791" i="2"/>
  <c r="M796" i="2"/>
  <c r="P796" i="2" s="1"/>
  <c r="N803" i="2"/>
  <c r="M808" i="2"/>
  <c r="P808" i="2" s="1"/>
  <c r="N815" i="2"/>
  <c r="M820" i="2"/>
  <c r="P820" i="2" s="1"/>
  <c r="N827" i="2"/>
  <c r="M832" i="2"/>
  <c r="P832" i="2" s="1"/>
  <c r="N839" i="2"/>
  <c r="M844" i="2"/>
  <c r="P844" i="2" s="1"/>
  <c r="N851" i="2"/>
  <c r="M856" i="2"/>
  <c r="P856" i="2" s="1"/>
  <c r="N863" i="2"/>
  <c r="M868" i="2"/>
  <c r="P868" i="2" s="1"/>
  <c r="N875" i="2"/>
  <c r="M880" i="2"/>
  <c r="P880" i="2" s="1"/>
  <c r="N887" i="2"/>
  <c r="M892" i="2"/>
  <c r="P892" i="2" s="1"/>
  <c r="N899" i="2"/>
  <c r="M904" i="2"/>
  <c r="P904" i="2" s="1"/>
  <c r="N911" i="2"/>
  <c r="M916" i="2"/>
  <c r="P916" i="2" s="1"/>
  <c r="N923" i="2"/>
  <c r="M928" i="2"/>
  <c r="P928" i="2" s="1"/>
  <c r="N935" i="2"/>
  <c r="M940" i="2"/>
  <c r="P940" i="2" s="1"/>
  <c r="N947" i="2"/>
  <c r="M952" i="2"/>
  <c r="P952" i="2" s="1"/>
  <c r="N959" i="2"/>
  <c r="M964" i="2"/>
  <c r="P964" i="2" s="1"/>
  <c r="N971" i="2"/>
  <c r="M976" i="2"/>
  <c r="P976" i="2" s="1"/>
  <c r="N983" i="2"/>
  <c r="M988" i="2"/>
  <c r="P988" i="2" s="1"/>
  <c r="N995" i="2"/>
  <c r="M1000" i="2"/>
  <c r="P1000" i="2" s="1"/>
  <c r="N1007" i="2"/>
  <c r="M1012" i="2"/>
  <c r="P1012" i="2" s="1"/>
  <c r="N1019" i="2"/>
  <c r="M1024" i="2"/>
  <c r="P1024" i="2" s="1"/>
  <c r="N1031" i="2"/>
  <c r="M1036" i="2"/>
  <c r="P1036" i="2" s="1"/>
  <c r="N1043" i="2"/>
  <c r="M1048" i="2"/>
  <c r="P1048" i="2" s="1"/>
  <c r="N1055" i="2"/>
  <c r="M1060" i="2"/>
  <c r="P1060" i="2" s="1"/>
  <c r="N1067" i="2"/>
  <c r="M1072" i="2"/>
  <c r="P1072" i="2" s="1"/>
  <c r="N1079" i="2"/>
  <c r="M1084" i="2"/>
  <c r="P1084" i="2" s="1"/>
  <c r="N1091" i="2"/>
  <c r="M1096" i="2"/>
  <c r="P1096" i="2" s="1"/>
  <c r="N1103" i="2"/>
  <c r="M1108" i="2"/>
  <c r="P1108" i="2" s="1"/>
  <c r="N1115" i="2"/>
  <c r="M1120" i="2"/>
  <c r="P1120" i="2" s="1"/>
  <c r="N1127" i="2"/>
  <c r="M1132" i="2"/>
  <c r="P1132" i="2" s="1"/>
  <c r="N1139" i="2"/>
  <c r="M1144" i="2"/>
  <c r="P1144" i="2" s="1"/>
  <c r="N1151" i="2"/>
  <c r="M1156" i="2"/>
  <c r="P1156" i="2" s="1"/>
  <c r="N1163" i="2"/>
  <c r="M1168" i="2"/>
  <c r="P1168" i="2" s="1"/>
  <c r="N1175" i="2"/>
  <c r="M1180" i="2"/>
  <c r="P1180" i="2" s="1"/>
  <c r="N1187" i="2"/>
  <c r="M1192" i="2"/>
  <c r="P1192" i="2" s="1"/>
  <c r="N1199" i="2"/>
  <c r="M1204" i="2"/>
  <c r="P1204" i="2" s="1"/>
  <c r="N1211" i="2"/>
  <c r="M1216" i="2"/>
  <c r="P1216" i="2" s="1"/>
  <c r="N1223" i="2"/>
  <c r="M1228" i="2"/>
  <c r="P1228" i="2" s="1"/>
  <c r="N1235" i="2"/>
  <c r="M1240" i="2"/>
  <c r="P1240" i="2" s="1"/>
  <c r="N1247" i="2"/>
  <c r="M1252" i="2"/>
  <c r="P1252" i="2" s="1"/>
  <c r="N1259" i="2"/>
  <c r="M1264" i="2"/>
  <c r="P1264" i="2" s="1"/>
  <c r="N1271" i="2"/>
  <c r="M1276" i="2"/>
  <c r="P1276" i="2" s="1"/>
  <c r="N1283" i="2"/>
  <c r="M1288" i="2"/>
  <c r="P1288" i="2" s="1"/>
  <c r="N1295" i="2"/>
  <c r="M1300" i="2"/>
  <c r="P1300" i="2" s="1"/>
  <c r="N1307" i="2"/>
  <c r="M1312" i="2"/>
  <c r="P1312" i="2" s="1"/>
  <c r="N1319" i="2"/>
  <c r="M1324" i="2"/>
  <c r="P1324" i="2" s="1"/>
  <c r="N1331" i="2"/>
  <c r="M1336" i="2"/>
  <c r="P1336" i="2" s="1"/>
  <c r="N1343" i="2"/>
  <c r="M1348" i="2"/>
  <c r="P1348" i="2" s="1"/>
  <c r="N1355" i="2"/>
  <c r="M1360" i="2"/>
  <c r="P1360" i="2" s="1"/>
  <c r="N1367" i="2"/>
  <c r="M1372" i="2"/>
  <c r="P1372" i="2" s="1"/>
  <c r="N1379" i="2"/>
  <c r="M1384" i="2"/>
  <c r="P1384" i="2" s="1"/>
  <c r="N1391" i="2"/>
  <c r="M1396" i="2"/>
  <c r="P1396" i="2" s="1"/>
  <c r="N1403" i="2"/>
  <c r="M1408" i="2"/>
  <c r="P1408" i="2" s="1"/>
  <c r="N1415" i="2"/>
  <c r="M1420" i="2"/>
  <c r="P1420" i="2" s="1"/>
  <c r="N1427" i="2"/>
  <c r="M1432" i="2"/>
  <c r="P1432" i="2" s="1"/>
  <c r="N1439" i="2"/>
  <c r="M626" i="2"/>
  <c r="P626" i="2" s="1"/>
  <c r="N633" i="2"/>
  <c r="M638" i="2"/>
  <c r="P638" i="2" s="1"/>
  <c r="N645" i="2"/>
  <c r="M650" i="2"/>
  <c r="P650" i="2" s="1"/>
  <c r="M662" i="2"/>
  <c r="P662" i="2" s="1"/>
  <c r="N669" i="2"/>
  <c r="Q669" i="2" s="1"/>
  <c r="M674" i="2"/>
  <c r="P674" i="2" s="1"/>
  <c r="N681" i="2"/>
  <c r="M686" i="2"/>
  <c r="P686" i="2" s="1"/>
  <c r="N693" i="2"/>
  <c r="M698" i="2"/>
  <c r="P698" i="2" s="1"/>
  <c r="N705" i="2"/>
  <c r="M710" i="2"/>
  <c r="P710" i="2" s="1"/>
  <c r="N717" i="2"/>
  <c r="M722" i="2"/>
  <c r="P722" i="2" s="1"/>
  <c r="N729" i="2"/>
  <c r="M734" i="2"/>
  <c r="P734" i="2" s="1"/>
  <c r="N741" i="2"/>
  <c r="M746" i="2"/>
  <c r="P746" i="2" s="1"/>
  <c r="N753" i="2"/>
  <c r="M758" i="2"/>
  <c r="P758" i="2" s="1"/>
  <c r="N765" i="2"/>
  <c r="M770" i="2"/>
  <c r="P770" i="2" s="1"/>
  <c r="N777" i="2"/>
  <c r="M794" i="2"/>
  <c r="P794" i="2" s="1"/>
  <c r="N801" i="2"/>
  <c r="M818" i="2"/>
  <c r="P818" i="2" s="1"/>
  <c r="N825" i="2"/>
  <c r="M842" i="2"/>
  <c r="P842" i="2" s="1"/>
  <c r="N849" i="2"/>
  <c r="M866" i="2"/>
  <c r="P866" i="2" s="1"/>
  <c r="N873" i="2"/>
  <c r="Q873" i="2" s="1"/>
  <c r="M890" i="2"/>
  <c r="P890" i="2" s="1"/>
  <c r="N897" i="2"/>
  <c r="M914" i="2"/>
  <c r="P914" i="2" s="1"/>
  <c r="N921" i="2"/>
  <c r="M938" i="2"/>
  <c r="P938" i="2" s="1"/>
  <c r="N945" i="2"/>
  <c r="M962" i="2"/>
  <c r="P962" i="2" s="1"/>
  <c r="N969" i="2"/>
  <c r="M986" i="2"/>
  <c r="P986" i="2" s="1"/>
  <c r="N993" i="2"/>
  <c r="M1010" i="2"/>
  <c r="P1010" i="2" s="1"/>
  <c r="N1017" i="2"/>
  <c r="Q1017" i="2" s="1"/>
  <c r="M1034" i="2"/>
  <c r="P1034" i="2" s="1"/>
  <c r="N1041" i="2"/>
  <c r="N1053" i="2"/>
  <c r="M1058" i="2"/>
  <c r="P1058" i="2" s="1"/>
  <c r="M1070" i="2"/>
  <c r="P1070" i="2" s="1"/>
  <c r="M1082" i="2"/>
  <c r="P1082" i="2" s="1"/>
  <c r="M1094" i="2"/>
  <c r="P1094" i="2" s="1"/>
  <c r="M1106" i="2"/>
  <c r="P1106" i="2" s="1"/>
  <c r="M1118" i="2"/>
  <c r="P1118" i="2" s="1"/>
  <c r="M1130" i="2"/>
  <c r="P1130" i="2" s="1"/>
  <c r="M1142" i="2"/>
  <c r="P1142" i="2" s="1"/>
  <c r="M1154" i="2"/>
  <c r="P1154" i="2" s="1"/>
  <c r="M1166" i="2"/>
  <c r="P1166" i="2" s="1"/>
  <c r="M1178" i="2"/>
  <c r="P1178" i="2" s="1"/>
  <c r="M1190" i="2"/>
  <c r="P1190" i="2" s="1"/>
  <c r="M1202" i="2"/>
  <c r="P1202" i="2" s="1"/>
  <c r="M1214" i="2"/>
  <c r="P1214" i="2" s="1"/>
  <c r="M1226" i="2"/>
  <c r="P1226" i="2" s="1"/>
  <c r="M1238" i="2"/>
  <c r="P1238" i="2" s="1"/>
  <c r="M1250" i="2"/>
  <c r="P1250" i="2" s="1"/>
  <c r="M1262" i="2"/>
  <c r="P1262" i="2" s="1"/>
  <c r="M1274" i="2"/>
  <c r="P1274" i="2" s="1"/>
  <c r="M1286" i="2"/>
  <c r="P1286" i="2" s="1"/>
  <c r="M1298" i="2"/>
  <c r="P1298" i="2" s="1"/>
  <c r="M1310" i="2"/>
  <c r="P1310" i="2" s="1"/>
  <c r="M1322" i="2"/>
  <c r="P1322" i="2" s="1"/>
  <c r="M1334" i="2"/>
  <c r="P1334" i="2" s="1"/>
  <c r="M1346" i="2"/>
  <c r="P1346" i="2" s="1"/>
  <c r="M1358" i="2"/>
  <c r="P1358" i="2" s="1"/>
  <c r="M1370" i="2"/>
  <c r="P1370" i="2" s="1"/>
  <c r="M1382" i="2"/>
  <c r="P1382" i="2" s="1"/>
  <c r="M1394" i="2"/>
  <c r="P1394" i="2" s="1"/>
  <c r="M1406" i="2"/>
  <c r="P1406" i="2" s="1"/>
  <c r="M1418" i="2"/>
  <c r="P1418" i="2" s="1"/>
  <c r="M631" i="2"/>
  <c r="P631" i="2" s="1"/>
  <c r="N638" i="2"/>
  <c r="M643" i="2"/>
  <c r="P643" i="2" s="1"/>
  <c r="N650" i="2"/>
  <c r="M655" i="2"/>
  <c r="P655" i="2" s="1"/>
  <c r="M667" i="2"/>
  <c r="P667" i="2" s="1"/>
  <c r="M679" i="2"/>
  <c r="P679" i="2" s="1"/>
  <c r="N686" i="2"/>
  <c r="M691" i="2"/>
  <c r="P691" i="2" s="1"/>
  <c r="N698" i="2"/>
  <c r="M703" i="2"/>
  <c r="P703" i="2" s="1"/>
  <c r="N710" i="2"/>
  <c r="M715" i="2"/>
  <c r="P715" i="2" s="1"/>
  <c r="N722" i="2"/>
  <c r="M727" i="2"/>
  <c r="P727" i="2" s="1"/>
  <c r="M739" i="2"/>
  <c r="P739" i="2" s="1"/>
  <c r="M751" i="2"/>
  <c r="P751" i="2" s="1"/>
  <c r="N758" i="2"/>
  <c r="M763" i="2"/>
  <c r="P763" i="2" s="1"/>
  <c r="N770" i="2"/>
  <c r="N782" i="2"/>
  <c r="N794" i="2"/>
  <c r="N806" i="2"/>
  <c r="N818" i="2"/>
  <c r="N830" i="2"/>
  <c r="N842" i="2"/>
  <c r="N854" i="2"/>
  <c r="N866" i="2"/>
  <c r="N878" i="2"/>
  <c r="N890" i="2"/>
  <c r="N902" i="2"/>
  <c r="N914" i="2"/>
  <c r="N926" i="2"/>
  <c r="M931" i="2"/>
  <c r="P931" i="2" s="1"/>
  <c r="N938" i="2"/>
  <c r="M943" i="2"/>
  <c r="P943" i="2" s="1"/>
  <c r="N950" i="2"/>
  <c r="M955" i="2"/>
  <c r="P955" i="2" s="1"/>
  <c r="N962" i="2"/>
  <c r="M967" i="2"/>
  <c r="P967" i="2" s="1"/>
  <c r="N974" i="2"/>
  <c r="M979" i="2"/>
  <c r="P979" i="2" s="1"/>
  <c r="N986" i="2"/>
  <c r="M991" i="2"/>
  <c r="P991" i="2" s="1"/>
  <c r="N998" i="2"/>
  <c r="M1003" i="2"/>
  <c r="P1003" i="2" s="1"/>
  <c r="N1010" i="2"/>
  <c r="M1015" i="2"/>
  <c r="P1015" i="2" s="1"/>
  <c r="N1022" i="2"/>
  <c r="M1027" i="2"/>
  <c r="P1027" i="2" s="1"/>
  <c r="N1034" i="2"/>
  <c r="Q1034" i="2" s="1"/>
  <c r="M1039" i="2"/>
  <c r="P1039" i="2" s="1"/>
  <c r="N1046" i="2"/>
  <c r="M1051" i="2"/>
  <c r="P1051" i="2" s="1"/>
  <c r="N1058" i="2"/>
  <c r="M1063" i="2"/>
  <c r="P1063" i="2" s="1"/>
  <c r="N1070" i="2"/>
  <c r="M1075" i="2"/>
  <c r="P1075" i="2" s="1"/>
  <c r="N1082" i="2"/>
  <c r="M1087" i="2"/>
  <c r="P1087" i="2" s="1"/>
  <c r="N1094" i="2"/>
  <c r="M1099" i="2"/>
  <c r="P1099" i="2" s="1"/>
  <c r="N1106" i="2"/>
  <c r="M1111" i="2"/>
  <c r="P1111" i="2" s="1"/>
  <c r="N1118" i="2"/>
  <c r="M1123" i="2"/>
  <c r="P1123" i="2" s="1"/>
  <c r="N1130" i="2"/>
  <c r="M1135" i="2"/>
  <c r="P1135" i="2" s="1"/>
  <c r="N1142" i="2"/>
  <c r="M1147" i="2"/>
  <c r="P1147" i="2" s="1"/>
  <c r="N1154" i="2"/>
  <c r="M1159" i="2"/>
  <c r="P1159" i="2" s="1"/>
  <c r="N1166" i="2"/>
  <c r="M1171" i="2"/>
  <c r="P1171" i="2" s="1"/>
  <c r="N1178" i="2"/>
  <c r="M1183" i="2"/>
  <c r="P1183" i="2" s="1"/>
  <c r="N1190" i="2"/>
  <c r="Q1190" i="2" s="1"/>
  <c r="M1195" i="2"/>
  <c r="P1195" i="2" s="1"/>
  <c r="M1207" i="2"/>
  <c r="P1207" i="2" s="1"/>
  <c r="M1219" i="2"/>
  <c r="P1219" i="2" s="1"/>
  <c r="M1231" i="2"/>
  <c r="P1231" i="2" s="1"/>
  <c r="M1243" i="2"/>
  <c r="P1243" i="2" s="1"/>
  <c r="M1255" i="2"/>
  <c r="P1255" i="2" s="1"/>
  <c r="M1267" i="2"/>
  <c r="P1267" i="2" s="1"/>
  <c r="M1279" i="2"/>
  <c r="P1279" i="2" s="1"/>
  <c r="M1291" i="2"/>
  <c r="P1291" i="2" s="1"/>
  <c r="M1303" i="2"/>
  <c r="P1303" i="2" s="1"/>
  <c r="M1315" i="2"/>
  <c r="P1315" i="2" s="1"/>
  <c r="M1327" i="2"/>
  <c r="P1327" i="2" s="1"/>
  <c r="M1339" i="2"/>
  <c r="P1339" i="2" s="1"/>
  <c r="M1351" i="2"/>
  <c r="P1351" i="2" s="1"/>
  <c r="M1363" i="2"/>
  <c r="P1363" i="2" s="1"/>
  <c r="M1375" i="2"/>
  <c r="P1375" i="2" s="1"/>
  <c r="M1387" i="2"/>
  <c r="P1387" i="2" s="1"/>
  <c r="M1399" i="2"/>
  <c r="P1399" i="2" s="1"/>
  <c r="M1411" i="2"/>
  <c r="P1411" i="2" s="1"/>
  <c r="M1423" i="2"/>
  <c r="P1423" i="2" s="1"/>
  <c r="M1435" i="2"/>
  <c r="P1435" i="2" s="1"/>
  <c r="N1267" i="2"/>
  <c r="N1279" i="2"/>
  <c r="N1291" i="2"/>
  <c r="N1303" i="2"/>
  <c r="N1315" i="2"/>
  <c r="N1327" i="2"/>
  <c r="N1339" i="2"/>
  <c r="N1351" i="2"/>
  <c r="N1363" i="2"/>
  <c r="N1375" i="2"/>
  <c r="N1387" i="2"/>
  <c r="N1399" i="2"/>
  <c r="N1411" i="2"/>
  <c r="N1423" i="2"/>
  <c r="N1435" i="2"/>
  <c r="N600" i="2"/>
  <c r="M605" i="2"/>
  <c r="P605" i="2" s="1"/>
  <c r="N612" i="2"/>
  <c r="M617" i="2"/>
  <c r="P617" i="2" s="1"/>
  <c r="N624" i="2"/>
  <c r="M629" i="2"/>
  <c r="P629" i="2" s="1"/>
  <c r="N636" i="2"/>
  <c r="M641" i="2"/>
  <c r="P641" i="2" s="1"/>
  <c r="N648" i="2"/>
  <c r="M653" i="2"/>
  <c r="P653" i="2" s="1"/>
  <c r="N660" i="2"/>
  <c r="M665" i="2"/>
  <c r="P665" i="2" s="1"/>
  <c r="N672" i="2"/>
  <c r="M677" i="2"/>
  <c r="P677" i="2" s="1"/>
  <c r="N684" i="2"/>
  <c r="M689" i="2"/>
  <c r="P689" i="2" s="1"/>
  <c r="N696" i="2"/>
  <c r="M701" i="2"/>
  <c r="P701" i="2" s="1"/>
  <c r="N708" i="2"/>
  <c r="M713" i="2"/>
  <c r="P713" i="2" s="1"/>
  <c r="N720" i="2"/>
  <c r="M725" i="2"/>
  <c r="P725" i="2" s="1"/>
  <c r="N732" i="2"/>
  <c r="M737" i="2"/>
  <c r="P737" i="2" s="1"/>
  <c r="N744" i="2"/>
  <c r="M749" i="2"/>
  <c r="P749" i="2" s="1"/>
  <c r="N756" i="2"/>
  <c r="M761" i="2"/>
  <c r="P761" i="2" s="1"/>
  <c r="N768" i="2"/>
  <c r="M773" i="2"/>
  <c r="P773" i="2" s="1"/>
  <c r="N780" i="2"/>
  <c r="M785" i="2"/>
  <c r="P785" i="2" s="1"/>
  <c r="N792" i="2"/>
  <c r="M797" i="2"/>
  <c r="P797" i="2" s="1"/>
  <c r="N804" i="2"/>
  <c r="M809" i="2"/>
  <c r="P809" i="2" s="1"/>
  <c r="N816" i="2"/>
  <c r="M821" i="2"/>
  <c r="P821" i="2" s="1"/>
  <c r="N828" i="2"/>
  <c r="M833" i="2"/>
  <c r="P833" i="2" s="1"/>
  <c r="N840" i="2"/>
  <c r="M845" i="2"/>
  <c r="P845" i="2" s="1"/>
  <c r="N852" i="2"/>
  <c r="M857" i="2"/>
  <c r="P857" i="2" s="1"/>
  <c r="N864" i="2"/>
  <c r="M869" i="2"/>
  <c r="P869" i="2" s="1"/>
  <c r="N876" i="2"/>
  <c r="M881" i="2"/>
  <c r="P881" i="2" s="1"/>
  <c r="N888" i="2"/>
  <c r="M893" i="2"/>
  <c r="P893" i="2" s="1"/>
  <c r="N900" i="2"/>
  <c r="M905" i="2"/>
  <c r="P905" i="2" s="1"/>
  <c r="N912" i="2"/>
  <c r="M917" i="2"/>
  <c r="P917" i="2" s="1"/>
  <c r="N924" i="2"/>
  <c r="M929" i="2"/>
  <c r="P929" i="2" s="1"/>
  <c r="N936" i="2"/>
  <c r="M941" i="2"/>
  <c r="P941" i="2" s="1"/>
  <c r="N948" i="2"/>
  <c r="M953" i="2"/>
  <c r="P953" i="2" s="1"/>
  <c r="N960" i="2"/>
  <c r="M965" i="2"/>
  <c r="P965" i="2" s="1"/>
  <c r="N972" i="2"/>
  <c r="M977" i="2"/>
  <c r="P977" i="2" s="1"/>
  <c r="N984" i="2"/>
  <c r="M989" i="2"/>
  <c r="P989" i="2" s="1"/>
  <c r="N996" i="2"/>
  <c r="M1001" i="2"/>
  <c r="P1001" i="2" s="1"/>
  <c r="N1008" i="2"/>
  <c r="M1013" i="2"/>
  <c r="P1013" i="2" s="1"/>
  <c r="N1020" i="2"/>
  <c r="M1025" i="2"/>
  <c r="P1025" i="2" s="1"/>
  <c r="N1032" i="2"/>
  <c r="M1037" i="2"/>
  <c r="P1037" i="2" s="1"/>
  <c r="N1044" i="2"/>
  <c r="M1049" i="2"/>
  <c r="P1049" i="2" s="1"/>
  <c r="N1056" i="2"/>
  <c r="M1061" i="2"/>
  <c r="P1061" i="2" s="1"/>
  <c r="N1068" i="2"/>
  <c r="M1073" i="2"/>
  <c r="P1073" i="2" s="1"/>
  <c r="N1080" i="2"/>
  <c r="M1085" i="2"/>
  <c r="P1085" i="2" s="1"/>
  <c r="N1092" i="2"/>
  <c r="M1097" i="2"/>
  <c r="P1097" i="2" s="1"/>
  <c r="N1104" i="2"/>
  <c r="M1109" i="2"/>
  <c r="P1109" i="2" s="1"/>
  <c r="N1116" i="2"/>
  <c r="M1121" i="2"/>
  <c r="P1121" i="2" s="1"/>
  <c r="N1128" i="2"/>
  <c r="M1133" i="2"/>
  <c r="P1133" i="2" s="1"/>
  <c r="N1140" i="2"/>
  <c r="M1145" i="2"/>
  <c r="P1145" i="2" s="1"/>
  <c r="N1152" i="2"/>
  <c r="M1157" i="2"/>
  <c r="P1157" i="2" s="1"/>
  <c r="N1164" i="2"/>
  <c r="M1169" i="2"/>
  <c r="P1169" i="2" s="1"/>
  <c r="N1176" i="2"/>
  <c r="M1181" i="2"/>
  <c r="P1181" i="2" s="1"/>
  <c r="N1188" i="2"/>
  <c r="M1193" i="2"/>
  <c r="P1193" i="2" s="1"/>
  <c r="N1200" i="2"/>
  <c r="M1205" i="2"/>
  <c r="P1205" i="2" s="1"/>
  <c r="N1212" i="2"/>
  <c r="M1217" i="2"/>
  <c r="P1217" i="2" s="1"/>
  <c r="N1224" i="2"/>
  <c r="M1229" i="2"/>
  <c r="P1229" i="2" s="1"/>
  <c r="N1236" i="2"/>
  <c r="M1241" i="2"/>
  <c r="P1241" i="2" s="1"/>
  <c r="N1248" i="2"/>
  <c r="M1253" i="2"/>
  <c r="P1253" i="2" s="1"/>
  <c r="N1260" i="2"/>
  <c r="M1265" i="2"/>
  <c r="P1265" i="2" s="1"/>
  <c r="N1272" i="2"/>
  <c r="M1277" i="2"/>
  <c r="P1277" i="2" s="1"/>
  <c r="N1284" i="2"/>
  <c r="M1289" i="2"/>
  <c r="P1289" i="2" s="1"/>
  <c r="N1296" i="2"/>
  <c r="M1301" i="2"/>
  <c r="P1301" i="2" s="1"/>
  <c r="N1308" i="2"/>
  <c r="M1313" i="2"/>
  <c r="P1313" i="2" s="1"/>
  <c r="N1320" i="2"/>
  <c r="M1325" i="2"/>
  <c r="P1325" i="2" s="1"/>
  <c r="N1332" i="2"/>
  <c r="M1337" i="2"/>
  <c r="P1337" i="2" s="1"/>
  <c r="N1344" i="2"/>
  <c r="M1349" i="2"/>
  <c r="P1349" i="2" s="1"/>
  <c r="N1356" i="2"/>
  <c r="M1361" i="2"/>
  <c r="P1361" i="2" s="1"/>
  <c r="N1368" i="2"/>
  <c r="M1373" i="2"/>
  <c r="P1373" i="2" s="1"/>
  <c r="N1380" i="2"/>
  <c r="M1385" i="2"/>
  <c r="P1385" i="2" s="1"/>
  <c r="N1392" i="2"/>
  <c r="M1397" i="2"/>
  <c r="P1397" i="2" s="1"/>
  <c r="N1404" i="2"/>
  <c r="M1409" i="2"/>
  <c r="P1409" i="2" s="1"/>
  <c r="N545" i="2"/>
  <c r="M550" i="2"/>
  <c r="P550" i="2" s="1"/>
  <c r="N557" i="2"/>
  <c r="M562" i="2"/>
  <c r="P562" i="2" s="1"/>
  <c r="N569" i="2"/>
  <c r="M574" i="2"/>
  <c r="P574" i="2" s="1"/>
  <c r="N581" i="2"/>
  <c r="M586" i="2"/>
  <c r="P586" i="2" s="1"/>
  <c r="N593" i="2"/>
  <c r="M598" i="2"/>
  <c r="P598" i="2" s="1"/>
  <c r="N605" i="2"/>
  <c r="M610" i="2"/>
  <c r="P610" i="2" s="1"/>
  <c r="N617" i="2"/>
  <c r="M622" i="2"/>
  <c r="P622" i="2" s="1"/>
  <c r="N629" i="2"/>
  <c r="M634" i="2"/>
  <c r="P634" i="2" s="1"/>
  <c r="N641" i="2"/>
  <c r="M646" i="2"/>
  <c r="P646" i="2" s="1"/>
  <c r="N653" i="2"/>
  <c r="M658" i="2"/>
  <c r="P658" i="2" s="1"/>
  <c r="N665" i="2"/>
  <c r="M670" i="2"/>
  <c r="P670" i="2" s="1"/>
  <c r="N677" i="2"/>
  <c r="M682" i="2"/>
  <c r="P682" i="2" s="1"/>
  <c r="N689" i="2"/>
  <c r="M694" i="2"/>
  <c r="P694" i="2" s="1"/>
  <c r="N701" i="2"/>
  <c r="M706" i="2"/>
  <c r="P706" i="2" s="1"/>
  <c r="N713" i="2"/>
  <c r="M718" i="2"/>
  <c r="P718" i="2" s="1"/>
  <c r="N725" i="2"/>
  <c r="M730" i="2"/>
  <c r="P730" i="2" s="1"/>
  <c r="N737" i="2"/>
  <c r="M742" i="2"/>
  <c r="P742" i="2" s="1"/>
  <c r="N749" i="2"/>
  <c r="M754" i="2"/>
  <c r="P754" i="2" s="1"/>
  <c r="N761" i="2"/>
  <c r="M766" i="2"/>
  <c r="P766" i="2" s="1"/>
  <c r="N773" i="2"/>
  <c r="M778" i="2"/>
  <c r="P778" i="2" s="1"/>
  <c r="N785" i="2"/>
  <c r="M790" i="2"/>
  <c r="P790" i="2" s="1"/>
  <c r="N797" i="2"/>
  <c r="M802" i="2"/>
  <c r="P802" i="2" s="1"/>
  <c r="N809" i="2"/>
  <c r="M814" i="2"/>
  <c r="P814" i="2" s="1"/>
  <c r="N821" i="2"/>
  <c r="M826" i="2"/>
  <c r="P826" i="2" s="1"/>
  <c r="N833" i="2"/>
  <c r="M838" i="2"/>
  <c r="P838" i="2" s="1"/>
  <c r="N845" i="2"/>
  <c r="M850" i="2"/>
  <c r="P850" i="2" s="1"/>
  <c r="N857" i="2"/>
  <c r="M862" i="2"/>
  <c r="P862" i="2" s="1"/>
  <c r="N869" i="2"/>
  <c r="M874" i="2"/>
  <c r="P874" i="2" s="1"/>
  <c r="N881" i="2"/>
  <c r="M886" i="2"/>
  <c r="P886" i="2" s="1"/>
  <c r="N893" i="2"/>
  <c r="M898" i="2"/>
  <c r="P898" i="2" s="1"/>
  <c r="N905" i="2"/>
  <c r="M910" i="2"/>
  <c r="P910" i="2" s="1"/>
  <c r="N917" i="2"/>
  <c r="M922" i="2"/>
  <c r="P922" i="2" s="1"/>
  <c r="N929" i="2"/>
  <c r="M934" i="2"/>
  <c r="P934" i="2" s="1"/>
  <c r="N941" i="2"/>
  <c r="M946" i="2"/>
  <c r="P946" i="2" s="1"/>
  <c r="N953" i="2"/>
  <c r="M958" i="2"/>
  <c r="P958" i="2" s="1"/>
  <c r="N965" i="2"/>
  <c r="M970" i="2"/>
  <c r="P970" i="2" s="1"/>
  <c r="N977" i="2"/>
  <c r="M982" i="2"/>
  <c r="P982" i="2" s="1"/>
  <c r="N989" i="2"/>
  <c r="M994" i="2"/>
  <c r="P994" i="2" s="1"/>
  <c r="N1001" i="2"/>
  <c r="M1006" i="2"/>
  <c r="P1006" i="2" s="1"/>
  <c r="N1013" i="2"/>
  <c r="M1018" i="2"/>
  <c r="P1018" i="2" s="1"/>
  <c r="N1025" i="2"/>
  <c r="M1030" i="2"/>
  <c r="P1030" i="2" s="1"/>
  <c r="N1037" i="2"/>
  <c r="M1042" i="2"/>
  <c r="P1042" i="2" s="1"/>
  <c r="N1049" i="2"/>
  <c r="N1061" i="2"/>
  <c r="M1066" i="2"/>
  <c r="P1066" i="2" s="1"/>
  <c r="N1073" i="2"/>
  <c r="M1078" i="2"/>
  <c r="P1078" i="2" s="1"/>
  <c r="N1085" i="2"/>
  <c r="M1090" i="2"/>
  <c r="P1090" i="2" s="1"/>
  <c r="N1097" i="2"/>
  <c r="M1102" i="2"/>
  <c r="P1102" i="2" s="1"/>
  <c r="N1109" i="2"/>
  <c r="M1114" i="2"/>
  <c r="P1114" i="2" s="1"/>
  <c r="N1121" i="2"/>
  <c r="M1126" i="2"/>
  <c r="P1126" i="2" s="1"/>
  <c r="N1133" i="2"/>
  <c r="M1138" i="2"/>
  <c r="P1138" i="2" s="1"/>
  <c r="N1145" i="2"/>
  <c r="M1150" i="2"/>
  <c r="P1150" i="2" s="1"/>
  <c r="N1157" i="2"/>
  <c r="M1162" i="2"/>
  <c r="P1162" i="2" s="1"/>
  <c r="N1169" i="2"/>
  <c r="M1174" i="2"/>
  <c r="P1174" i="2" s="1"/>
  <c r="N1181" i="2"/>
  <c r="M1186" i="2"/>
  <c r="P1186" i="2" s="1"/>
  <c r="N1193" i="2"/>
  <c r="M1198" i="2"/>
  <c r="P1198" i="2" s="1"/>
  <c r="N1205" i="2"/>
  <c r="M1210" i="2"/>
  <c r="P1210" i="2" s="1"/>
  <c r="N1217" i="2"/>
  <c r="M1222" i="2"/>
  <c r="P1222" i="2" s="1"/>
  <c r="N1229" i="2"/>
  <c r="M1234" i="2"/>
  <c r="P1234" i="2" s="1"/>
  <c r="N1241" i="2"/>
  <c r="M1246" i="2"/>
  <c r="P1246" i="2" s="1"/>
  <c r="N1253" i="2"/>
  <c r="M1258" i="2"/>
  <c r="P1258" i="2" s="1"/>
  <c r="N1265" i="2"/>
  <c r="M1270" i="2"/>
  <c r="P1270" i="2" s="1"/>
  <c r="N1277" i="2"/>
  <c r="M1282" i="2"/>
  <c r="P1282" i="2" s="1"/>
  <c r="N1289" i="2"/>
  <c r="M1294" i="2"/>
  <c r="P1294" i="2" s="1"/>
  <c r="N1301" i="2"/>
  <c r="M1306" i="2"/>
  <c r="P1306" i="2" s="1"/>
  <c r="N1313" i="2"/>
  <c r="M1318" i="2"/>
  <c r="P1318" i="2" s="1"/>
  <c r="N1325" i="2"/>
  <c r="M1330" i="2"/>
  <c r="P1330" i="2" s="1"/>
  <c r="N1337" i="2"/>
  <c r="M1342" i="2"/>
  <c r="P1342" i="2" s="1"/>
  <c r="N1349" i="2"/>
  <c r="M1354" i="2"/>
  <c r="P1354" i="2" s="1"/>
  <c r="N1361" i="2"/>
  <c r="M1366" i="2"/>
  <c r="P1366" i="2" s="1"/>
  <c r="N1373" i="2"/>
  <c r="M1378" i="2"/>
  <c r="P1378" i="2" s="1"/>
  <c r="N1385" i="2"/>
  <c r="M1390" i="2"/>
  <c r="P1390" i="2" s="1"/>
  <c r="N1397" i="2"/>
  <c r="N1409" i="2"/>
  <c r="N1402" i="2"/>
  <c r="N694" i="2"/>
  <c r="N706" i="2"/>
  <c r="N718" i="2"/>
  <c r="N730" i="2"/>
  <c r="N742" i="2"/>
  <c r="N754" i="2"/>
  <c r="N766" i="2"/>
  <c r="N778" i="2"/>
  <c r="N790" i="2"/>
  <c r="N802" i="2"/>
  <c r="N814" i="2"/>
  <c r="N826" i="2"/>
  <c r="N838" i="2"/>
  <c r="N850" i="2"/>
  <c r="N862" i="2"/>
  <c r="N874" i="2"/>
  <c r="N886" i="2"/>
  <c r="N898" i="2"/>
  <c r="N910" i="2"/>
  <c r="N922" i="2"/>
  <c r="N934" i="2"/>
  <c r="N946" i="2"/>
  <c r="N958" i="2"/>
  <c r="N970" i="2"/>
  <c r="N982" i="2"/>
  <c r="N994" i="2"/>
  <c r="N1006" i="2"/>
  <c r="N1018" i="2"/>
  <c r="N1030" i="2"/>
  <c r="N1042" i="2"/>
  <c r="N1054" i="2"/>
  <c r="P23" i="5"/>
  <c r="P25" i="5"/>
  <c r="K3" i="5"/>
  <c r="L3" i="5"/>
  <c r="M3" i="5"/>
  <c r="N3" i="5"/>
  <c r="O3" i="5"/>
  <c r="K4" i="5"/>
  <c r="L4" i="5"/>
  <c r="M4" i="5"/>
  <c r="N4" i="5"/>
  <c r="O4" i="5"/>
  <c r="K5" i="5"/>
  <c r="L5" i="5"/>
  <c r="M5" i="5"/>
  <c r="N5" i="5"/>
  <c r="O5" i="5"/>
  <c r="K6" i="5"/>
  <c r="L6" i="5"/>
  <c r="M6" i="5"/>
  <c r="N6" i="5"/>
  <c r="O6" i="5"/>
  <c r="K7" i="5"/>
  <c r="L7" i="5"/>
  <c r="M7" i="5"/>
  <c r="N7" i="5"/>
  <c r="O7" i="5"/>
  <c r="K8" i="5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K11" i="5"/>
  <c r="L11" i="5"/>
  <c r="M11" i="5"/>
  <c r="N11" i="5"/>
  <c r="O11" i="5"/>
  <c r="K12" i="5"/>
  <c r="L12" i="5"/>
  <c r="M12" i="5"/>
  <c r="N12" i="5"/>
  <c r="O12" i="5"/>
  <c r="K13" i="5"/>
  <c r="L13" i="5"/>
  <c r="M13" i="5"/>
  <c r="N13" i="5"/>
  <c r="O13" i="5"/>
  <c r="K14" i="5"/>
  <c r="L14" i="5"/>
  <c r="M14" i="5"/>
  <c r="N14" i="5"/>
  <c r="O14" i="5"/>
  <c r="K15" i="5"/>
  <c r="L15" i="5"/>
  <c r="M15" i="5"/>
  <c r="N15" i="5"/>
  <c r="O15" i="5"/>
  <c r="K16" i="5"/>
  <c r="L16" i="5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L19" i="5"/>
  <c r="M19" i="5"/>
  <c r="N19" i="5"/>
  <c r="O19" i="5"/>
  <c r="K20" i="5"/>
  <c r="L20" i="5"/>
  <c r="M20" i="5"/>
  <c r="N20" i="5"/>
  <c r="O20" i="5"/>
  <c r="K21" i="5"/>
  <c r="L21" i="5"/>
  <c r="M21" i="5"/>
  <c r="N21" i="5"/>
  <c r="O21" i="5"/>
  <c r="K22" i="5"/>
  <c r="L22" i="5"/>
  <c r="M22" i="5"/>
  <c r="N22" i="5"/>
  <c r="O22" i="5"/>
  <c r="K23" i="5"/>
  <c r="L23" i="5"/>
  <c r="M23" i="5"/>
  <c r="N23" i="5"/>
  <c r="O2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3" i="5"/>
  <c r="Q2" i="1"/>
  <c r="P2" i="1"/>
  <c r="B21" i="5"/>
  <c r="B22" i="5"/>
  <c r="C5" i="5"/>
  <c r="D5" i="5"/>
  <c r="E5" i="5"/>
  <c r="C16" i="5"/>
  <c r="D16" i="5"/>
  <c r="E16" i="5"/>
  <c r="F16" i="5"/>
  <c r="G16" i="5"/>
  <c r="B16" i="5"/>
  <c r="C10" i="5"/>
  <c r="C23" i="5" s="1"/>
  <c r="F11" i="5"/>
  <c r="F12" i="5"/>
  <c r="F13" i="5"/>
  <c r="F14" i="5"/>
  <c r="O15" i="1"/>
  <c r="B5" i="5"/>
  <c r="B10" i="5"/>
  <c r="M8" i="1"/>
  <c r="G6" i="5"/>
  <c r="G7" i="5"/>
  <c r="G8" i="5"/>
  <c r="G9" i="5"/>
  <c r="F7" i="5"/>
  <c r="F8" i="5"/>
  <c r="F9" i="5"/>
  <c r="F6" i="5"/>
  <c r="F5" i="5" s="1"/>
  <c r="G15" i="5"/>
  <c r="G10" i="5" s="1"/>
  <c r="F15" i="5"/>
  <c r="F10" i="5" s="1"/>
  <c r="E15" i="5"/>
  <c r="E10" i="5" s="1"/>
  <c r="D15" i="5"/>
  <c r="D10" i="5" s="1"/>
  <c r="G22" i="5"/>
  <c r="G21" i="5"/>
  <c r="F22" i="5"/>
  <c r="F21" i="5"/>
  <c r="E22" i="5"/>
  <c r="E21" i="5"/>
  <c r="D22" i="5"/>
  <c r="D21" i="5"/>
  <c r="F26" i="1"/>
  <c r="M26" i="1"/>
  <c r="H30" i="1"/>
  <c r="I30" i="1"/>
  <c r="G30" i="1"/>
  <c r="J14" i="1"/>
  <c r="J21" i="1"/>
  <c r="J29" i="1"/>
  <c r="B100" i="3"/>
  <c r="G100" i="3" s="1"/>
  <c r="H100" i="3" s="1"/>
  <c r="B99" i="3"/>
  <c r="G99" i="3" s="1"/>
  <c r="H99" i="3" s="1"/>
  <c r="B98" i="3"/>
  <c r="G98" i="3" s="1"/>
  <c r="H98" i="3" s="1"/>
  <c r="B97" i="3"/>
  <c r="G97" i="3" s="1"/>
  <c r="H97" i="3" s="1"/>
  <c r="B96" i="3"/>
  <c r="G96" i="3" s="1"/>
  <c r="H96" i="3" s="1"/>
  <c r="B95" i="3"/>
  <c r="G95" i="3" s="1"/>
  <c r="H95" i="3" s="1"/>
  <c r="B94" i="3"/>
  <c r="G94" i="3" s="1"/>
  <c r="H94" i="3" s="1"/>
  <c r="B93" i="3"/>
  <c r="G93" i="3" s="1"/>
  <c r="H93" i="3" s="1"/>
  <c r="B92" i="3"/>
  <c r="G92" i="3" s="1"/>
  <c r="H92" i="3" s="1"/>
  <c r="B91" i="3"/>
  <c r="G91" i="3" s="1"/>
  <c r="H91" i="3" s="1"/>
  <c r="B90" i="3"/>
  <c r="G90" i="3" s="1"/>
  <c r="H90" i="3" s="1"/>
  <c r="B89" i="3"/>
  <c r="G89" i="3" s="1"/>
  <c r="H89" i="3" s="1"/>
  <c r="B88" i="3"/>
  <c r="G88" i="3" s="1"/>
  <c r="H88" i="3" s="1"/>
  <c r="B87" i="3"/>
  <c r="G87" i="3" s="1"/>
  <c r="H87" i="3" s="1"/>
  <c r="B86" i="3"/>
  <c r="G86" i="3" s="1"/>
  <c r="H86" i="3" s="1"/>
  <c r="B85" i="3"/>
  <c r="G85" i="3" s="1"/>
  <c r="H85" i="3" s="1"/>
  <c r="B84" i="3"/>
  <c r="G84" i="3" s="1"/>
  <c r="H84" i="3" s="1"/>
  <c r="B83" i="3"/>
  <c r="G83" i="3" s="1"/>
  <c r="H83" i="3" s="1"/>
  <c r="B82" i="3"/>
  <c r="G82" i="3" s="1"/>
  <c r="H82" i="3" s="1"/>
  <c r="B81" i="3"/>
  <c r="G81" i="3" s="1"/>
  <c r="H81" i="3" s="1"/>
  <c r="B80" i="3"/>
  <c r="G80" i="3" s="1"/>
  <c r="H80" i="3" s="1"/>
  <c r="B79" i="3"/>
  <c r="G79" i="3" s="1"/>
  <c r="H79" i="3" s="1"/>
  <c r="B78" i="3"/>
  <c r="G78" i="3" s="1"/>
  <c r="H78" i="3" s="1"/>
  <c r="B77" i="3"/>
  <c r="G77" i="3" s="1"/>
  <c r="H77" i="3" s="1"/>
  <c r="B76" i="3"/>
  <c r="G76" i="3" s="1"/>
  <c r="H76" i="3" s="1"/>
  <c r="B75" i="3"/>
  <c r="G75" i="3" s="1"/>
  <c r="H75" i="3" s="1"/>
  <c r="B74" i="3"/>
  <c r="G74" i="3" s="1"/>
  <c r="H74" i="3" s="1"/>
  <c r="B73" i="3"/>
  <c r="G73" i="3" s="1"/>
  <c r="H73" i="3" s="1"/>
  <c r="B72" i="3"/>
  <c r="G72" i="3" s="1"/>
  <c r="H72" i="3" s="1"/>
  <c r="B71" i="3"/>
  <c r="G71" i="3" s="1"/>
  <c r="H71" i="3" s="1"/>
  <c r="B70" i="3"/>
  <c r="G70" i="3" s="1"/>
  <c r="H70" i="3" s="1"/>
  <c r="B69" i="3"/>
  <c r="G69" i="3" s="1"/>
  <c r="H69" i="3" s="1"/>
  <c r="B68" i="3"/>
  <c r="G68" i="3" s="1"/>
  <c r="H68" i="3" s="1"/>
  <c r="B67" i="3"/>
  <c r="G67" i="3" s="1"/>
  <c r="H67" i="3" s="1"/>
  <c r="B66" i="3"/>
  <c r="G66" i="3" s="1"/>
  <c r="H66" i="3" s="1"/>
  <c r="B65" i="3"/>
  <c r="G65" i="3" s="1"/>
  <c r="H65" i="3" s="1"/>
  <c r="B64" i="3"/>
  <c r="G64" i="3" s="1"/>
  <c r="H64" i="3" s="1"/>
  <c r="B63" i="3"/>
  <c r="G63" i="3" s="1"/>
  <c r="H63" i="3" s="1"/>
  <c r="B62" i="3"/>
  <c r="G62" i="3" s="1"/>
  <c r="H62" i="3" s="1"/>
  <c r="B61" i="3"/>
  <c r="G61" i="3" s="1"/>
  <c r="H61" i="3" s="1"/>
  <c r="B60" i="3"/>
  <c r="G60" i="3" s="1"/>
  <c r="H60" i="3" s="1"/>
  <c r="B59" i="3"/>
  <c r="G59" i="3" s="1"/>
  <c r="H59" i="3" s="1"/>
  <c r="B58" i="3"/>
  <c r="G58" i="3" s="1"/>
  <c r="H58" i="3" s="1"/>
  <c r="B57" i="3"/>
  <c r="G57" i="3" s="1"/>
  <c r="H57" i="3" s="1"/>
  <c r="B56" i="3"/>
  <c r="G56" i="3" s="1"/>
  <c r="H56" i="3" s="1"/>
  <c r="B55" i="3"/>
  <c r="G55" i="3" s="1"/>
  <c r="H55" i="3" s="1"/>
  <c r="B54" i="3"/>
  <c r="G54" i="3" s="1"/>
  <c r="H54" i="3" s="1"/>
  <c r="B53" i="3"/>
  <c r="G53" i="3" s="1"/>
  <c r="H53" i="3" s="1"/>
  <c r="B52" i="3"/>
  <c r="G52" i="3" s="1"/>
  <c r="H52" i="3" s="1"/>
  <c r="B51" i="3"/>
  <c r="G51" i="3" s="1"/>
  <c r="H51" i="3" s="1"/>
  <c r="B50" i="3"/>
  <c r="G50" i="3" s="1"/>
  <c r="H50" i="3" s="1"/>
  <c r="B49" i="3"/>
  <c r="G49" i="3" s="1"/>
  <c r="H49" i="3" s="1"/>
  <c r="B48" i="3"/>
  <c r="G48" i="3" s="1"/>
  <c r="H48" i="3" s="1"/>
  <c r="B47" i="3"/>
  <c r="G47" i="3" s="1"/>
  <c r="H47" i="3" s="1"/>
  <c r="B46" i="3"/>
  <c r="G46" i="3" s="1"/>
  <c r="H46" i="3" s="1"/>
  <c r="B45" i="3"/>
  <c r="G45" i="3" s="1"/>
  <c r="H45" i="3" s="1"/>
  <c r="B44" i="3"/>
  <c r="G44" i="3" s="1"/>
  <c r="H44" i="3" s="1"/>
  <c r="B43" i="3"/>
  <c r="G43" i="3" s="1"/>
  <c r="H43" i="3" s="1"/>
  <c r="B42" i="3"/>
  <c r="G42" i="3" s="1"/>
  <c r="H42" i="3" s="1"/>
  <c r="B41" i="3"/>
  <c r="G41" i="3" s="1"/>
  <c r="H41" i="3" s="1"/>
  <c r="B40" i="3"/>
  <c r="G40" i="3" s="1"/>
  <c r="H40" i="3" s="1"/>
  <c r="B39" i="3"/>
  <c r="G39" i="3" s="1"/>
  <c r="H39" i="3" s="1"/>
  <c r="B38" i="3"/>
  <c r="G38" i="3" s="1"/>
  <c r="H38" i="3" s="1"/>
  <c r="B37" i="3"/>
  <c r="G37" i="3" s="1"/>
  <c r="H37" i="3" s="1"/>
  <c r="B36" i="3"/>
  <c r="G36" i="3" s="1"/>
  <c r="H36" i="3" s="1"/>
  <c r="B35" i="3"/>
  <c r="G35" i="3" s="1"/>
  <c r="H35" i="3" s="1"/>
  <c r="B34" i="3"/>
  <c r="G34" i="3" s="1"/>
  <c r="H34" i="3" s="1"/>
  <c r="B33" i="3"/>
  <c r="G33" i="3" s="1"/>
  <c r="H33" i="3" s="1"/>
  <c r="B32" i="3"/>
  <c r="G32" i="3" s="1"/>
  <c r="H32" i="3" s="1"/>
  <c r="B31" i="3"/>
  <c r="G31" i="3" s="1"/>
  <c r="H31" i="3" s="1"/>
  <c r="B30" i="3"/>
  <c r="G30" i="3" s="1"/>
  <c r="H30" i="3" s="1"/>
  <c r="B29" i="3"/>
  <c r="G29" i="3" s="1"/>
  <c r="H29" i="3" s="1"/>
  <c r="B28" i="3"/>
  <c r="G28" i="3" s="1"/>
  <c r="H28" i="3" s="1"/>
  <c r="B27" i="3"/>
  <c r="G27" i="3" s="1"/>
  <c r="H27" i="3" s="1"/>
  <c r="B26" i="3"/>
  <c r="G26" i="3" s="1"/>
  <c r="H26" i="3" s="1"/>
  <c r="B25" i="3"/>
  <c r="G25" i="3" s="1"/>
  <c r="H25" i="3" s="1"/>
  <c r="B24" i="3"/>
  <c r="G24" i="3" s="1"/>
  <c r="H24" i="3" s="1"/>
  <c r="B23" i="3"/>
  <c r="G23" i="3" s="1"/>
  <c r="H23" i="3" s="1"/>
  <c r="B22" i="3"/>
  <c r="G22" i="3" s="1"/>
  <c r="H22" i="3" s="1"/>
  <c r="B21" i="3"/>
  <c r="G21" i="3" s="1"/>
  <c r="H21" i="3" s="1"/>
  <c r="B20" i="3"/>
  <c r="G20" i="3" s="1"/>
  <c r="H20" i="3" s="1"/>
  <c r="B19" i="3"/>
  <c r="G19" i="3" s="1"/>
  <c r="H19" i="3" s="1"/>
  <c r="B18" i="3"/>
  <c r="G18" i="3" s="1"/>
  <c r="H18" i="3" s="1"/>
  <c r="B17" i="3"/>
  <c r="G17" i="3" s="1"/>
  <c r="H17" i="3" s="1"/>
  <c r="B16" i="3"/>
  <c r="G16" i="3" s="1"/>
  <c r="H16" i="3" s="1"/>
  <c r="B15" i="3"/>
  <c r="G15" i="3" s="1"/>
  <c r="H15" i="3" s="1"/>
  <c r="B14" i="3"/>
  <c r="G14" i="3" s="1"/>
  <c r="H14" i="3" s="1"/>
  <c r="B13" i="3"/>
  <c r="G13" i="3" s="1"/>
  <c r="H13" i="3" s="1"/>
  <c r="B12" i="3"/>
  <c r="G12" i="3" s="1"/>
  <c r="H12" i="3" s="1"/>
  <c r="B11" i="3"/>
  <c r="G11" i="3" s="1"/>
  <c r="H11" i="3" s="1"/>
  <c r="B10" i="3"/>
  <c r="G10" i="3" s="1"/>
  <c r="H10" i="3" s="1"/>
  <c r="B9" i="3"/>
  <c r="G9" i="3" s="1"/>
  <c r="H9" i="3" s="1"/>
  <c r="B8" i="3"/>
  <c r="G8" i="3" s="1"/>
  <c r="H8" i="3" s="1"/>
  <c r="B7" i="3"/>
  <c r="G7" i="3" s="1"/>
  <c r="H7" i="3" s="1"/>
  <c r="B6" i="3"/>
  <c r="G6" i="3" s="1"/>
  <c r="H6" i="3" s="1"/>
  <c r="B5" i="3"/>
  <c r="G5" i="3" s="1"/>
  <c r="H5" i="3" s="1"/>
  <c r="B4" i="3"/>
  <c r="G4" i="3" s="1"/>
  <c r="H4" i="3" s="1"/>
  <c r="B3" i="3"/>
  <c r="G3" i="3" s="1"/>
  <c r="H3" i="3" s="1"/>
  <c r="B2" i="3"/>
  <c r="G2" i="3" s="1"/>
  <c r="H2" i="3" s="1"/>
  <c r="B1" i="3"/>
  <c r="G1" i="3" s="1"/>
  <c r="H1" i="3" s="1"/>
  <c r="F30" i="1"/>
  <c r="M27" i="1"/>
  <c r="L27" i="1"/>
  <c r="K27" i="1"/>
  <c r="F13" i="1"/>
  <c r="K13" i="1" s="1"/>
  <c r="F28" i="1"/>
  <c r="L28" i="1" s="1"/>
  <c r="F23" i="1"/>
  <c r="L23" i="1" s="1"/>
  <c r="F24" i="1"/>
  <c r="M24" i="1" s="1"/>
  <c r="F25" i="1"/>
  <c r="M25" i="1" s="1"/>
  <c r="F20" i="1"/>
  <c r="M20" i="1" s="1"/>
  <c r="F17" i="1"/>
  <c r="L17" i="1" s="1"/>
  <c r="F18" i="1"/>
  <c r="M18" i="1" s="1"/>
  <c r="F19" i="1"/>
  <c r="M19" i="1" s="1"/>
  <c r="F16" i="1"/>
  <c r="M16" i="1" s="1"/>
  <c r="F10" i="1"/>
  <c r="K10" i="1" s="1"/>
  <c r="F11" i="1"/>
  <c r="K11" i="1" s="1"/>
  <c r="F12" i="1"/>
  <c r="L12" i="1" s="1"/>
  <c r="F9" i="1"/>
  <c r="M9" i="1" s="1"/>
  <c r="T20" i="2" l="1"/>
  <c r="R40" i="2"/>
  <c r="S40" i="2" s="1"/>
  <c r="T40" i="2" s="1"/>
  <c r="R22" i="2"/>
  <c r="S22" i="2" s="1"/>
  <c r="T22" i="2" s="1"/>
  <c r="R36" i="2"/>
  <c r="S36" i="2" s="1"/>
  <c r="T36" i="2" s="1"/>
  <c r="R38" i="2"/>
  <c r="S38" i="2" s="1"/>
  <c r="T38" i="2" s="1"/>
  <c r="R21" i="2"/>
  <c r="S21" i="2" s="1"/>
  <c r="T21" i="2" s="1"/>
  <c r="Q1029" i="2"/>
  <c r="R30" i="2"/>
  <c r="S30" i="2" s="1"/>
  <c r="T30" i="2" s="1"/>
  <c r="R23" i="2"/>
  <c r="S23" i="2" s="1"/>
  <c r="T23" i="2" s="1"/>
  <c r="R29" i="2"/>
  <c r="S29" i="2" s="1"/>
  <c r="T29" i="2" s="1"/>
  <c r="R24" i="2"/>
  <c r="S24" i="2" s="1"/>
  <c r="T24" i="2" s="1"/>
  <c r="Q1199" i="2"/>
  <c r="R25" i="2"/>
  <c r="S25" i="2" s="1"/>
  <c r="T25" i="2" s="1"/>
  <c r="Q1305" i="2"/>
  <c r="Q1161" i="2"/>
  <c r="Q1430" i="2"/>
  <c r="R33" i="2"/>
  <c r="S33" i="2" s="1"/>
  <c r="T33" i="2" s="1"/>
  <c r="R27" i="2"/>
  <c r="S27" i="2" s="1"/>
  <c r="T27" i="2" s="1"/>
  <c r="Q681" i="2"/>
  <c r="Q587" i="2"/>
  <c r="Q443" i="2"/>
  <c r="R34" i="2"/>
  <c r="S34" i="2" s="1"/>
  <c r="T34" i="2" s="1"/>
  <c r="Q73" i="2"/>
  <c r="Q865" i="2"/>
  <c r="U32" i="2"/>
  <c r="R32" i="2"/>
  <c r="S32" i="2" s="1"/>
  <c r="T32" i="2" s="1"/>
  <c r="R35" i="2"/>
  <c r="S35" i="2" s="1"/>
  <c r="T35" i="2" s="1"/>
  <c r="Q1442" i="2"/>
  <c r="U31" i="2"/>
  <c r="R31" i="2"/>
  <c r="S31" i="2" s="1"/>
  <c r="T31" i="2" s="1"/>
  <c r="Q1053" i="2"/>
  <c r="Q897" i="2"/>
  <c r="Q43" i="2"/>
  <c r="Q425" i="2"/>
  <c r="Q236" i="2"/>
  <c r="Q1317" i="2"/>
  <c r="Q1173" i="2"/>
  <c r="Q1299" i="2"/>
  <c r="Q782" i="2"/>
  <c r="Q380" i="2"/>
  <c r="Q1287" i="2"/>
  <c r="Q804" i="2"/>
  <c r="Q732" i="2"/>
  <c r="Q660" i="2"/>
  <c r="Q1041" i="2"/>
  <c r="Q1208" i="2"/>
  <c r="Q437" i="2"/>
  <c r="Q1064" i="2"/>
  <c r="Q632" i="2"/>
  <c r="Q488" i="2"/>
  <c r="U26" i="2"/>
  <c r="R26" i="2"/>
  <c r="S26" i="2" s="1"/>
  <c r="T26" i="2" s="1"/>
  <c r="U37" i="2"/>
  <c r="R37" i="2"/>
  <c r="S37" i="2" s="1"/>
  <c r="T37" i="2" s="1"/>
  <c r="Q535" i="2"/>
  <c r="Q391" i="2"/>
  <c r="Q247" i="2"/>
  <c r="Q103" i="2"/>
  <c r="Q368" i="2"/>
  <c r="U19" i="2"/>
  <c r="Q224" i="2"/>
  <c r="Q157" i="2"/>
  <c r="Q848" i="2"/>
  <c r="Q981" i="2"/>
  <c r="Q583" i="2"/>
  <c r="Q767" i="2"/>
  <c r="Q740" i="2"/>
  <c r="Q596" i="2"/>
  <c r="Q440" i="2"/>
  <c r="Q219" i="2"/>
  <c r="Q755" i="2"/>
  <c r="Q584" i="2"/>
  <c r="Q347" i="2"/>
  <c r="Q203" i="2"/>
  <c r="Q59" i="2"/>
  <c r="Q1005" i="2"/>
  <c r="Q959" i="2"/>
  <c r="Q623" i="2"/>
  <c r="Q479" i="2"/>
  <c r="Q335" i="2"/>
  <c r="Q191" i="2"/>
  <c r="Q47" i="2"/>
  <c r="Q1393" i="2"/>
  <c r="Q1248" i="2"/>
  <c r="Q1176" i="2"/>
  <c r="Q1104" i="2"/>
  <c r="Q1032" i="2"/>
  <c r="Q1400" i="2"/>
  <c r="Q611" i="2"/>
  <c r="Q467" i="2"/>
  <c r="Q332" i="2"/>
  <c r="Q849" i="2"/>
  <c r="Q1380" i="2"/>
  <c r="Q948" i="2"/>
  <c r="Q1223" i="2"/>
  <c r="Q487" i="2"/>
  <c r="Q343" i="2"/>
  <c r="Q199" i="2"/>
  <c r="Q55" i="2"/>
  <c r="Q1103" i="2"/>
  <c r="U1103" i="2" s="1"/>
  <c r="Q293" i="2"/>
  <c r="Q149" i="2"/>
  <c r="Q864" i="2"/>
  <c r="Q1364" i="2"/>
  <c r="Q927" i="2"/>
  <c r="Q392" i="2"/>
  <c r="Q1076" i="2"/>
  <c r="Q595" i="2"/>
  <c r="Q231" i="2"/>
  <c r="Q879" i="2"/>
  <c r="Q248" i="2"/>
  <c r="Q960" i="2"/>
  <c r="Q205" i="2"/>
  <c r="Q1436" i="2"/>
  <c r="Q1292" i="2"/>
  <c r="Q1004" i="2"/>
  <c r="Q812" i="2"/>
  <c r="Q1081" i="2"/>
  <c r="U1081" i="2" s="1"/>
  <c r="Q600" i="2"/>
  <c r="U600" i="2" s="1"/>
  <c r="Q56" i="2"/>
  <c r="Q1433" i="2"/>
  <c r="Q451" i="2"/>
  <c r="Q307" i="2"/>
  <c r="Q163" i="2"/>
  <c r="Q813" i="2"/>
  <c r="Q296" i="2"/>
  <c r="Q416" i="2"/>
  <c r="Q1008" i="2"/>
  <c r="U1008" i="2" s="1"/>
  <c r="Q365" i="2"/>
  <c r="Q221" i="2"/>
  <c r="Q77" i="2"/>
  <c r="Q1113" i="2"/>
  <c r="Q517" i="2"/>
  <c r="Q637" i="2"/>
  <c r="Q1431" i="2"/>
  <c r="Q497" i="2"/>
  <c r="Q1402" i="2"/>
  <c r="Q612" i="2"/>
  <c r="Q951" i="2"/>
  <c r="Q649" i="2"/>
  <c r="Q505" i="2"/>
  <c r="Q452" i="2"/>
  <c r="Q913" i="2"/>
  <c r="U913" i="2" s="1"/>
  <c r="Q692" i="2"/>
  <c r="Q548" i="2"/>
  <c r="Q625" i="2"/>
  <c r="Q1388" i="2"/>
  <c r="Q1244" i="2"/>
  <c r="Q1100" i="2"/>
  <c r="Q889" i="2"/>
  <c r="Q473" i="2"/>
  <c r="Q622" i="2"/>
  <c r="Q872" i="2"/>
  <c r="Q769" i="2"/>
  <c r="U769" i="2" s="1"/>
  <c r="Q485" i="2"/>
  <c r="Q341" i="2"/>
  <c r="Q197" i="2"/>
  <c r="Q53" i="2"/>
  <c r="Q423" i="2"/>
  <c r="Q707" i="2"/>
  <c r="Q795" i="2"/>
  <c r="Q950" i="2"/>
  <c r="Q680" i="2"/>
  <c r="Q783" i="2"/>
  <c r="Q284" i="2"/>
  <c r="Q933" i="2"/>
  <c r="Q661" i="2"/>
  <c r="Q229" i="2"/>
  <c r="Q536" i="2"/>
  <c r="Q1071" i="2"/>
  <c r="Q956" i="2"/>
  <c r="Q668" i="2"/>
  <c r="Q524" i="2"/>
  <c r="Q279" i="2"/>
  <c r="Q289" i="2"/>
  <c r="Q217" i="2"/>
  <c r="Q439" i="2"/>
  <c r="Q295" i="2"/>
  <c r="Q151" i="2"/>
  <c r="Q272" i="2"/>
  <c r="Q1419" i="2"/>
  <c r="Q806" i="2"/>
  <c r="Q945" i="2"/>
  <c r="Q287" i="2"/>
  <c r="Q143" i="2"/>
  <c r="Q1101" i="2"/>
  <c r="Q651" i="2"/>
  <c r="Q1054" i="2"/>
  <c r="Q353" i="2"/>
  <c r="Q209" i="2"/>
  <c r="Q65" i="2"/>
  <c r="Q571" i="2"/>
  <c r="Q427" i="2"/>
  <c r="Q283" i="2"/>
  <c r="Q139" i="2"/>
  <c r="Q1089" i="2"/>
  <c r="Q1261" i="2"/>
  <c r="Q1407" i="2"/>
  <c r="Q1333" i="2"/>
  <c r="Q563" i="2"/>
  <c r="Q419" i="2"/>
  <c r="Q961" i="2"/>
  <c r="Q1328" i="2"/>
  <c r="Q1184" i="2"/>
  <c r="Q1040" i="2"/>
  <c r="Q968" i="2"/>
  <c r="Q463" i="2"/>
  <c r="Q319" i="2"/>
  <c r="Q175" i="2"/>
  <c r="Q925" i="2"/>
  <c r="Q992" i="2"/>
  <c r="Q704" i="2"/>
  <c r="Q560" i="2"/>
  <c r="Q957" i="2"/>
  <c r="Q333" i="2"/>
  <c r="Q1256" i="2"/>
  <c r="Q308" i="2"/>
  <c r="Q1443" i="2"/>
  <c r="Q1437" i="2"/>
  <c r="Q1293" i="2"/>
  <c r="Q1149" i="2"/>
  <c r="Q969" i="2"/>
  <c r="Q825" i="2"/>
  <c r="Q233" i="2"/>
  <c r="Q89" i="2"/>
  <c r="Q168" i="2"/>
  <c r="Q509" i="2"/>
  <c r="Q1125" i="2"/>
  <c r="Q805" i="2"/>
  <c r="Q349" i="2"/>
  <c r="Q1112" i="2"/>
  <c r="Q1059" i="2"/>
  <c r="Q1249" i="2"/>
  <c r="Q1093" i="2"/>
  <c r="Q937" i="2"/>
  <c r="Q189" i="2"/>
  <c r="Q817" i="2"/>
  <c r="Q530" i="2"/>
  <c r="Q1412" i="2"/>
  <c r="Q1268" i="2"/>
  <c r="Q1124" i="2"/>
  <c r="U1124" i="2" s="1"/>
  <c r="Q980" i="2"/>
  <c r="Q405" i="2"/>
  <c r="Q800" i="2"/>
  <c r="Q675" i="2"/>
  <c r="Q1401" i="2"/>
  <c r="Q1257" i="2"/>
  <c r="Q531" i="2"/>
  <c r="Q1389" i="2"/>
  <c r="Q1245" i="2"/>
  <c r="Q1237" i="2"/>
  <c r="Q573" i="2"/>
  <c r="Q429" i="2"/>
  <c r="Q320" i="2"/>
  <c r="Q285" i="2"/>
  <c r="Q1421" i="2"/>
  <c r="Q993" i="2"/>
  <c r="Q837" i="2"/>
  <c r="Q141" i="2"/>
  <c r="Q1425" i="2"/>
  <c r="Q1281" i="2"/>
  <c r="Q1137" i="2"/>
  <c r="Q383" i="2"/>
  <c r="Q239" i="2"/>
  <c r="Q95" i="2"/>
  <c r="Q445" i="2"/>
  <c r="Q1413" i="2"/>
  <c r="Q1269" i="2"/>
  <c r="Q717" i="2"/>
  <c r="Q619" i="2"/>
  <c r="Q831" i="2"/>
  <c r="Q1280" i="2"/>
  <c r="Q1136" i="2"/>
  <c r="Q1320" i="2"/>
  <c r="Q731" i="2"/>
  <c r="Q86" i="2"/>
  <c r="Q374" i="2"/>
  <c r="Q996" i="2"/>
  <c r="Q1352" i="2"/>
  <c r="Q1148" i="2"/>
  <c r="Q912" i="2"/>
  <c r="Q1331" i="2"/>
  <c r="Q1043" i="2"/>
  <c r="Q899" i="2"/>
  <c r="Q645" i="2"/>
  <c r="Q311" i="2"/>
  <c r="Q167" i="2"/>
  <c r="Q242" i="2"/>
  <c r="Q1321" i="2"/>
  <c r="Q733" i="2"/>
  <c r="U733" i="2" s="1"/>
  <c r="Q588" i="2"/>
  <c r="Q1105" i="2"/>
  <c r="Q1055" i="2"/>
  <c r="Q911" i="2"/>
  <c r="Q1405" i="2"/>
  <c r="Q409" i="2"/>
  <c r="Q853" i="2"/>
  <c r="Q267" i="2"/>
  <c r="Q841" i="2"/>
  <c r="Q819" i="2"/>
  <c r="Q859" i="2"/>
  <c r="Q884" i="2"/>
  <c r="Q230" i="2"/>
  <c r="Q1391" i="2"/>
  <c r="Q1031" i="2"/>
  <c r="Q887" i="2"/>
  <c r="Q336" i="2"/>
  <c r="Q1163" i="2"/>
  <c r="Q1369" i="2"/>
  <c r="Q1308" i="2"/>
  <c r="Q534" i="2"/>
  <c r="Q246" i="2"/>
  <c r="Q326" i="2"/>
  <c r="Q1189" i="2"/>
  <c r="Q301" i="2"/>
  <c r="Q542" i="2"/>
  <c r="Q1212" i="2"/>
  <c r="Q1140" i="2"/>
  <c r="Q1068" i="2"/>
  <c r="Q1271" i="2"/>
  <c r="Q186" i="2"/>
  <c r="Q180" i="2"/>
  <c r="Q1438" i="2"/>
  <c r="U1438" i="2" s="1"/>
  <c r="Q621" i="2"/>
  <c r="Q468" i="2"/>
  <c r="Q721" i="2"/>
  <c r="Q493" i="2"/>
  <c r="Q477" i="2"/>
  <c r="Q589" i="2"/>
  <c r="Q949" i="2"/>
  <c r="U949" i="2" s="1"/>
  <c r="Q275" i="2"/>
  <c r="Q131" i="2"/>
  <c r="Q96" i="2"/>
  <c r="Q973" i="2"/>
  <c r="Q753" i="2"/>
  <c r="Q995" i="2"/>
  <c r="Q851" i="2"/>
  <c r="Q551" i="2"/>
  <c r="Q407" i="2"/>
  <c r="Q263" i="2"/>
  <c r="Q119" i="2"/>
  <c r="Q312" i="2"/>
  <c r="Q375" i="2"/>
  <c r="Q697" i="2"/>
  <c r="Q597" i="2"/>
  <c r="Q453" i="2"/>
  <c r="Q309" i="2"/>
  <c r="Q165" i="2"/>
  <c r="Q741" i="2"/>
  <c r="Q695" i="2"/>
  <c r="U695" i="2" s="1"/>
  <c r="Q539" i="2"/>
  <c r="Q518" i="2"/>
  <c r="Q920" i="2"/>
  <c r="Q776" i="2"/>
  <c r="Q546" i="2"/>
  <c r="Q258" i="2"/>
  <c r="Q252" i="2"/>
  <c r="Q909" i="2"/>
  <c r="Q997" i="2"/>
  <c r="Q747" i="2"/>
  <c r="Q123" i="2"/>
  <c r="Q840" i="2"/>
  <c r="Q768" i="2"/>
  <c r="Q696" i="2"/>
  <c r="Q624" i="2"/>
  <c r="Q683" i="2"/>
  <c r="Q1177" i="2"/>
  <c r="Q240" i="2"/>
  <c r="Q540" i="2"/>
  <c r="Q396" i="2"/>
  <c r="Q559" i="2"/>
  <c r="Q415" i="2"/>
  <c r="Q271" i="2"/>
  <c r="Q127" i="2"/>
  <c r="Q1065" i="2"/>
  <c r="Q745" i="2"/>
  <c r="Q104" i="2"/>
  <c r="Q1341" i="2"/>
  <c r="Q910" i="2"/>
  <c r="Q766" i="2"/>
  <c r="Q1077" i="2"/>
  <c r="Q900" i="2"/>
  <c r="Q406" i="2"/>
  <c r="Q262" i="2"/>
  <c r="Q118" i="2"/>
  <c r="Q552" i="2"/>
  <c r="Q408" i="2"/>
  <c r="Q1304" i="2"/>
  <c r="Q1311" i="2"/>
  <c r="Q399" i="2"/>
  <c r="Q921" i="2"/>
  <c r="Q1019" i="2"/>
  <c r="Q875" i="2"/>
  <c r="Q329" i="2"/>
  <c r="Q185" i="2"/>
  <c r="Q41" i="2"/>
  <c r="Q614" i="2"/>
  <c r="Q1016" i="2"/>
  <c r="Q569" i="2"/>
  <c r="Q693" i="2"/>
  <c r="Q1439" i="2"/>
  <c r="Q1151" i="2"/>
  <c r="Q461" i="2"/>
  <c r="Q860" i="2"/>
  <c r="Q771" i="2"/>
  <c r="Q128" i="2"/>
  <c r="Q411" i="2"/>
  <c r="Q174" i="2"/>
  <c r="Q261" i="2"/>
  <c r="Q871" i="2"/>
  <c r="Q1376" i="2"/>
  <c r="Q1232" i="2"/>
  <c r="Q1088" i="2"/>
  <c r="U1088" i="2" s="1"/>
  <c r="Q944" i="2"/>
  <c r="Q656" i="2"/>
  <c r="Q512" i="2"/>
  <c r="Q1023" i="2"/>
  <c r="Q1296" i="2"/>
  <c r="Q462" i="2"/>
  <c r="Q62" i="2"/>
  <c r="Q537" i="2"/>
  <c r="Q393" i="2"/>
  <c r="Q249" i="2"/>
  <c r="Q105" i="2"/>
  <c r="Q932" i="2"/>
  <c r="Q788" i="2"/>
  <c r="Q255" i="2"/>
  <c r="Q102" i="2"/>
  <c r="Q120" i="2"/>
  <c r="Q50" i="2"/>
  <c r="Q1160" i="2"/>
  <c r="U1160" i="2" s="1"/>
  <c r="Q1377" i="2"/>
  <c r="Q1233" i="2"/>
  <c r="Q390" i="2"/>
  <c r="Q678" i="2"/>
  <c r="Q108" i="2"/>
  <c r="Q1340" i="2"/>
  <c r="Q1196" i="2"/>
  <c r="Q1052" i="2"/>
  <c r="U1052" i="2" s="1"/>
  <c r="Q639" i="2"/>
  <c r="Q1365" i="2"/>
  <c r="Q1221" i="2"/>
  <c r="Q549" i="2"/>
  <c r="Q117" i="2"/>
  <c r="Q716" i="2"/>
  <c r="Q627" i="2"/>
  <c r="Q1353" i="2"/>
  <c r="Q1209" i="2"/>
  <c r="Q1440" i="2"/>
  <c r="Q984" i="2"/>
  <c r="Q318" i="2"/>
  <c r="Q481" i="2"/>
  <c r="Q193" i="2"/>
  <c r="Q398" i="2"/>
  <c r="Q1316" i="2"/>
  <c r="Q1172" i="2"/>
  <c r="Q1028" i="2"/>
  <c r="Q483" i="2"/>
  <c r="Q1197" i="2"/>
  <c r="Q926" i="2"/>
  <c r="Q606" i="2"/>
  <c r="Q1329" i="2"/>
  <c r="Q1185" i="2"/>
  <c r="Q975" i="2"/>
  <c r="Q705" i="2"/>
  <c r="Q1379" i="2"/>
  <c r="Q1307" i="2"/>
  <c r="Q153" i="2"/>
  <c r="Q1195" i="2"/>
  <c r="Q1051" i="2"/>
  <c r="Q709" i="2"/>
  <c r="Q1007" i="2"/>
  <c r="Q863" i="2"/>
  <c r="Q791" i="2"/>
  <c r="Q647" i="2"/>
  <c r="Q337" i="2"/>
  <c r="Q265" i="2"/>
  <c r="Q49" i="2"/>
  <c r="Q254" i="2"/>
  <c r="Q446" i="2"/>
  <c r="Q441" i="2"/>
  <c r="Q793" i="2"/>
  <c r="Q92" i="2"/>
  <c r="Q1045" i="2"/>
  <c r="U1045" i="2" s="1"/>
  <c r="Q739" i="2"/>
  <c r="Q1178" i="2"/>
  <c r="Q1117" i="2"/>
  <c r="U1117" i="2" s="1"/>
  <c r="Q1033" i="2"/>
  <c r="Q395" i="2"/>
  <c r="U395" i="2" s="1"/>
  <c r="Q251" i="2"/>
  <c r="Q107" i="2"/>
  <c r="Q564" i="2"/>
  <c r="Q420" i="2"/>
  <c r="Q1220" i="2"/>
  <c r="Q644" i="2"/>
  <c r="Q500" i="2"/>
  <c r="Q759" i="2"/>
  <c r="Q663" i="2"/>
  <c r="Q243" i="2"/>
  <c r="Q1427" i="2"/>
  <c r="Q1139" i="2"/>
  <c r="Q362" i="2"/>
  <c r="Q1284" i="2"/>
  <c r="Q527" i="2"/>
  <c r="Q561" i="2"/>
  <c r="Q417" i="2"/>
  <c r="Q273" i="2"/>
  <c r="Q129" i="2"/>
  <c r="Q1047" i="2"/>
  <c r="Q80" i="2"/>
  <c r="Q1127" i="2"/>
  <c r="Q983" i="2"/>
  <c r="Q1285" i="2"/>
  <c r="Q1428" i="2"/>
  <c r="Q1200" i="2"/>
  <c r="Q1128" i="2"/>
  <c r="Q1056" i="2"/>
  <c r="Q371" i="2"/>
  <c r="Q227" i="2"/>
  <c r="Q547" i="2"/>
  <c r="Q403" i="2"/>
  <c r="Q259" i="2"/>
  <c r="Q115" i="2"/>
  <c r="Q297" i="2"/>
  <c r="Q877" i="2"/>
  <c r="U877" i="2" s="1"/>
  <c r="Q735" i="2"/>
  <c r="Q615" i="2"/>
  <c r="Q729" i="2"/>
  <c r="Q1259" i="2"/>
  <c r="Q317" i="2"/>
  <c r="Q173" i="2"/>
  <c r="Q192" i="2"/>
  <c r="Q158" i="2"/>
  <c r="Q775" i="2"/>
  <c r="Q387" i="2"/>
  <c r="Q1404" i="2"/>
  <c r="Q1260" i="2"/>
  <c r="Q1188" i="2"/>
  <c r="Q1116" i="2"/>
  <c r="Q1044" i="2"/>
  <c r="Q503" i="2"/>
  <c r="Q750" i="2"/>
  <c r="Q607" i="2"/>
  <c r="Q585" i="2"/>
  <c r="Q513" i="2"/>
  <c r="Q839" i="2"/>
  <c r="Q1315" i="2"/>
  <c r="Q1319" i="2"/>
  <c r="Q1247" i="2"/>
  <c r="Q815" i="2"/>
  <c r="Q671" i="2"/>
  <c r="Q702" i="2"/>
  <c r="Q449" i="2"/>
  <c r="Q146" i="2"/>
  <c r="Q480" i="2"/>
  <c r="Q593" i="2"/>
  <c r="Q1416" i="2"/>
  <c r="Q1272" i="2"/>
  <c r="Q781" i="2"/>
  <c r="Q126" i="2"/>
  <c r="Q361" i="2"/>
  <c r="Q521" i="2"/>
  <c r="Q377" i="2"/>
  <c r="Q506" i="2"/>
  <c r="Q543" i="2"/>
  <c r="Q116" i="2"/>
  <c r="Q147" i="2"/>
  <c r="Q159" i="2"/>
  <c r="Q670" i="2"/>
  <c r="Q972" i="2"/>
  <c r="U972" i="2" s="1"/>
  <c r="Q630" i="2"/>
  <c r="Q342" i="2"/>
  <c r="Q78" i="2"/>
  <c r="Q386" i="2"/>
  <c r="Q456" i="2"/>
  <c r="Q470" i="2"/>
  <c r="Q525" i="2"/>
  <c r="Q381" i="2"/>
  <c r="Q237" i="2"/>
  <c r="Q93" i="2"/>
  <c r="Q442" i="2"/>
  <c r="Q428" i="2"/>
  <c r="Q1251" i="2"/>
  <c r="Q1225" i="2"/>
  <c r="Q814" i="2"/>
  <c r="Q1115" i="2"/>
  <c r="Q827" i="2"/>
  <c r="Q946" i="2"/>
  <c r="Q802" i="2"/>
  <c r="Q646" i="2"/>
  <c r="Q1392" i="2"/>
  <c r="Q888" i="2"/>
  <c r="Q1134" i="2"/>
  <c r="Q990" i="2"/>
  <c r="Q846" i="2"/>
  <c r="Q121" i="2"/>
  <c r="Q430" i="2"/>
  <c r="Q286" i="2"/>
  <c r="Q142" i="2"/>
  <c r="Q324" i="2"/>
  <c r="Q465" i="2"/>
  <c r="Q177" i="2"/>
  <c r="Q1406" i="2"/>
  <c r="Q1410" i="2"/>
  <c r="Q1297" i="2"/>
  <c r="Q1153" i="2"/>
  <c r="U1153" i="2" s="1"/>
  <c r="Q1009" i="2"/>
  <c r="Q835" i="2"/>
  <c r="Q459" i="2"/>
  <c r="Q1426" i="2"/>
  <c r="Q934" i="2"/>
  <c r="Q790" i="2"/>
  <c r="Q1381" i="2"/>
  <c r="Q1290" i="2"/>
  <c r="Q558" i="2"/>
  <c r="Q98" i="2"/>
  <c r="Q499" i="2"/>
  <c r="Q355" i="2"/>
  <c r="Q211" i="2"/>
  <c r="Q67" i="2"/>
  <c r="Q314" i="2"/>
  <c r="Q1141" i="2"/>
  <c r="Q572" i="2"/>
  <c r="Q164" i="2"/>
  <c r="Q658" i="2"/>
  <c r="Q154" i="2"/>
  <c r="Q989" i="2"/>
  <c r="Q917" i="2"/>
  <c r="Q845" i="2"/>
  <c r="Q773" i="2"/>
  <c r="Q701" i="2"/>
  <c r="Q629" i="2"/>
  <c r="Q876" i="2"/>
  <c r="Q986" i="2"/>
  <c r="Q582" i="2"/>
  <c r="Q270" i="2"/>
  <c r="Q269" i="2"/>
  <c r="Q125" i="2"/>
  <c r="Q290" i="2"/>
  <c r="Q1003" i="2"/>
  <c r="Q1278" i="2"/>
  <c r="Q45" i="2"/>
  <c r="Q1414" i="2"/>
  <c r="U1414" i="2" s="1"/>
  <c r="Q298" i="2"/>
  <c r="Q1349" i="2"/>
  <c r="Q1277" i="2"/>
  <c r="Q1205" i="2"/>
  <c r="Q1133" i="2"/>
  <c r="Q1061" i="2"/>
  <c r="Q1235" i="2"/>
  <c r="Q315" i="2"/>
  <c r="Q435" i="2"/>
  <c r="Q958" i="2"/>
  <c r="Q1049" i="2"/>
  <c r="Q977" i="2"/>
  <c r="Q905" i="2"/>
  <c r="Q833" i="2"/>
  <c r="Q761" i="2"/>
  <c r="Q689" i="2"/>
  <c r="Q617" i="2"/>
  <c r="Q545" i="2"/>
  <c r="Q1368" i="2"/>
  <c r="Q792" i="2"/>
  <c r="Q720" i="2"/>
  <c r="Q648" i="2"/>
  <c r="Q1118" i="2"/>
  <c r="Q198" i="2"/>
  <c r="Q526" i="2"/>
  <c r="Q382" i="2"/>
  <c r="Q238" i="2"/>
  <c r="Q94" i="2"/>
  <c r="Q401" i="2"/>
  <c r="Q528" i="2"/>
  <c r="Q384" i="2"/>
  <c r="Q218" i="2"/>
  <c r="Q140" i="2"/>
  <c r="Q291" i="2"/>
  <c r="Q855" i="2"/>
  <c r="Q971" i="2"/>
  <c r="Q1030" i="2"/>
  <c r="Q886" i="2"/>
  <c r="Q742" i="2"/>
  <c r="Q1337" i="2"/>
  <c r="Q1265" i="2"/>
  <c r="Q1193" i="2"/>
  <c r="Q1121" i="2"/>
  <c r="Q1367" i="2"/>
  <c r="Q774" i="2"/>
  <c r="Q514" i="2"/>
  <c r="Q370" i="2"/>
  <c r="Q226" i="2"/>
  <c r="Q82" i="2"/>
  <c r="Q302" i="2"/>
  <c r="Q475" i="2"/>
  <c r="Q331" i="2"/>
  <c r="Q187" i="2"/>
  <c r="Q609" i="2"/>
  <c r="Q687" i="2"/>
  <c r="Q999" i="2"/>
  <c r="Q1018" i="2"/>
  <c r="Q874" i="2"/>
  <c r="Q730" i="2"/>
  <c r="Q1409" i="2"/>
  <c r="Q852" i="2"/>
  <c r="Q780" i="2"/>
  <c r="Q708" i="2"/>
  <c r="Q636" i="2"/>
  <c r="Q486" i="2"/>
  <c r="Q373" i="2"/>
  <c r="Q502" i="2"/>
  <c r="Q358" i="2"/>
  <c r="Q214" i="2"/>
  <c r="Q70" i="2"/>
  <c r="Q245" i="2"/>
  <c r="Q101" i="2"/>
  <c r="Q321" i="2"/>
  <c r="Q44" i="2"/>
  <c r="Q1042" i="2"/>
  <c r="Q898" i="2"/>
  <c r="Q754" i="2"/>
  <c r="Q557" i="2"/>
  <c r="Q1236" i="2"/>
  <c r="Q1164" i="2"/>
  <c r="Q1092" i="2"/>
  <c r="Q1020" i="2"/>
  <c r="Q1082" i="2"/>
  <c r="Q299" i="2"/>
  <c r="Q155" i="2"/>
  <c r="Q444" i="2"/>
  <c r="Q345" i="2"/>
  <c r="Q1318" i="2"/>
  <c r="U1318" i="2" s="1"/>
  <c r="Q1159" i="2"/>
  <c r="Q1087" i="2"/>
  <c r="Q896" i="2"/>
  <c r="Q824" i="2"/>
  <c r="Q752" i="2"/>
  <c r="Q176" i="2"/>
  <c r="Q327" i="2"/>
  <c r="Q1224" i="2"/>
  <c r="Q1152" i="2"/>
  <c r="Q1080" i="2"/>
  <c r="Q936" i="2"/>
  <c r="Q1219" i="2"/>
  <c r="Q998" i="2"/>
  <c r="Q575" i="2"/>
  <c r="Q431" i="2"/>
  <c r="Q434" i="2"/>
  <c r="Q489" i="2"/>
  <c r="Q519" i="2"/>
  <c r="Q135" i="2"/>
  <c r="Q801" i="2"/>
  <c r="Q1175" i="2"/>
  <c r="Q743" i="2"/>
  <c r="Q685" i="2"/>
  <c r="Q613" i="2"/>
  <c r="Q541" i="2"/>
  <c r="Q469" i="2"/>
  <c r="Q397" i="2"/>
  <c r="Q325" i="2"/>
  <c r="Q253" i="2"/>
  <c r="Q181" i="2"/>
  <c r="Q109" i="2"/>
  <c r="Q413" i="2"/>
  <c r="Q112" i="2"/>
  <c r="Q1424" i="2"/>
  <c r="Q507" i="2"/>
  <c r="Q471" i="2"/>
  <c r="Q994" i="2"/>
  <c r="Q850" i="2"/>
  <c r="Q706" i="2"/>
  <c r="Q1356" i="2"/>
  <c r="Q924" i="2"/>
  <c r="Q1183" i="2"/>
  <c r="Q1130" i="2"/>
  <c r="Q1058" i="2"/>
  <c r="Q633" i="2"/>
  <c r="Q690" i="2"/>
  <c r="Q474" i="2"/>
  <c r="Q757" i="2"/>
  <c r="Q132" i="2"/>
  <c r="Q789" i="2"/>
  <c r="Q501" i="2"/>
  <c r="Q357" i="2"/>
  <c r="Q213" i="2"/>
  <c r="Q69" i="2"/>
  <c r="Q152" i="2"/>
  <c r="Q1239" i="2"/>
  <c r="Q982" i="2"/>
  <c r="Q838" i="2"/>
  <c r="Q694" i="2"/>
  <c r="Q1363" i="2"/>
  <c r="Q777" i="2"/>
  <c r="Q762" i="2"/>
  <c r="Q673" i="2"/>
  <c r="Q601" i="2"/>
  <c r="Q529" i="2"/>
  <c r="Q457" i="2"/>
  <c r="Q385" i="2"/>
  <c r="Q313" i="2"/>
  <c r="Q241" i="2"/>
  <c r="Q169" i="2"/>
  <c r="Q97" i="2"/>
  <c r="Q84" i="2"/>
  <c r="Q257" i="2"/>
  <c r="Q113" i="2"/>
  <c r="Q228" i="2"/>
  <c r="Q657" i="2"/>
  <c r="Q81" i="2"/>
  <c r="Q63" i="2"/>
  <c r="Q823" i="2"/>
  <c r="Q495" i="2"/>
  <c r="Q603" i="2"/>
  <c r="Q970" i="2"/>
  <c r="Q826" i="2"/>
  <c r="Q682" i="2"/>
  <c r="Q1025" i="2"/>
  <c r="Q953" i="2"/>
  <c r="Q881" i="2"/>
  <c r="Q809" i="2"/>
  <c r="Q737" i="2"/>
  <c r="Q665" i="2"/>
  <c r="Q974" i="2"/>
  <c r="Q516" i="2"/>
  <c r="Q68" i="2"/>
  <c r="Q867" i="2"/>
  <c r="Q723" i="2"/>
  <c r="Q447" i="2"/>
  <c r="Q183" i="2"/>
  <c r="Q591" i="2"/>
  <c r="Q281" i="2"/>
  <c r="Q137" i="2"/>
  <c r="Q1385" i="2"/>
  <c r="Q1313" i="2"/>
  <c r="Q1241" i="2"/>
  <c r="Q1169" i="2"/>
  <c r="Q1097" i="2"/>
  <c r="Q650" i="2"/>
  <c r="Q1079" i="2"/>
  <c r="Q935" i="2"/>
  <c r="Q719" i="2"/>
  <c r="Q618" i="2"/>
  <c r="Q726" i="2"/>
  <c r="Q402" i="2"/>
  <c r="Q533" i="2"/>
  <c r="Q389" i="2"/>
  <c r="Q300" i="2"/>
  <c r="Q225" i="2"/>
  <c r="Q57" i="2"/>
  <c r="Q339" i="2"/>
  <c r="Q195" i="2"/>
  <c r="Q171" i="2"/>
  <c r="Q363" i="2"/>
  <c r="Q579" i="2"/>
  <c r="Q1013" i="2"/>
  <c r="Q941" i="2"/>
  <c r="Q869" i="2"/>
  <c r="Q797" i="2"/>
  <c r="Q725" i="2"/>
  <c r="Q653" i="2"/>
  <c r="Q1332" i="2"/>
  <c r="Q1106" i="2"/>
  <c r="Q854" i="2"/>
  <c r="Q323" i="2"/>
  <c r="Q179" i="2"/>
  <c r="Q376" i="2"/>
  <c r="Q114" i="2"/>
  <c r="Q590" i="2"/>
  <c r="Q1347" i="2"/>
  <c r="Q711" i="2"/>
  <c r="Q303" i="2"/>
  <c r="Q567" i="2"/>
  <c r="Q847" i="2"/>
  <c r="Q1373" i="2"/>
  <c r="Q1301" i="2"/>
  <c r="Q1229" i="2"/>
  <c r="Q1157" i="2"/>
  <c r="Q1085" i="2"/>
  <c r="Q638" i="2"/>
  <c r="Q901" i="2"/>
  <c r="Q829" i="2"/>
  <c r="Q182" i="2"/>
  <c r="Q156" i="2"/>
  <c r="Q369" i="2"/>
  <c r="Q699" i="2"/>
  <c r="Q351" i="2"/>
  <c r="Q555" i="2"/>
  <c r="Q922" i="2"/>
  <c r="Q778" i="2"/>
  <c r="Q634" i="2"/>
  <c r="Q1001" i="2"/>
  <c r="Q929" i="2"/>
  <c r="Q857" i="2"/>
  <c r="Q785" i="2"/>
  <c r="Q713" i="2"/>
  <c r="Q641" i="2"/>
  <c r="Q830" i="2"/>
  <c r="Q599" i="2"/>
  <c r="Q455" i="2"/>
  <c r="Q1146" i="2"/>
  <c r="Q1002" i="2"/>
  <c r="Q858" i="2"/>
  <c r="Q330" i="2"/>
  <c r="Q110" i="2"/>
  <c r="Q372" i="2"/>
  <c r="Q201" i="2"/>
  <c r="Q1171" i="2"/>
  <c r="Q1027" i="2"/>
  <c r="Q1309" i="2"/>
  <c r="Q1165" i="2"/>
  <c r="Q1021" i="2"/>
  <c r="U1021" i="2" s="1"/>
  <c r="Q1359" i="2"/>
  <c r="Q908" i="2"/>
  <c r="Q836" i="2"/>
  <c r="Q764" i="2"/>
  <c r="Q188" i="2"/>
  <c r="Q843" i="2"/>
  <c r="Q207" i="2"/>
  <c r="Q1411" i="2"/>
  <c r="Q1267" i="2"/>
  <c r="Q979" i="2"/>
  <c r="Q914" i="2"/>
  <c r="Q770" i="2"/>
  <c r="Q282" i="2"/>
  <c r="Q714" i="2"/>
  <c r="Q85" i="2"/>
  <c r="Q538" i="2"/>
  <c r="Q394" i="2"/>
  <c r="Q250" i="2"/>
  <c r="Q106" i="2"/>
  <c r="Q74" i="2"/>
  <c r="Q268" i="2"/>
  <c r="Q751" i="2"/>
  <c r="Q1091" i="2"/>
  <c r="Q947" i="2"/>
  <c r="Q803" i="2"/>
  <c r="Q659" i="2"/>
  <c r="Q570" i="2"/>
  <c r="Q666" i="2"/>
  <c r="Q1322" i="2"/>
  <c r="Q1358" i="2"/>
  <c r="Q208" i="2"/>
  <c r="Q1383" i="2"/>
  <c r="Q811" i="2"/>
  <c r="Q1215" i="2"/>
  <c r="Q1046" i="2"/>
  <c r="Q515" i="2"/>
  <c r="Q510" i="2"/>
  <c r="Q654" i="2"/>
  <c r="Q796" i="2"/>
  <c r="Q111" i="2"/>
  <c r="Q902" i="2"/>
  <c r="Q903" i="2"/>
  <c r="Q703" i="2"/>
  <c r="Q765" i="2"/>
  <c r="Q1295" i="2"/>
  <c r="Q498" i="2"/>
  <c r="Q1266" i="2"/>
  <c r="Q1122" i="2"/>
  <c r="Q978" i="2"/>
  <c r="Q834" i="2"/>
  <c r="Q294" i="2"/>
  <c r="Q61" i="2"/>
  <c r="Q490" i="2"/>
  <c r="Q346" i="2"/>
  <c r="Q202" i="2"/>
  <c r="Q58" i="2"/>
  <c r="Q688" i="2"/>
  <c r="Q1336" i="2"/>
  <c r="U1336" i="2" s="1"/>
  <c r="Q907" i="2"/>
  <c r="Q1323" i="2"/>
  <c r="Q799" i="2"/>
  <c r="Q1095" i="2"/>
  <c r="Q1227" i="2"/>
  <c r="Q87" i="2"/>
  <c r="Q1344" i="2"/>
  <c r="Q691" i="2"/>
  <c r="Q962" i="2"/>
  <c r="Q359" i="2"/>
  <c r="Q215" i="2"/>
  <c r="Q71" i="2"/>
  <c r="Q738" i="2"/>
  <c r="Q952" i="2"/>
  <c r="Q478" i="2"/>
  <c r="Q334" i="2"/>
  <c r="Q190" i="2"/>
  <c r="Q46" i="2"/>
  <c r="Q679" i="2"/>
  <c r="Q1084" i="2"/>
  <c r="Q1179" i="2"/>
  <c r="Q919" i="2"/>
  <c r="Q1167" i="2"/>
  <c r="Q99" i="2"/>
  <c r="Q1375" i="2"/>
  <c r="Q878" i="2"/>
  <c r="Q1339" i="2"/>
  <c r="Q842" i="2"/>
  <c r="Q722" i="2"/>
  <c r="Q1355" i="2"/>
  <c r="Q1283" i="2"/>
  <c r="Q1211" i="2"/>
  <c r="Q1067" i="2"/>
  <c r="Q923" i="2"/>
  <c r="Q779" i="2"/>
  <c r="Q635" i="2"/>
  <c r="Q138" i="2"/>
  <c r="Q655" i="2"/>
  <c r="Q662" i="2"/>
  <c r="Q1048" i="2"/>
  <c r="Q75" i="2"/>
  <c r="Q895" i="2"/>
  <c r="Q1434" i="2"/>
  <c r="Q787" i="2"/>
  <c r="Q1131" i="2"/>
  <c r="Q1395" i="2"/>
  <c r="Q581" i="2"/>
  <c r="Q828" i="2"/>
  <c r="Q756" i="2"/>
  <c r="Q684" i="2"/>
  <c r="Q1327" i="2"/>
  <c r="Q1123" i="2"/>
  <c r="Q1094" i="2"/>
  <c r="Q1022" i="2"/>
  <c r="Q1441" i="2"/>
  <c r="Q1357" i="2"/>
  <c r="Q1213" i="2"/>
  <c r="Q1069" i="2"/>
  <c r="Q491" i="2"/>
  <c r="Q426" i="2"/>
  <c r="Q222" i="2"/>
  <c r="Q1126" i="2"/>
  <c r="Q454" i="2"/>
  <c r="Q310" i="2"/>
  <c r="Q166" i="2"/>
  <c r="Q592" i="2"/>
  <c r="Q544" i="2"/>
  <c r="Q51" i="2"/>
  <c r="Q1119" i="2"/>
  <c r="Q1083" i="2"/>
  <c r="Q1371" i="2"/>
  <c r="Q963" i="2"/>
  <c r="Q1231" i="2"/>
  <c r="Q818" i="2"/>
  <c r="Q710" i="2"/>
  <c r="Q1415" i="2"/>
  <c r="Q1343" i="2"/>
  <c r="Q642" i="2"/>
  <c r="Q210" i="2"/>
  <c r="Q484" i="2"/>
  <c r="Q100" i="2"/>
  <c r="Q883" i="2"/>
  <c r="Q1335" i="2"/>
  <c r="Q1143" i="2"/>
  <c r="Q1035" i="2"/>
  <c r="Q1203" i="2"/>
  <c r="Q939" i="2"/>
  <c r="Q816" i="2"/>
  <c r="Q744" i="2"/>
  <c r="Q672" i="2"/>
  <c r="Q938" i="2"/>
  <c r="Q1417" i="2"/>
  <c r="Q1345" i="2"/>
  <c r="Q1273" i="2"/>
  <c r="Q1201" i="2"/>
  <c r="Q1129" i="2"/>
  <c r="Q1057" i="2"/>
  <c r="Q985" i="2"/>
  <c r="Q366" i="2"/>
  <c r="Q602" i="2"/>
  <c r="Q1422" i="2"/>
  <c r="Q1191" i="2"/>
  <c r="Q1107" i="2"/>
  <c r="Q1011" i="2"/>
  <c r="Q1155" i="2"/>
  <c r="Q915" i="2"/>
  <c r="Q1361" i="2"/>
  <c r="Q1289" i="2"/>
  <c r="Q1217" i="2"/>
  <c r="Q1145" i="2"/>
  <c r="Q1073" i="2"/>
  <c r="Q794" i="2"/>
  <c r="Q698" i="2"/>
  <c r="Q1403" i="2"/>
  <c r="Q1187" i="2"/>
  <c r="Q354" i="2"/>
  <c r="Q438" i="2"/>
  <c r="Q150" i="2"/>
  <c r="Q418" i="2"/>
  <c r="Q274" i="2"/>
  <c r="Q130" i="2"/>
  <c r="Q987" i="2"/>
  <c r="Q891" i="2"/>
  <c r="D16" i="2"/>
  <c r="Q42" i="2"/>
  <c r="Q66" i="2"/>
  <c r="Q48" i="2"/>
  <c r="Q60" i="2"/>
  <c r="Q54" i="2"/>
  <c r="C16" i="2"/>
  <c r="E16" i="2"/>
  <c r="B16" i="2"/>
  <c r="Q1420" i="2"/>
  <c r="Q916" i="2"/>
  <c r="Q1306" i="2"/>
  <c r="U1306" i="2" s="1"/>
  <c r="Q1150" i="2"/>
  <c r="Q216" i="2"/>
  <c r="Q508" i="2"/>
  <c r="Q667" i="2"/>
  <c r="Q1382" i="2"/>
  <c r="Q626" i="2"/>
  <c r="Q266" i="2"/>
  <c r="Q748" i="2"/>
  <c r="Q1312" i="2"/>
  <c r="U1312" i="2" s="1"/>
  <c r="Q1072" i="2"/>
  <c r="Q580" i="2"/>
  <c r="Q232" i="2"/>
  <c r="Q196" i="2"/>
  <c r="Q1303" i="2"/>
  <c r="Q1435" i="2"/>
  <c r="Q1291" i="2"/>
  <c r="Q1147" i="2"/>
  <c r="Q955" i="2"/>
  <c r="Q1250" i="2"/>
  <c r="Q1398" i="2"/>
  <c r="Q1254" i="2"/>
  <c r="Q1110" i="2"/>
  <c r="Q966" i="2"/>
  <c r="Q822" i="2"/>
  <c r="Q496" i="2"/>
  <c r="Q436" i="2"/>
  <c r="Q724" i="2"/>
  <c r="Q1282" i="2"/>
  <c r="U1282" i="2" s="1"/>
  <c r="Q1114" i="2"/>
  <c r="Q988" i="2"/>
  <c r="Q194" i="2"/>
  <c r="Q364" i="2"/>
  <c r="Q134" i="2"/>
  <c r="Q643" i="2"/>
  <c r="Q1334" i="2"/>
  <c r="Q566" i="2"/>
  <c r="Q206" i="2"/>
  <c r="Q556" i="2"/>
  <c r="Q1264" i="2"/>
  <c r="Q1024" i="2"/>
  <c r="Q424" i="2"/>
  <c r="Q578" i="2"/>
  <c r="Q64" i="2"/>
  <c r="Q1396" i="2"/>
  <c r="Q1166" i="2"/>
  <c r="Q1423" i="2"/>
  <c r="Q1279" i="2"/>
  <c r="Q1135" i="2"/>
  <c r="Q931" i="2"/>
  <c r="Q1154" i="2"/>
  <c r="Q1010" i="2"/>
  <c r="Q90" i="2"/>
  <c r="Q1386" i="2"/>
  <c r="Q1242" i="2"/>
  <c r="Q1098" i="2"/>
  <c r="Q954" i="2"/>
  <c r="Q810" i="2"/>
  <c r="Q412" i="2"/>
  <c r="Q1102" i="2"/>
  <c r="Q664" i="2"/>
  <c r="Q1270" i="2"/>
  <c r="U1270" i="2" s="1"/>
  <c r="Q1090" i="2"/>
  <c r="Q1348" i="2"/>
  <c r="U1348" i="2" s="1"/>
  <c r="Q820" i="2"/>
  <c r="Q1174" i="2"/>
  <c r="Q348" i="2"/>
  <c r="Q808" i="2"/>
  <c r="Q631" i="2"/>
  <c r="Q1310" i="2"/>
  <c r="Q554" i="2"/>
  <c r="Q460" i="2"/>
  <c r="Q1240" i="2"/>
  <c r="U1240" i="2" s="1"/>
  <c r="Q1012" i="2"/>
  <c r="Q400" i="2"/>
  <c r="Q458" i="2"/>
  <c r="Q1372" i="2"/>
  <c r="Q1374" i="2"/>
  <c r="Q1230" i="2"/>
  <c r="Q1086" i="2"/>
  <c r="Q942" i="2"/>
  <c r="Q798" i="2"/>
  <c r="Q522" i="2"/>
  <c r="Q1274" i="2"/>
  <c r="Q388" i="2"/>
  <c r="Q628" i="2"/>
  <c r="Q1258" i="2"/>
  <c r="U1258" i="2" s="1"/>
  <c r="Q1078" i="2"/>
  <c r="Q760" i="2"/>
  <c r="Q1036" i="2"/>
  <c r="Q1390" i="2"/>
  <c r="U1390" i="2" s="1"/>
  <c r="Q504" i="2"/>
  <c r="Q604" i="2"/>
  <c r="Q1286" i="2"/>
  <c r="Q122" i="2"/>
  <c r="Q1015" i="2"/>
  <c r="Q1216" i="2"/>
  <c r="Q1000" i="2"/>
  <c r="Q316" i="2"/>
  <c r="Q170" i="2"/>
  <c r="Q1096" i="2"/>
  <c r="U1096" i="2" s="1"/>
  <c r="Q1324" i="2"/>
  <c r="U1324" i="2" s="1"/>
  <c r="Q1399" i="2"/>
  <c r="Q1255" i="2"/>
  <c r="Q1111" i="2"/>
  <c r="Q763" i="2"/>
  <c r="Q1142" i="2"/>
  <c r="Q1070" i="2"/>
  <c r="Q1362" i="2"/>
  <c r="Q1218" i="2"/>
  <c r="Q1074" i="2"/>
  <c r="Q930" i="2"/>
  <c r="Q786" i="2"/>
  <c r="Q1394" i="2"/>
  <c r="Q328" i="2"/>
  <c r="Q520" i="2"/>
  <c r="Q1246" i="2"/>
  <c r="Q610" i="2"/>
  <c r="Q466" i="2"/>
  <c r="Q322" i="2"/>
  <c r="Q178" i="2"/>
  <c r="Q712" i="2"/>
  <c r="Q360" i="2"/>
  <c r="Q72" i="2"/>
  <c r="Q940" i="2"/>
  <c r="Q1378" i="2"/>
  <c r="Q492" i="2"/>
  <c r="Q264" i="2"/>
  <c r="Q967" i="2"/>
  <c r="Q1262" i="2"/>
  <c r="Q1226" i="2"/>
  <c r="Q1192" i="2"/>
  <c r="Q976" i="2"/>
  <c r="Q280" i="2"/>
  <c r="Q1060" i="2"/>
  <c r="U1060" i="2" s="1"/>
  <c r="Q1300" i="2"/>
  <c r="Q1294" i="2"/>
  <c r="U1294" i="2" s="1"/>
  <c r="Q1006" i="2"/>
  <c r="Q862" i="2"/>
  <c r="Q718" i="2"/>
  <c r="Q1387" i="2"/>
  <c r="Q1243" i="2"/>
  <c r="Q1099" i="2"/>
  <c r="Q686" i="2"/>
  <c r="Q306" i="2"/>
  <c r="Q616" i="2"/>
  <c r="Q1350" i="2"/>
  <c r="Q1206" i="2"/>
  <c r="Q1062" i="2"/>
  <c r="Q918" i="2"/>
  <c r="Q450" i="2"/>
  <c r="Q162" i="2"/>
  <c r="Q1298" i="2"/>
  <c r="Q472" i="2"/>
  <c r="Q1234" i="2"/>
  <c r="U1234" i="2" s="1"/>
  <c r="Q598" i="2"/>
  <c r="Q422" i="2"/>
  <c r="Q652" i="2"/>
  <c r="Q482" i="2"/>
  <c r="Q928" i="2"/>
  <c r="Q1366" i="2"/>
  <c r="U1366" i="2" s="1"/>
  <c r="Q1202" i="2"/>
  <c r="Q1238" i="2"/>
  <c r="Q494" i="2"/>
  <c r="Q1370" i="2"/>
  <c r="Q1180" i="2"/>
  <c r="U1180" i="2" s="1"/>
  <c r="Q904" i="2"/>
  <c r="Q184" i="2"/>
  <c r="Q172" i="2"/>
  <c r="Q304" i="2"/>
  <c r="Q1276" i="2"/>
  <c r="U1276" i="2" s="1"/>
  <c r="Q1162" i="2"/>
  <c r="Q640" i="2"/>
  <c r="Q1037" i="2"/>
  <c r="Q965" i="2"/>
  <c r="Q893" i="2"/>
  <c r="Q821" i="2"/>
  <c r="Q749" i="2"/>
  <c r="Q677" i="2"/>
  <c r="Q605" i="2"/>
  <c r="Q594" i="2"/>
  <c r="Q1338" i="2"/>
  <c r="Q1194" i="2"/>
  <c r="Q1050" i="2"/>
  <c r="Q906" i="2"/>
  <c r="Q1138" i="2"/>
  <c r="Q1222" i="2"/>
  <c r="U1222" i="2" s="1"/>
  <c r="Q586" i="2"/>
  <c r="Q568" i="2"/>
  <c r="Q880" i="2"/>
  <c r="Q1346" i="2"/>
  <c r="Q1214" i="2"/>
  <c r="Q1418" i="2"/>
  <c r="Q1228" i="2"/>
  <c r="Q1156" i="2"/>
  <c r="Q868" i="2"/>
  <c r="Q148" i="2"/>
  <c r="Q160" i="2"/>
  <c r="Q292" i="2"/>
  <c r="Q1252" i="2"/>
  <c r="U1252" i="2" s="1"/>
  <c r="Q1397" i="2"/>
  <c r="Q1325" i="2"/>
  <c r="Q1253" i="2"/>
  <c r="Q1181" i="2"/>
  <c r="Q1109" i="2"/>
  <c r="Q1075" i="2"/>
  <c r="Q727" i="2"/>
  <c r="Q890" i="2"/>
  <c r="Q758" i="2"/>
  <c r="Q352" i="2"/>
  <c r="Q1326" i="2"/>
  <c r="Q1182" i="2"/>
  <c r="Q1038" i="2"/>
  <c r="Q894" i="2"/>
  <c r="Q1354" i="2"/>
  <c r="U1354" i="2" s="1"/>
  <c r="Q1210" i="2"/>
  <c r="Q574" i="2"/>
  <c r="Q276" i="2"/>
  <c r="Q278" i="2"/>
  <c r="Q532" i="2"/>
  <c r="Q288" i="2"/>
  <c r="Q856" i="2"/>
  <c r="Q1039" i="2"/>
  <c r="Q746" i="2"/>
  <c r="Q410" i="2"/>
  <c r="Q964" i="2"/>
  <c r="Q1408" i="2"/>
  <c r="U1408" i="2" s="1"/>
  <c r="Q1144" i="2"/>
  <c r="Q844" i="2"/>
  <c r="Q124" i="2"/>
  <c r="Q76" i="2"/>
  <c r="Q256" i="2"/>
  <c r="Q1168" i="2"/>
  <c r="Q1432" i="2"/>
  <c r="U1432" i="2" s="1"/>
  <c r="Q784" i="2"/>
  <c r="Q1351" i="2"/>
  <c r="Q1207" i="2"/>
  <c r="Q1063" i="2"/>
  <c r="Q715" i="2"/>
  <c r="Q234" i="2"/>
  <c r="Q1066" i="2"/>
  <c r="Q1314" i="2"/>
  <c r="Q1170" i="2"/>
  <c r="Q1026" i="2"/>
  <c r="Q882" i="2"/>
  <c r="Q378" i="2"/>
  <c r="Q1342" i="2"/>
  <c r="Q1198" i="2"/>
  <c r="U1198" i="2" s="1"/>
  <c r="Q562" i="2"/>
  <c r="Q204" i="2"/>
  <c r="Q448" i="2"/>
  <c r="Q736" i="2"/>
  <c r="Q991" i="2"/>
  <c r="Q734" i="2"/>
  <c r="Q892" i="2"/>
  <c r="Q1384" i="2"/>
  <c r="U1384" i="2" s="1"/>
  <c r="Q1120" i="2"/>
  <c r="Q772" i="2"/>
  <c r="Q88" i="2"/>
  <c r="Q52" i="2"/>
  <c r="Q244" i="2"/>
  <c r="Q1132" i="2"/>
  <c r="U1132" i="2" s="1"/>
  <c r="Q350" i="2"/>
  <c r="Q1288" i="2"/>
  <c r="U1288" i="2" s="1"/>
  <c r="Q866" i="2"/>
  <c r="Q1302" i="2"/>
  <c r="Q1158" i="2"/>
  <c r="Q1014" i="2"/>
  <c r="Q870" i="2"/>
  <c r="Q1330" i="2"/>
  <c r="U1330" i="2" s="1"/>
  <c r="Q1186" i="2"/>
  <c r="U1186" i="2" s="1"/>
  <c r="Q550" i="2"/>
  <c r="Q144" i="2"/>
  <c r="Q340" i="2"/>
  <c r="Q338" i="2"/>
  <c r="Q700" i="2"/>
  <c r="Q576" i="2"/>
  <c r="Q432" i="2"/>
  <c r="Q943" i="2"/>
  <c r="Q1204" i="2"/>
  <c r="U1204" i="2" s="1"/>
  <c r="Q674" i="2"/>
  <c r="Q832" i="2"/>
  <c r="Q1360" i="2"/>
  <c r="U1360" i="2" s="1"/>
  <c r="Q1108" i="2"/>
  <c r="Q676" i="2"/>
  <c r="Q136" i="2"/>
  <c r="Q220" i="2"/>
  <c r="Q414" i="2"/>
  <c r="N25" i="5"/>
  <c r="J25" i="5"/>
  <c r="O24" i="5"/>
  <c r="M24" i="5"/>
  <c r="E23" i="5"/>
  <c r="E24" i="5" s="1"/>
  <c r="D23" i="5"/>
  <c r="G5" i="5"/>
  <c r="B23" i="5"/>
  <c r="G23" i="5"/>
  <c r="G24" i="5" s="1"/>
  <c r="F23" i="5"/>
  <c r="D25" i="5"/>
  <c r="J26" i="1"/>
  <c r="J27" i="1"/>
  <c r="L18" i="1"/>
  <c r="K30" i="1"/>
  <c r="K6" i="1" s="1"/>
  <c r="M13" i="1"/>
  <c r="K12" i="1"/>
  <c r="J12" i="1" s="1"/>
  <c r="L11" i="1"/>
  <c r="J11" i="1" s="1"/>
  <c r="K16" i="1"/>
  <c r="M17" i="1"/>
  <c r="K20" i="1"/>
  <c r="M23" i="1"/>
  <c r="U6" i="2"/>
  <c r="M15" i="1"/>
  <c r="M11" i="1"/>
  <c r="K18" i="1"/>
  <c r="J18" i="1" s="1"/>
  <c r="K24" i="1"/>
  <c r="M28" i="1"/>
  <c r="L24" i="1"/>
  <c r="K28" i="1"/>
  <c r="J28" i="1" s="1"/>
  <c r="L9" i="1"/>
  <c r="M10" i="1"/>
  <c r="K19" i="1"/>
  <c r="K25" i="1"/>
  <c r="J25" i="1" s="1"/>
  <c r="K9" i="1"/>
  <c r="J9" i="1" s="1"/>
  <c r="L10" i="1"/>
  <c r="J10" i="1" s="1"/>
  <c r="L19" i="1"/>
  <c r="L25" i="1"/>
  <c r="L13" i="1"/>
  <c r="N13" i="1" s="1"/>
  <c r="L16" i="1"/>
  <c r="L20" i="1"/>
  <c r="N20" i="1" s="1"/>
  <c r="M12" i="1"/>
  <c r="K17" i="1"/>
  <c r="J17" i="1" s="1"/>
  <c r="K23" i="1"/>
  <c r="M22" i="1"/>
  <c r="M30" i="1"/>
  <c r="L30" i="1"/>
  <c r="E17" i="2" l="1"/>
  <c r="E27" i="2" s="1"/>
  <c r="D17" i="2"/>
  <c r="D27" i="2" s="1"/>
  <c r="B17" i="2"/>
  <c r="B27" i="2" s="1"/>
  <c r="C17" i="2"/>
  <c r="C27" i="2" s="1"/>
  <c r="U1167" i="2"/>
  <c r="U1228" i="2"/>
  <c r="U1342" i="2"/>
  <c r="U1031" i="2"/>
  <c r="U1174" i="2"/>
  <c r="U1396" i="2"/>
  <c r="R1198" i="2"/>
  <c r="S1198" i="2" s="1"/>
  <c r="T1198" i="2" s="1"/>
  <c r="U1372" i="2"/>
  <c r="U1067" i="2"/>
  <c r="U1139" i="2"/>
  <c r="U1378" i="2"/>
  <c r="U1246" i="2"/>
  <c r="U1264" i="2"/>
  <c r="R1390" i="2"/>
  <c r="S1390" i="2" s="1"/>
  <c r="T1390" i="2" s="1"/>
  <c r="U805" i="2"/>
  <c r="U1300" i="2"/>
  <c r="R1336" i="2"/>
  <c r="S1336" i="2" s="1"/>
  <c r="T1336" i="2" s="1"/>
  <c r="U1420" i="2"/>
  <c r="N24" i="5"/>
  <c r="L25" i="5"/>
  <c r="L24" i="5"/>
  <c r="N26" i="5"/>
  <c r="L26" i="5"/>
  <c r="D24" i="5"/>
  <c r="B25" i="5"/>
  <c r="D26" i="5" s="1"/>
  <c r="M6" i="1"/>
  <c r="F25" i="5"/>
  <c r="F24" i="5"/>
  <c r="F26" i="5"/>
  <c r="J20" i="1"/>
  <c r="J16" i="1"/>
  <c r="J24" i="1"/>
  <c r="Q22" i="1"/>
  <c r="Q31" i="1" s="1"/>
  <c r="J23" i="1"/>
  <c r="J19" i="1"/>
  <c r="J13" i="1"/>
  <c r="J30" i="1"/>
  <c r="O4" i="1"/>
  <c r="P8" i="1"/>
  <c r="L22" i="1"/>
  <c r="L6" i="1" s="1"/>
  <c r="P15" i="1"/>
  <c r="K8" i="1"/>
  <c r="U841" i="2"/>
  <c r="U1210" i="2"/>
  <c r="R1234" i="2"/>
  <c r="S1234" i="2" s="1"/>
  <c r="T1234" i="2" s="1"/>
  <c r="U1192" i="2"/>
  <c r="U1426" i="2"/>
  <c r="U1402" i="2"/>
  <c r="K22" i="1"/>
  <c r="J22" i="1" s="1"/>
  <c r="L8" i="1"/>
  <c r="L15" i="1"/>
  <c r="P22" i="1"/>
  <c r="K15" i="1"/>
  <c r="J15" i="1" s="1"/>
  <c r="N30" i="1"/>
  <c r="N31" i="1" s="1"/>
  <c r="N32" i="1" s="1"/>
  <c r="O30" i="1"/>
  <c r="U110" i="2"/>
  <c r="U182" i="2"/>
  <c r="U254" i="2"/>
  <c r="U97" i="2"/>
  <c r="U169" i="2"/>
  <c r="U757" i="2"/>
  <c r="U865" i="2"/>
  <c r="U973" i="2"/>
  <c r="U1069" i="2"/>
  <c r="U326" i="2"/>
  <c r="U398" i="2"/>
  <c r="U470" i="2"/>
  <c r="U1076" i="2"/>
  <c r="U70" i="2"/>
  <c r="U142" i="2"/>
  <c r="U358" i="2"/>
  <c r="U718" i="2"/>
  <c r="U790" i="2"/>
  <c r="U862" i="2"/>
  <c r="U934" i="2"/>
  <c r="U1006" i="2"/>
  <c r="U1078" i="2"/>
  <c r="U1150" i="2"/>
  <c r="U443" i="2"/>
  <c r="U515" i="2"/>
  <c r="U587" i="2"/>
  <c r="U659" i="2"/>
  <c r="U108" i="2"/>
  <c r="U180" i="2"/>
  <c r="U252" i="2"/>
  <c r="U324" i="2"/>
  <c r="U396" i="2"/>
  <c r="U468" i="2"/>
  <c r="U540" i="2"/>
  <c r="U46" i="2"/>
  <c r="U262" i="2"/>
  <c r="U542" i="2"/>
  <c r="U614" i="2"/>
  <c r="U686" i="2"/>
  <c r="U758" i="2"/>
  <c r="U830" i="2"/>
  <c r="U902" i="2"/>
  <c r="U974" i="2"/>
  <c r="U1046" i="2"/>
  <c r="U1118" i="2"/>
  <c r="U1190" i="2"/>
  <c r="U1262" i="2"/>
  <c r="U1334" i="2"/>
  <c r="U1406" i="2"/>
  <c r="U1239" i="2"/>
  <c r="U406" i="2"/>
  <c r="U1311" i="2"/>
  <c r="U478" i="2"/>
  <c r="U550" i="2"/>
  <c r="U84" i="2"/>
  <c r="U271" i="2"/>
  <c r="U343" i="2"/>
  <c r="U415" i="2"/>
  <c r="U487" i="2"/>
  <c r="U559" i="2"/>
  <c r="U631" i="2"/>
  <c r="U1207" i="2"/>
  <c r="U1279" i="2"/>
  <c r="U1351" i="2"/>
  <c r="U1423" i="2"/>
  <c r="U44" i="2"/>
  <c r="U116" i="2"/>
  <c r="U188" i="2"/>
  <c r="U260" i="2"/>
  <c r="U332" i="2"/>
  <c r="U404" i="2"/>
  <c r="U476" i="2"/>
  <c r="U548" i="2"/>
  <c r="U620" i="2"/>
  <c r="U692" i="2"/>
  <c r="U764" i="2"/>
  <c r="U836" i="2"/>
  <c r="U908" i="2"/>
  <c r="U980" i="2"/>
  <c r="U1220" i="2"/>
  <c r="U1292" i="2"/>
  <c r="U1364" i="2"/>
  <c r="U1436" i="2"/>
  <c r="U8" i="2"/>
  <c r="U82" i="2"/>
  <c r="U154" i="2"/>
  <c r="U370" i="2"/>
  <c r="U586" i="2"/>
  <c r="U730" i="2"/>
  <c r="U802" i="2"/>
  <c r="U874" i="2"/>
  <c r="U946" i="2"/>
  <c r="U1018" i="2"/>
  <c r="U1090" i="2"/>
  <c r="U109" i="2"/>
  <c r="U181" i="2"/>
  <c r="U781" i="2"/>
  <c r="U889" i="2"/>
  <c r="U985" i="2"/>
  <c r="U1093" i="2"/>
  <c r="U93" i="2"/>
  <c r="U165" i="2"/>
  <c r="U237" i="2"/>
  <c r="U309" i="2"/>
  <c r="U453" i="2"/>
  <c r="U525" i="2"/>
  <c r="U597" i="2"/>
  <c r="U669" i="2"/>
  <c r="U741" i="2"/>
  <c r="U813" i="2"/>
  <c r="U885" i="2"/>
  <c r="U957" i="2"/>
  <c r="U1029" i="2"/>
  <c r="U1101" i="2"/>
  <c r="U1173" i="2"/>
  <c r="U1245" i="2"/>
  <c r="U1317" i="2"/>
  <c r="U1389" i="2"/>
  <c r="U59" i="2"/>
  <c r="U131" i="2"/>
  <c r="U203" i="2"/>
  <c r="U275" i="2"/>
  <c r="U347" i="2"/>
  <c r="U719" i="2"/>
  <c r="U791" i="2"/>
  <c r="U863" i="2"/>
  <c r="U935" i="2"/>
  <c r="U1007" i="2"/>
  <c r="U1115" i="2"/>
  <c r="U1199" i="2"/>
  <c r="U1271" i="2"/>
  <c r="U1343" i="2"/>
  <c r="U1415" i="2"/>
  <c r="U672" i="2"/>
  <c r="U744" i="2"/>
  <c r="U816" i="2"/>
  <c r="U888" i="2"/>
  <c r="U960" i="2"/>
  <c r="U1056" i="2"/>
  <c r="U1128" i="2"/>
  <c r="U1200" i="2"/>
  <c r="U1272" i="2"/>
  <c r="U1344" i="2"/>
  <c r="U1416" i="2"/>
  <c r="U301" i="2"/>
  <c r="U445" i="2"/>
  <c r="U517" i="2"/>
  <c r="U589" i="2"/>
  <c r="U661" i="2"/>
  <c r="U1165" i="2"/>
  <c r="U1237" i="2"/>
  <c r="U1309" i="2"/>
  <c r="U1381" i="2"/>
  <c r="U63" i="2"/>
  <c r="U135" i="2"/>
  <c r="U207" i="2"/>
  <c r="U279" i="2"/>
  <c r="U351" i="2"/>
  <c r="U423" i="2"/>
  <c r="U495" i="2"/>
  <c r="U567" i="2"/>
  <c r="U639" i="2"/>
  <c r="U711" i="2"/>
  <c r="U783" i="2"/>
  <c r="U855" i="2"/>
  <c r="U927" i="2"/>
  <c r="U999" i="2"/>
  <c r="U1071" i="2"/>
  <c r="U1143" i="2"/>
  <c r="U76" i="2"/>
  <c r="U148" i="2"/>
  <c r="U364" i="2"/>
  <c r="U580" i="2"/>
  <c r="U652" i="2"/>
  <c r="U724" i="2"/>
  <c r="U796" i="2"/>
  <c r="U868" i="2"/>
  <c r="U940" i="2"/>
  <c r="U1012" i="2"/>
  <c r="U1108" i="2"/>
  <c r="U1253" i="2"/>
  <c r="U1162" i="2"/>
  <c r="U455" i="2"/>
  <c r="U527" i="2"/>
  <c r="U599" i="2"/>
  <c r="U671" i="2"/>
  <c r="U120" i="2"/>
  <c r="U192" i="2"/>
  <c r="U264" i="2"/>
  <c r="U336" i="2"/>
  <c r="U408" i="2"/>
  <c r="U480" i="2"/>
  <c r="U552" i="2"/>
  <c r="U50" i="2"/>
  <c r="U122" i="2"/>
  <c r="U194" i="2"/>
  <c r="U266" i="2"/>
  <c r="U338" i="2"/>
  <c r="U410" i="2"/>
  <c r="U482" i="2"/>
  <c r="U554" i="2"/>
  <c r="U626" i="2"/>
  <c r="U698" i="2"/>
  <c r="U770" i="2"/>
  <c r="U842" i="2"/>
  <c r="U914" i="2"/>
  <c r="U986" i="2"/>
  <c r="U1058" i="2"/>
  <c r="U1130" i="2"/>
  <c r="U1202" i="2"/>
  <c r="U1274" i="2"/>
  <c r="U1346" i="2"/>
  <c r="U1418" i="2"/>
  <c r="U1179" i="2"/>
  <c r="U1251" i="2"/>
  <c r="U1323" i="2"/>
  <c r="U1395" i="2"/>
  <c r="U1383" i="2"/>
  <c r="U53" i="2"/>
  <c r="U125" i="2"/>
  <c r="U231" i="2"/>
  <c r="U303" i="2"/>
  <c r="U197" i="2"/>
  <c r="U269" i="2"/>
  <c r="U341" i="2"/>
  <c r="U413" i="2"/>
  <c r="U485" i="2"/>
  <c r="U557" i="2"/>
  <c r="U629" i="2"/>
  <c r="U701" i="2"/>
  <c r="U773" i="2"/>
  <c r="U845" i="2"/>
  <c r="U917" i="2"/>
  <c r="U989" i="2"/>
  <c r="U1061" i="2"/>
  <c r="U1133" i="2"/>
  <c r="U1229" i="2"/>
  <c r="U244" i="2"/>
  <c r="U316" i="2"/>
  <c r="U388" i="2"/>
  <c r="U460" i="2"/>
  <c r="U532" i="2"/>
  <c r="U65" i="2"/>
  <c r="U137" i="2"/>
  <c r="U209" i="2"/>
  <c r="U106" i="2"/>
  <c r="U178" i="2"/>
  <c r="U322" i="2"/>
  <c r="U610" i="2"/>
  <c r="U682" i="2"/>
  <c r="U754" i="2"/>
  <c r="U826" i="2"/>
  <c r="U898" i="2"/>
  <c r="U970" i="2"/>
  <c r="U1042" i="2"/>
  <c r="U1114" i="2"/>
  <c r="U407" i="2"/>
  <c r="U479" i="2"/>
  <c r="U551" i="2"/>
  <c r="U623" i="2"/>
  <c r="U144" i="2"/>
  <c r="U216" i="2"/>
  <c r="U288" i="2"/>
  <c r="U360" i="2"/>
  <c r="U432" i="2"/>
  <c r="U504" i="2"/>
  <c r="U576" i="2"/>
  <c r="U74" i="2"/>
  <c r="U146" i="2"/>
  <c r="U218" i="2"/>
  <c r="U290" i="2"/>
  <c r="U362" i="2"/>
  <c r="U434" i="2"/>
  <c r="U506" i="2"/>
  <c r="U578" i="2"/>
  <c r="U650" i="2"/>
  <c r="U722" i="2"/>
  <c r="U794" i="2"/>
  <c r="U866" i="2"/>
  <c r="U938" i="2"/>
  <c r="U1010" i="2"/>
  <c r="U1082" i="2"/>
  <c r="U1154" i="2"/>
  <c r="U1226" i="2"/>
  <c r="U1298" i="2"/>
  <c r="U1370" i="2"/>
  <c r="U1442" i="2"/>
  <c r="U1203" i="2"/>
  <c r="U1275" i="2"/>
  <c r="U1347" i="2"/>
  <c r="U1419" i="2"/>
  <c r="U281" i="2"/>
  <c r="U353" i="2"/>
  <c r="U73" i="2"/>
  <c r="U145" i="2"/>
  <c r="U217" i="2"/>
  <c r="U721" i="2"/>
  <c r="U829" i="2"/>
  <c r="U937" i="2"/>
  <c r="U267" i="2"/>
  <c r="U1266" i="2"/>
  <c r="U1301" i="2"/>
  <c r="U89" i="2"/>
  <c r="U161" i="2"/>
  <c r="U233" i="2"/>
  <c r="U1033" i="2"/>
  <c r="U1141" i="2"/>
  <c r="U208" i="2"/>
  <c r="U280" i="2"/>
  <c r="U425" i="2"/>
  <c r="U497" i="2"/>
  <c r="U569" i="2"/>
  <c r="U641" i="2"/>
  <c r="U713" i="2"/>
  <c r="U785" i="2"/>
  <c r="U857" i="2"/>
  <c r="U929" i="2"/>
  <c r="U1001" i="2"/>
  <c r="U1073" i="2"/>
  <c r="U1145" i="2"/>
  <c r="U1241" i="2"/>
  <c r="U162" i="2"/>
  <c r="U234" i="2"/>
  <c r="U306" i="2"/>
  <c r="U378" i="2"/>
  <c r="U450" i="2"/>
  <c r="U522" i="2"/>
  <c r="U594" i="2"/>
  <c r="U666" i="2"/>
  <c r="U738" i="2"/>
  <c r="U810" i="2"/>
  <c r="U882" i="2"/>
  <c r="U954" i="2"/>
  <c r="U1026" i="2"/>
  <c r="U1098" i="2"/>
  <c r="U1170" i="2"/>
  <c r="U1242" i="2"/>
  <c r="U91" i="2"/>
  <c r="U163" i="2"/>
  <c r="U739" i="2"/>
  <c r="U811" i="2"/>
  <c r="U883" i="2"/>
  <c r="U955" i="2"/>
  <c r="U1027" i="2"/>
  <c r="U1099" i="2"/>
  <c r="U345" i="2"/>
  <c r="U49" i="2"/>
  <c r="U121" i="2"/>
  <c r="U193" i="2"/>
  <c r="U337" i="2"/>
  <c r="U793" i="2"/>
  <c r="U901" i="2"/>
  <c r="U997" i="2"/>
  <c r="U1105" i="2"/>
  <c r="U352" i="2"/>
  <c r="U150" i="2"/>
  <c r="U438" i="2"/>
  <c r="U510" i="2"/>
  <c r="U582" i="2"/>
  <c r="U654" i="2"/>
  <c r="U726" i="2"/>
  <c r="U798" i="2"/>
  <c r="U870" i="2"/>
  <c r="U942" i="2"/>
  <c r="U1014" i="2"/>
  <c r="U1086" i="2"/>
  <c r="U1158" i="2"/>
  <c r="U1230" i="2"/>
  <c r="U1422" i="2"/>
  <c r="U61" i="2"/>
  <c r="U1009" i="2"/>
  <c r="U1039" i="2"/>
  <c r="U323" i="2"/>
  <c r="U205" i="2"/>
  <c r="U709" i="2"/>
  <c r="U925" i="2"/>
  <c r="U43" i="2"/>
  <c r="U259" i="2"/>
  <c r="U331" i="2"/>
  <c r="U403" i="2"/>
  <c r="U475" i="2"/>
  <c r="U547" i="2"/>
  <c r="U619" i="2"/>
  <c r="U691" i="2"/>
  <c r="U1195" i="2"/>
  <c r="U1267" i="2"/>
  <c r="U1339" i="2"/>
  <c r="U1411" i="2"/>
  <c r="U104" i="2"/>
  <c r="U176" i="2"/>
  <c r="U133" i="2"/>
  <c r="U817" i="2"/>
  <c r="U1129" i="2"/>
  <c r="U751" i="2"/>
  <c r="U103" i="2"/>
  <c r="U1111" i="2"/>
  <c r="U895" i="2"/>
  <c r="U285" i="2"/>
  <c r="U823" i="2"/>
  <c r="U175" i="2"/>
  <c r="U967" i="2"/>
  <c r="U94" i="2"/>
  <c r="U166" i="2"/>
  <c r="U382" i="2"/>
  <c r="U598" i="2"/>
  <c r="U742" i="2"/>
  <c r="U814" i="2"/>
  <c r="U886" i="2"/>
  <c r="U958" i="2"/>
  <c r="U1030" i="2"/>
  <c r="U1102" i="2"/>
  <c r="U467" i="2"/>
  <c r="U196" i="2"/>
  <c r="U268" i="2"/>
  <c r="U412" i="2"/>
  <c r="U484" i="2"/>
  <c r="U556" i="2"/>
  <c r="U258" i="2"/>
  <c r="U330" i="2"/>
  <c r="U424" i="2"/>
  <c r="U496" i="2"/>
  <c r="U1314" i="2"/>
  <c r="U539" i="2"/>
  <c r="U611" i="2"/>
  <c r="U683" i="2"/>
  <c r="U132" i="2"/>
  <c r="U204" i="2"/>
  <c r="U348" i="2"/>
  <c r="U420" i="2"/>
  <c r="U492" i="2"/>
  <c r="U564" i="2"/>
  <c r="U62" i="2"/>
  <c r="U134" i="2"/>
  <c r="U206" i="2"/>
  <c r="U278" i="2"/>
  <c r="U350" i="2"/>
  <c r="U422" i="2"/>
  <c r="U494" i="2"/>
  <c r="U566" i="2"/>
  <c r="U638" i="2"/>
  <c r="U710" i="2"/>
  <c r="U782" i="2"/>
  <c r="U854" i="2"/>
  <c r="U926" i="2"/>
  <c r="U998" i="2"/>
  <c r="U1070" i="2"/>
  <c r="U1142" i="2"/>
  <c r="U1214" i="2"/>
  <c r="U1286" i="2"/>
  <c r="U1358" i="2"/>
  <c r="U1430" i="2"/>
  <c r="U1191" i="2"/>
  <c r="U1263" i="2"/>
  <c r="U1335" i="2"/>
  <c r="U1407" i="2"/>
  <c r="U256" i="2"/>
  <c r="U400" i="2"/>
  <c r="U472" i="2"/>
  <c r="U544" i="2"/>
  <c r="U77" i="2"/>
  <c r="U149" i="2"/>
  <c r="U221" i="2"/>
  <c r="U293" i="2"/>
  <c r="U365" i="2"/>
  <c r="U437" i="2"/>
  <c r="U509" i="2"/>
  <c r="U581" i="2"/>
  <c r="U653" i="2"/>
  <c r="U725" i="2"/>
  <c r="U797" i="2"/>
  <c r="U869" i="2"/>
  <c r="U941" i="2"/>
  <c r="U1013" i="2"/>
  <c r="U1085" i="2"/>
  <c r="U1157" i="2"/>
  <c r="U1277" i="2"/>
  <c r="U1290" i="2"/>
  <c r="U102" i="2"/>
  <c r="U174" i="2"/>
  <c r="U246" i="2"/>
  <c r="U318" i="2"/>
  <c r="U390" i="2"/>
  <c r="U462" i="2"/>
  <c r="U534" i="2"/>
  <c r="U606" i="2"/>
  <c r="U678" i="2"/>
  <c r="U750" i="2"/>
  <c r="U822" i="2"/>
  <c r="U894" i="2"/>
  <c r="U966" i="2"/>
  <c r="U1182" i="2"/>
  <c r="U1254" i="2"/>
  <c r="U1278" i="2"/>
  <c r="U355" i="2"/>
  <c r="U427" i="2"/>
  <c r="U499" i="2"/>
  <c r="U571" i="2"/>
  <c r="U643" i="2"/>
  <c r="U1219" i="2"/>
  <c r="U1291" i="2"/>
  <c r="U1363" i="2"/>
  <c r="U1435" i="2"/>
  <c r="U56" i="2"/>
  <c r="U128" i="2"/>
  <c r="U200" i="2"/>
  <c r="U272" i="2"/>
  <c r="U344" i="2"/>
  <c r="U416" i="2"/>
  <c r="U488" i="2"/>
  <c r="U560" i="2"/>
  <c r="U632" i="2"/>
  <c r="U704" i="2"/>
  <c r="U776" i="2"/>
  <c r="U848" i="2"/>
  <c r="U920" i="2"/>
  <c r="U992" i="2"/>
  <c r="U1232" i="2"/>
  <c r="U1304" i="2"/>
  <c r="U1376" i="2"/>
  <c r="U105" i="2"/>
  <c r="U177" i="2"/>
  <c r="U321" i="2"/>
  <c r="U393" i="2"/>
  <c r="U465" i="2"/>
  <c r="U537" i="2"/>
  <c r="U609" i="2"/>
  <c r="U753" i="2"/>
  <c r="U825" i="2"/>
  <c r="U897" i="2"/>
  <c r="U969" i="2"/>
  <c r="U1041" i="2"/>
  <c r="U1113" i="2"/>
  <c r="U1185" i="2"/>
  <c r="U1257" i="2"/>
  <c r="U1329" i="2"/>
  <c r="U1401" i="2"/>
  <c r="U202" i="2"/>
  <c r="U274" i="2"/>
  <c r="U418" i="2"/>
  <c r="U490" i="2"/>
  <c r="U562" i="2"/>
  <c r="U71" i="2"/>
  <c r="U143" i="2"/>
  <c r="U215" i="2"/>
  <c r="U287" i="2"/>
  <c r="U731" i="2"/>
  <c r="U803" i="2"/>
  <c r="U875" i="2"/>
  <c r="U947" i="2"/>
  <c r="U1019" i="2"/>
  <c r="U1127" i="2"/>
  <c r="U1211" i="2"/>
  <c r="U1283" i="2"/>
  <c r="U1355" i="2"/>
  <c r="U1427" i="2"/>
  <c r="U96" i="2"/>
  <c r="U240" i="2"/>
  <c r="U75" i="2"/>
  <c r="U147" i="2"/>
  <c r="U219" i="2"/>
  <c r="U291" i="2"/>
  <c r="U363" i="2"/>
  <c r="U435" i="2"/>
  <c r="U507" i="2"/>
  <c r="U579" i="2"/>
  <c r="U651" i="2"/>
  <c r="U723" i="2"/>
  <c r="U795" i="2"/>
  <c r="U867" i="2"/>
  <c r="U939" i="2"/>
  <c r="U1011" i="2"/>
  <c r="U1083" i="2"/>
  <c r="U1155" i="2"/>
  <c r="U88" i="2"/>
  <c r="U160" i="2"/>
  <c r="U376" i="2"/>
  <c r="U592" i="2"/>
  <c r="U664" i="2"/>
  <c r="U736" i="2"/>
  <c r="U808" i="2"/>
  <c r="U880" i="2"/>
  <c r="U952" i="2"/>
  <c r="U1024" i="2"/>
  <c r="U1120" i="2"/>
  <c r="U1374" i="2"/>
  <c r="U1289" i="2"/>
  <c r="U1337" i="2"/>
  <c r="U66" i="2"/>
  <c r="U1074" i="2"/>
  <c r="U1146" i="2"/>
  <c r="U223" i="2"/>
  <c r="U295" i="2"/>
  <c r="U367" i="2"/>
  <c r="U439" i="2"/>
  <c r="U511" i="2"/>
  <c r="U583" i="2"/>
  <c r="U655" i="2"/>
  <c r="U1231" i="2"/>
  <c r="U1303" i="2"/>
  <c r="U12" i="2"/>
  <c r="U86" i="2"/>
  <c r="U158" i="2"/>
  <c r="U230" i="2"/>
  <c r="U302" i="2"/>
  <c r="U374" i="2"/>
  <c r="U446" i="2"/>
  <c r="U518" i="2"/>
  <c r="U590" i="2"/>
  <c r="U662" i="2"/>
  <c r="U734" i="2"/>
  <c r="U806" i="2"/>
  <c r="U878" i="2"/>
  <c r="U950" i="2"/>
  <c r="U1022" i="2"/>
  <c r="U1094" i="2"/>
  <c r="U1166" i="2"/>
  <c r="U1238" i="2"/>
  <c r="U1310" i="2"/>
  <c r="U1382" i="2"/>
  <c r="U1215" i="2"/>
  <c r="U1287" i="2"/>
  <c r="U1359" i="2"/>
  <c r="U1431" i="2"/>
  <c r="U101" i="2"/>
  <c r="U173" i="2"/>
  <c r="U245" i="2"/>
  <c r="U317" i="2"/>
  <c r="U389" i="2"/>
  <c r="U461" i="2"/>
  <c r="U533" i="2"/>
  <c r="U605" i="2"/>
  <c r="U677" i="2"/>
  <c r="U749" i="2"/>
  <c r="U821" i="2"/>
  <c r="U893" i="2"/>
  <c r="U965" i="2"/>
  <c r="U1037" i="2"/>
  <c r="U1109" i="2"/>
  <c r="U1205" i="2"/>
  <c r="U1361" i="2"/>
  <c r="U126" i="2"/>
  <c r="U198" i="2"/>
  <c r="U270" i="2"/>
  <c r="U342" i="2"/>
  <c r="U414" i="2"/>
  <c r="U486" i="2"/>
  <c r="U558" i="2"/>
  <c r="U702" i="2"/>
  <c r="U774" i="2"/>
  <c r="U846" i="2"/>
  <c r="U918" i="2"/>
  <c r="U1062" i="2"/>
  <c r="U1134" i="2"/>
  <c r="U1206" i="2"/>
  <c r="U1398" i="2"/>
  <c r="U1386" i="2"/>
  <c r="U1075" i="2"/>
  <c r="U1375" i="2"/>
  <c r="U68" i="2"/>
  <c r="U140" i="2"/>
  <c r="U212" i="2"/>
  <c r="U284" i="2"/>
  <c r="U356" i="2"/>
  <c r="U428" i="2"/>
  <c r="U500" i="2"/>
  <c r="U572" i="2"/>
  <c r="U644" i="2"/>
  <c r="U716" i="2"/>
  <c r="U788" i="2"/>
  <c r="U860" i="2"/>
  <c r="U932" i="2"/>
  <c r="U1004" i="2"/>
  <c r="U1172" i="2"/>
  <c r="U1244" i="2"/>
  <c r="U1316" i="2"/>
  <c r="U1388" i="2"/>
  <c r="U45" i="2"/>
  <c r="U117" i="2"/>
  <c r="U189" i="2"/>
  <c r="U261" i="2"/>
  <c r="U333" i="2"/>
  <c r="U405" i="2"/>
  <c r="U477" i="2"/>
  <c r="U549" i="2"/>
  <c r="U621" i="2"/>
  <c r="U693" i="2"/>
  <c r="U765" i="2"/>
  <c r="U837" i="2"/>
  <c r="U909" i="2"/>
  <c r="U981" i="2"/>
  <c r="U1053" i="2"/>
  <c r="U1125" i="2"/>
  <c r="U1197" i="2"/>
  <c r="U1269" i="2"/>
  <c r="U1341" i="2"/>
  <c r="U1413" i="2"/>
  <c r="U214" i="2"/>
  <c r="U286" i="2"/>
  <c r="U430" i="2"/>
  <c r="U502" i="2"/>
  <c r="U574" i="2"/>
  <c r="U646" i="2"/>
  <c r="U9" i="2"/>
  <c r="U83" i="2"/>
  <c r="U155" i="2"/>
  <c r="U227" i="2"/>
  <c r="U1003" i="2"/>
  <c r="U727" i="2"/>
  <c r="U151" i="2"/>
  <c r="U943" i="2"/>
  <c r="U235" i="2"/>
  <c r="U307" i="2"/>
  <c r="U379" i="2"/>
  <c r="U451" i="2"/>
  <c r="U523" i="2"/>
  <c r="U595" i="2"/>
  <c r="U667" i="2"/>
  <c r="U1171" i="2"/>
  <c r="U1243" i="2"/>
  <c r="U1315" i="2"/>
  <c r="U1387" i="2"/>
  <c r="U80" i="2"/>
  <c r="U152" i="2"/>
  <c r="U224" i="2"/>
  <c r="U296" i="2"/>
  <c r="U368" i="2"/>
  <c r="U440" i="2"/>
  <c r="U512" i="2"/>
  <c r="U584" i="2"/>
  <c r="U656" i="2"/>
  <c r="U728" i="2"/>
  <c r="U800" i="2"/>
  <c r="U872" i="2"/>
  <c r="U944" i="2"/>
  <c r="U1016" i="2"/>
  <c r="U1100" i="2"/>
  <c r="U1184" i="2"/>
  <c r="U1256" i="2"/>
  <c r="U1328" i="2"/>
  <c r="U1400" i="2"/>
  <c r="U57" i="2"/>
  <c r="U129" i="2"/>
  <c r="U201" i="2"/>
  <c r="U273" i="2"/>
  <c r="U417" i="2"/>
  <c r="U489" i="2"/>
  <c r="U561" i="2"/>
  <c r="U633" i="2"/>
  <c r="U705" i="2"/>
  <c r="U777" i="2"/>
  <c r="U849" i="2"/>
  <c r="U921" i="2"/>
  <c r="U993" i="2"/>
  <c r="U1065" i="2"/>
  <c r="U1137" i="2"/>
  <c r="U1209" i="2"/>
  <c r="U1281" i="2"/>
  <c r="U1353" i="2"/>
  <c r="U1425" i="2"/>
  <c r="U226" i="2"/>
  <c r="U298" i="2"/>
  <c r="U442" i="2"/>
  <c r="U514" i="2"/>
  <c r="U658" i="2"/>
  <c r="U95" i="2"/>
  <c r="U167" i="2"/>
  <c r="U239" i="2"/>
  <c r="U311" i="2"/>
  <c r="U383" i="2"/>
  <c r="U755" i="2"/>
  <c r="U827" i="2"/>
  <c r="U899" i="2"/>
  <c r="U971" i="2"/>
  <c r="U1055" i="2"/>
  <c r="U1163" i="2"/>
  <c r="U1235" i="2"/>
  <c r="U1307" i="2"/>
  <c r="U1379" i="2"/>
  <c r="U1087" i="2"/>
  <c r="U67" i="2"/>
  <c r="U859" i="2"/>
  <c r="U359" i="2"/>
  <c r="U799" i="2"/>
  <c r="U247" i="2"/>
  <c r="U319" i="2"/>
  <c r="U391" i="2"/>
  <c r="U463" i="2"/>
  <c r="U535" i="2"/>
  <c r="U607" i="2"/>
  <c r="U679" i="2"/>
  <c r="U1183" i="2"/>
  <c r="U1255" i="2"/>
  <c r="U1327" i="2"/>
  <c r="U1399" i="2"/>
  <c r="U92" i="2"/>
  <c r="U164" i="2"/>
  <c r="U236" i="2"/>
  <c r="U308" i="2"/>
  <c r="U380" i="2"/>
  <c r="U452" i="2"/>
  <c r="U524" i="2"/>
  <c r="U596" i="2"/>
  <c r="U668" i="2"/>
  <c r="U740" i="2"/>
  <c r="U812" i="2"/>
  <c r="U884" i="2"/>
  <c r="U956" i="2"/>
  <c r="U1028" i="2"/>
  <c r="U1112" i="2"/>
  <c r="U1196" i="2"/>
  <c r="U1268" i="2"/>
  <c r="U1340" i="2"/>
  <c r="U1412" i="2"/>
  <c r="U69" i="2"/>
  <c r="U141" i="2"/>
  <c r="U213" i="2"/>
  <c r="U357" i="2"/>
  <c r="U429" i="2"/>
  <c r="U501" i="2"/>
  <c r="U573" i="2"/>
  <c r="U645" i="2"/>
  <c r="U717" i="2"/>
  <c r="U789" i="2"/>
  <c r="U861" i="2"/>
  <c r="U933" i="2"/>
  <c r="U1005" i="2"/>
  <c r="U1077" i="2"/>
  <c r="U1149" i="2"/>
  <c r="U1221" i="2"/>
  <c r="U1293" i="2"/>
  <c r="U1365" i="2"/>
  <c r="U1437" i="2"/>
  <c r="U238" i="2"/>
  <c r="U310" i="2"/>
  <c r="U454" i="2"/>
  <c r="U526" i="2"/>
  <c r="U670" i="2"/>
  <c r="U107" i="2"/>
  <c r="U179" i="2"/>
  <c r="U211" i="2"/>
  <c r="U931" i="2"/>
  <c r="U681" i="2"/>
  <c r="U79" i="2"/>
  <c r="U139" i="2"/>
  <c r="U715" i="2"/>
  <c r="U871" i="2"/>
  <c r="U248" i="2"/>
  <c r="U320" i="2"/>
  <c r="U392" i="2"/>
  <c r="U464" i="2"/>
  <c r="U536" i="2"/>
  <c r="U608" i="2"/>
  <c r="U680" i="2"/>
  <c r="U752" i="2"/>
  <c r="U824" i="2"/>
  <c r="U896" i="2"/>
  <c r="U968" i="2"/>
  <c r="U1040" i="2"/>
  <c r="U1208" i="2"/>
  <c r="U1280" i="2"/>
  <c r="U1352" i="2"/>
  <c r="U1424" i="2"/>
  <c r="U7" i="2"/>
  <c r="U81" i="2"/>
  <c r="U153" i="2"/>
  <c r="U225" i="2"/>
  <c r="U297" i="2"/>
  <c r="U369" i="2"/>
  <c r="U441" i="2"/>
  <c r="U513" i="2"/>
  <c r="U585" i="2"/>
  <c r="U657" i="2"/>
  <c r="U729" i="2"/>
  <c r="U801" i="2"/>
  <c r="U873" i="2"/>
  <c r="U945" i="2"/>
  <c r="U1017" i="2"/>
  <c r="U1089" i="2"/>
  <c r="U1161" i="2"/>
  <c r="U1233" i="2"/>
  <c r="U1305" i="2"/>
  <c r="U1377" i="2"/>
  <c r="U250" i="2"/>
  <c r="U394" i="2"/>
  <c r="U466" i="2"/>
  <c r="U538" i="2"/>
  <c r="U47" i="2"/>
  <c r="U119" i="2"/>
  <c r="U191" i="2"/>
  <c r="U263" i="2"/>
  <c r="U335" i="2"/>
  <c r="U707" i="2"/>
  <c r="U779" i="2"/>
  <c r="U851" i="2"/>
  <c r="U923" i="2"/>
  <c r="U995" i="2"/>
  <c r="U1091" i="2"/>
  <c r="U1187" i="2"/>
  <c r="U1259" i="2"/>
  <c r="U1331" i="2"/>
  <c r="U1403" i="2"/>
  <c r="U1015" i="2"/>
  <c r="U115" i="2"/>
  <c r="U187" i="2"/>
  <c r="U763" i="2"/>
  <c r="U835" i="2"/>
  <c r="U907" i="2"/>
  <c r="U979" i="2"/>
  <c r="U1051" i="2"/>
  <c r="U1123" i="2"/>
  <c r="U1136" i="2"/>
  <c r="U118" i="2"/>
  <c r="U190" i="2"/>
  <c r="U334" i="2"/>
  <c r="U622" i="2"/>
  <c r="U694" i="2"/>
  <c r="U766" i="2"/>
  <c r="U838" i="2"/>
  <c r="U910" i="2"/>
  <c r="U982" i="2"/>
  <c r="U1054" i="2"/>
  <c r="U1126" i="2"/>
  <c r="U419" i="2"/>
  <c r="U491" i="2"/>
  <c r="U563" i="2"/>
  <c r="U635" i="2"/>
  <c r="U10" i="2"/>
  <c r="U156" i="2"/>
  <c r="U228" i="2"/>
  <c r="U300" i="2"/>
  <c r="U372" i="2"/>
  <c r="U444" i="2"/>
  <c r="U516" i="2"/>
  <c r="U588" i="2"/>
  <c r="U283" i="2"/>
  <c r="U1147" i="2"/>
  <c r="U249" i="2"/>
  <c r="U1159" i="2"/>
  <c r="U787" i="2"/>
  <c r="U55" i="2"/>
  <c r="U127" i="2"/>
  <c r="U199" i="2"/>
  <c r="U703" i="2"/>
  <c r="U775" i="2"/>
  <c r="U847" i="2"/>
  <c r="U919" i="2"/>
  <c r="U991" i="2"/>
  <c r="U1063" i="2"/>
  <c r="U1135" i="2"/>
  <c r="U1064" i="2"/>
  <c r="U1148" i="2"/>
  <c r="U381" i="2"/>
  <c r="U58" i="2"/>
  <c r="U130" i="2"/>
  <c r="U346" i="2"/>
  <c r="U634" i="2"/>
  <c r="U706" i="2"/>
  <c r="U778" i="2"/>
  <c r="U850" i="2"/>
  <c r="U922" i="2"/>
  <c r="U994" i="2"/>
  <c r="U1066" i="2"/>
  <c r="U1138" i="2"/>
  <c r="U612" i="2"/>
  <c r="U684" i="2"/>
  <c r="U756" i="2"/>
  <c r="U828" i="2"/>
  <c r="U900" i="2"/>
  <c r="U984" i="2"/>
  <c r="U1068" i="2"/>
  <c r="U1140" i="2"/>
  <c r="U1212" i="2"/>
  <c r="U1284" i="2"/>
  <c r="U1356" i="2"/>
  <c r="U1428" i="2"/>
  <c r="U241" i="2"/>
  <c r="U313" i="2"/>
  <c r="U385" i="2"/>
  <c r="U457" i="2"/>
  <c r="U529" i="2"/>
  <c r="U601" i="2"/>
  <c r="U673" i="2"/>
  <c r="U1177" i="2"/>
  <c r="U1249" i="2"/>
  <c r="U1321" i="2"/>
  <c r="U1393" i="2"/>
  <c r="U232" i="2"/>
  <c r="U304" i="2"/>
  <c r="U448" i="2"/>
  <c r="U520" i="2"/>
  <c r="U299" i="2"/>
  <c r="U371" i="2"/>
  <c r="U743" i="2"/>
  <c r="U815" i="2"/>
  <c r="U887" i="2"/>
  <c r="U959" i="2"/>
  <c r="U1043" i="2"/>
  <c r="U1151" i="2"/>
  <c r="U1223" i="2"/>
  <c r="U1295" i="2"/>
  <c r="U1367" i="2"/>
  <c r="U1439" i="2"/>
  <c r="U624" i="2"/>
  <c r="U696" i="2"/>
  <c r="U768" i="2"/>
  <c r="U840" i="2"/>
  <c r="U912" i="2"/>
  <c r="U996" i="2"/>
  <c r="U1080" i="2"/>
  <c r="U1152" i="2"/>
  <c r="U1224" i="2"/>
  <c r="U1296" i="2"/>
  <c r="U1368" i="2"/>
  <c r="U1440" i="2"/>
  <c r="U253" i="2"/>
  <c r="U325" i="2"/>
  <c r="U397" i="2"/>
  <c r="U469" i="2"/>
  <c r="U541" i="2"/>
  <c r="U613" i="2"/>
  <c r="U685" i="2"/>
  <c r="U1189" i="2"/>
  <c r="U1261" i="2"/>
  <c r="U1333" i="2"/>
  <c r="U1405" i="2"/>
  <c r="U13" i="2"/>
  <c r="U87" i="2"/>
  <c r="U159" i="2"/>
  <c r="U375" i="2"/>
  <c r="U447" i="2"/>
  <c r="U519" i="2"/>
  <c r="U591" i="2"/>
  <c r="U663" i="2"/>
  <c r="U735" i="2"/>
  <c r="U807" i="2"/>
  <c r="U879" i="2"/>
  <c r="U951" i="2"/>
  <c r="U1023" i="2"/>
  <c r="U1095" i="2"/>
  <c r="U100" i="2"/>
  <c r="U172" i="2"/>
  <c r="U604" i="2"/>
  <c r="U676" i="2"/>
  <c r="U748" i="2"/>
  <c r="U820" i="2"/>
  <c r="U892" i="2"/>
  <c r="U964" i="2"/>
  <c r="U1036" i="2"/>
  <c r="U1144" i="2"/>
  <c r="U1325" i="2"/>
  <c r="U1373" i="2"/>
  <c r="U1302" i="2"/>
  <c r="U78" i="2"/>
  <c r="U222" i="2"/>
  <c r="U294" i="2"/>
  <c r="U366" i="2"/>
  <c r="U48" i="2"/>
  <c r="U636" i="2"/>
  <c r="U708" i="2"/>
  <c r="U780" i="2"/>
  <c r="U852" i="2"/>
  <c r="U924" i="2"/>
  <c r="U1020" i="2"/>
  <c r="U1092" i="2"/>
  <c r="U1164" i="2"/>
  <c r="U1236" i="2"/>
  <c r="U1308" i="2"/>
  <c r="U1380" i="2"/>
  <c r="U265" i="2"/>
  <c r="U409" i="2"/>
  <c r="U481" i="2"/>
  <c r="U553" i="2"/>
  <c r="U625" i="2"/>
  <c r="U697" i="2"/>
  <c r="U1201" i="2"/>
  <c r="U1273" i="2"/>
  <c r="U1345" i="2"/>
  <c r="U1417" i="2"/>
  <c r="U99" i="2"/>
  <c r="U171" i="2"/>
  <c r="U243" i="2"/>
  <c r="U315" i="2"/>
  <c r="U387" i="2"/>
  <c r="U459" i="2"/>
  <c r="U531" i="2"/>
  <c r="U603" i="2"/>
  <c r="U675" i="2"/>
  <c r="U747" i="2"/>
  <c r="U819" i="2"/>
  <c r="U891" i="2"/>
  <c r="U963" i="2"/>
  <c r="U1035" i="2"/>
  <c r="U1107" i="2"/>
  <c r="U112" i="2"/>
  <c r="U184" i="2"/>
  <c r="U328" i="2"/>
  <c r="U616" i="2"/>
  <c r="U688" i="2"/>
  <c r="U760" i="2"/>
  <c r="U832" i="2"/>
  <c r="U904" i="2"/>
  <c r="U976" i="2"/>
  <c r="U1048" i="2"/>
  <c r="U1156" i="2"/>
  <c r="U1349" i="2"/>
  <c r="U1397" i="2"/>
  <c r="U1434" i="2"/>
  <c r="U90" i="2"/>
  <c r="U251" i="2"/>
  <c r="U767" i="2"/>
  <c r="U839" i="2"/>
  <c r="U911" i="2"/>
  <c r="U983" i="2"/>
  <c r="U1079" i="2"/>
  <c r="U1175" i="2"/>
  <c r="U1247" i="2"/>
  <c r="U1319" i="2"/>
  <c r="U1391" i="2"/>
  <c r="U60" i="2"/>
  <c r="U276" i="2"/>
  <c r="U648" i="2"/>
  <c r="U720" i="2"/>
  <c r="U792" i="2"/>
  <c r="U864" i="2"/>
  <c r="U936" i="2"/>
  <c r="U1032" i="2"/>
  <c r="U1104" i="2"/>
  <c r="U1176" i="2"/>
  <c r="U1248" i="2"/>
  <c r="U1320" i="2"/>
  <c r="U1392" i="2"/>
  <c r="U277" i="2"/>
  <c r="U349" i="2"/>
  <c r="U421" i="2"/>
  <c r="U493" i="2"/>
  <c r="U565" i="2"/>
  <c r="U637" i="2"/>
  <c r="U1213" i="2"/>
  <c r="U1285" i="2"/>
  <c r="U1357" i="2"/>
  <c r="U1429" i="2"/>
  <c r="U111" i="2"/>
  <c r="U183" i="2"/>
  <c r="U255" i="2"/>
  <c r="U327" i="2"/>
  <c r="U399" i="2"/>
  <c r="U471" i="2"/>
  <c r="U543" i="2"/>
  <c r="U615" i="2"/>
  <c r="U687" i="2"/>
  <c r="U759" i="2"/>
  <c r="U831" i="2"/>
  <c r="U903" i="2"/>
  <c r="U975" i="2"/>
  <c r="U1047" i="2"/>
  <c r="U1119" i="2"/>
  <c r="U52" i="2"/>
  <c r="U124" i="2"/>
  <c r="U340" i="2"/>
  <c r="U628" i="2"/>
  <c r="U700" i="2"/>
  <c r="U772" i="2"/>
  <c r="U844" i="2"/>
  <c r="U916" i="2"/>
  <c r="U988" i="2"/>
  <c r="U1072" i="2"/>
  <c r="U1168" i="2"/>
  <c r="U1385" i="2"/>
  <c r="U1193" i="2"/>
  <c r="U1433" i="2"/>
  <c r="U1038" i="2"/>
  <c r="U1110" i="2"/>
  <c r="U1350" i="2"/>
  <c r="U305" i="2"/>
  <c r="U377" i="2"/>
  <c r="U449" i="2"/>
  <c r="U521" i="2"/>
  <c r="U593" i="2"/>
  <c r="U665" i="2"/>
  <c r="U737" i="2"/>
  <c r="U809" i="2"/>
  <c r="U881" i="2"/>
  <c r="U953" i="2"/>
  <c r="U1025" i="2"/>
  <c r="U1097" i="2"/>
  <c r="U1169" i="2"/>
  <c r="U1313" i="2"/>
  <c r="U42" i="2"/>
  <c r="U114" i="2"/>
  <c r="U186" i="2"/>
  <c r="U402" i="2"/>
  <c r="U474" i="2"/>
  <c r="U546" i="2"/>
  <c r="U618" i="2"/>
  <c r="U690" i="2"/>
  <c r="U762" i="2"/>
  <c r="U834" i="2"/>
  <c r="U906" i="2"/>
  <c r="U978" i="2"/>
  <c r="U1050" i="2"/>
  <c r="U1122" i="2"/>
  <c r="U1194" i="2"/>
  <c r="U1338" i="2"/>
  <c r="U1362" i="2"/>
  <c r="U72" i="2"/>
  <c r="U660" i="2"/>
  <c r="U732" i="2"/>
  <c r="U804" i="2"/>
  <c r="U876" i="2"/>
  <c r="U948" i="2"/>
  <c r="U1044" i="2"/>
  <c r="U1116" i="2"/>
  <c r="U1188" i="2"/>
  <c r="U1260" i="2"/>
  <c r="U1332" i="2"/>
  <c r="U1404" i="2"/>
  <c r="U289" i="2"/>
  <c r="U361" i="2"/>
  <c r="U433" i="2"/>
  <c r="U505" i="2"/>
  <c r="U577" i="2"/>
  <c r="U649" i="2"/>
  <c r="U1225" i="2"/>
  <c r="U1297" i="2"/>
  <c r="U1369" i="2"/>
  <c r="U1441" i="2"/>
  <c r="U51" i="2"/>
  <c r="U123" i="2"/>
  <c r="U195" i="2"/>
  <c r="U339" i="2"/>
  <c r="U411" i="2"/>
  <c r="U483" i="2"/>
  <c r="U555" i="2"/>
  <c r="U627" i="2"/>
  <c r="U699" i="2"/>
  <c r="U771" i="2"/>
  <c r="U843" i="2"/>
  <c r="U915" i="2"/>
  <c r="U987" i="2"/>
  <c r="U1059" i="2"/>
  <c r="U1131" i="2"/>
  <c r="U64" i="2"/>
  <c r="U136" i="2"/>
  <c r="U568" i="2"/>
  <c r="U640" i="2"/>
  <c r="U712" i="2"/>
  <c r="U784" i="2"/>
  <c r="U856" i="2"/>
  <c r="U928" i="2"/>
  <c r="U1000" i="2"/>
  <c r="U1084" i="2"/>
  <c r="U1181" i="2"/>
  <c r="U1421" i="2"/>
  <c r="U1265" i="2"/>
  <c r="U54" i="2"/>
  <c r="U630" i="2"/>
  <c r="U990" i="2"/>
  <c r="U431" i="2"/>
  <c r="U503" i="2"/>
  <c r="U575" i="2"/>
  <c r="U647" i="2"/>
  <c r="U168" i="2"/>
  <c r="U312" i="2"/>
  <c r="U384" i="2"/>
  <c r="U456" i="2"/>
  <c r="U528" i="2"/>
  <c r="U11" i="2"/>
  <c r="U85" i="2"/>
  <c r="U157" i="2"/>
  <c r="U229" i="2"/>
  <c r="U373" i="2"/>
  <c r="U745" i="2"/>
  <c r="U853" i="2"/>
  <c r="U961" i="2"/>
  <c r="U1057" i="2"/>
  <c r="U98" i="2"/>
  <c r="U170" i="2"/>
  <c r="U242" i="2"/>
  <c r="U314" i="2"/>
  <c r="U386" i="2"/>
  <c r="U458" i="2"/>
  <c r="U530" i="2"/>
  <c r="U602" i="2"/>
  <c r="U674" i="2"/>
  <c r="U746" i="2"/>
  <c r="U818" i="2"/>
  <c r="U890" i="2"/>
  <c r="U962" i="2"/>
  <c r="U1034" i="2"/>
  <c r="U1106" i="2"/>
  <c r="U1178" i="2"/>
  <c r="U1250" i="2"/>
  <c r="U1322" i="2"/>
  <c r="U1394" i="2"/>
  <c r="U1227" i="2"/>
  <c r="U1299" i="2"/>
  <c r="U1371" i="2"/>
  <c r="U1443" i="2"/>
  <c r="U220" i="2"/>
  <c r="U292" i="2"/>
  <c r="U436" i="2"/>
  <c r="U508" i="2"/>
  <c r="U41" i="2"/>
  <c r="U113" i="2"/>
  <c r="U185" i="2"/>
  <c r="U257" i="2"/>
  <c r="U329" i="2"/>
  <c r="U401" i="2"/>
  <c r="U473" i="2"/>
  <c r="U545" i="2"/>
  <c r="U617" i="2"/>
  <c r="U689" i="2"/>
  <c r="U761" i="2"/>
  <c r="U833" i="2"/>
  <c r="U905" i="2"/>
  <c r="U977" i="2"/>
  <c r="U1049" i="2"/>
  <c r="U1121" i="2"/>
  <c r="U1217" i="2"/>
  <c r="U1409" i="2"/>
  <c r="U138" i="2"/>
  <c r="U210" i="2"/>
  <c r="U282" i="2"/>
  <c r="U354" i="2"/>
  <c r="U426" i="2"/>
  <c r="U498" i="2"/>
  <c r="U570" i="2"/>
  <c r="U642" i="2"/>
  <c r="U714" i="2"/>
  <c r="U786" i="2"/>
  <c r="U858" i="2"/>
  <c r="U930" i="2"/>
  <c r="U1002" i="2"/>
  <c r="U1218" i="2"/>
  <c r="U1410" i="2"/>
  <c r="U1326" i="2"/>
  <c r="R1432" i="2"/>
  <c r="S1432" i="2" s="1"/>
  <c r="T1432" i="2" s="1"/>
  <c r="R1360" i="2"/>
  <c r="S1360" i="2" s="1"/>
  <c r="T1360" i="2" s="1"/>
  <c r="R1081" i="2"/>
  <c r="S1081" i="2" s="1"/>
  <c r="T1081" i="2" s="1"/>
  <c r="R949" i="2"/>
  <c r="S949" i="2" s="1"/>
  <c r="T949" i="2" s="1"/>
  <c r="R1052" i="2"/>
  <c r="S1052" i="2" s="1"/>
  <c r="T1052" i="2" s="1"/>
  <c r="R1312" i="2"/>
  <c r="S1312" i="2" s="1"/>
  <c r="T1312" i="2" s="1"/>
  <c r="R1306" i="2"/>
  <c r="S1306" i="2" s="1"/>
  <c r="T1306" i="2" s="1"/>
  <c r="R1354" i="2"/>
  <c r="S1354" i="2" s="1"/>
  <c r="T1354" i="2" s="1"/>
  <c r="R1186" i="2"/>
  <c r="S1186" i="2" s="1"/>
  <c r="T1186" i="2" s="1"/>
  <c r="R1348" i="2"/>
  <c r="S1348" i="2" s="1"/>
  <c r="T1348" i="2" s="1"/>
  <c r="R1330" i="2"/>
  <c r="S1330" i="2" s="1"/>
  <c r="T1330" i="2" s="1"/>
  <c r="R1324" i="2"/>
  <c r="S1324" i="2" s="1"/>
  <c r="T1324" i="2" s="1"/>
  <c r="R1258" i="2"/>
  <c r="S1258" i="2" s="1"/>
  <c r="T1258" i="2" s="1"/>
  <c r="R1342" i="2"/>
  <c r="S1342" i="2" s="1"/>
  <c r="T1342" i="2" s="1"/>
  <c r="R1252" i="2"/>
  <c r="S1252" i="2" s="1"/>
  <c r="T1252" i="2" s="1"/>
  <c r="R1167" i="2"/>
  <c r="S1167" i="2" s="1"/>
  <c r="T1167" i="2" s="1"/>
  <c r="R600" i="2"/>
  <c r="S600" i="2" s="1"/>
  <c r="T600" i="2" s="1"/>
  <c r="R1204" i="2"/>
  <c r="S1204" i="2" s="1"/>
  <c r="T1204" i="2" s="1"/>
  <c r="R1318" i="2"/>
  <c r="S1318" i="2" s="1"/>
  <c r="T1318" i="2" s="1"/>
  <c r="R395" i="2"/>
  <c r="S395" i="2" s="1"/>
  <c r="T395" i="2" s="1"/>
  <c r="R695" i="2"/>
  <c r="S695" i="2" s="1"/>
  <c r="T695" i="2" s="1"/>
  <c r="R1222" i="2"/>
  <c r="S1222" i="2" s="1"/>
  <c r="T1222" i="2" s="1"/>
  <c r="R1294" i="2"/>
  <c r="S1294" i="2" s="1"/>
  <c r="T1294" i="2" s="1"/>
  <c r="R1276" i="2"/>
  <c r="S1276" i="2" s="1"/>
  <c r="T1276" i="2" s="1"/>
  <c r="R1300" i="2"/>
  <c r="S1300" i="2" s="1"/>
  <c r="T1300" i="2" s="1"/>
  <c r="R1240" i="2"/>
  <c r="S1240" i="2" s="1"/>
  <c r="T1240" i="2" s="1"/>
  <c r="R1384" i="2"/>
  <c r="S1384" i="2" s="1"/>
  <c r="T1384" i="2" s="1"/>
  <c r="R1270" i="2"/>
  <c r="S1270" i="2" s="1"/>
  <c r="T1270" i="2" s="1"/>
  <c r="R1282" i="2"/>
  <c r="S1282" i="2" s="1"/>
  <c r="T1282" i="2" s="1"/>
  <c r="R1160" i="2"/>
  <c r="S1160" i="2" s="1"/>
  <c r="T1160" i="2" s="1"/>
  <c r="R1408" i="2"/>
  <c r="S1408" i="2" s="1"/>
  <c r="T1408" i="2" s="1"/>
  <c r="R769" i="2"/>
  <c r="S769" i="2" s="1"/>
  <c r="T769" i="2" s="1"/>
  <c r="R1045" i="2"/>
  <c r="S1045" i="2" s="1"/>
  <c r="T1045" i="2" s="1"/>
  <c r="R972" i="2"/>
  <c r="S972" i="2" s="1"/>
  <c r="T972" i="2" s="1"/>
  <c r="R805" i="2"/>
  <c r="S805" i="2" s="1"/>
  <c r="T805" i="2" s="1"/>
  <c r="R877" i="2"/>
  <c r="S877" i="2" s="1"/>
  <c r="T877" i="2" s="1"/>
  <c r="R1174" i="2"/>
  <c r="S1174" i="2" s="1"/>
  <c r="T1174" i="2" s="1"/>
  <c r="R1008" i="2"/>
  <c r="S1008" i="2" s="1"/>
  <c r="T1008" i="2" s="1"/>
  <c r="R1096" i="2"/>
  <c r="S1096" i="2" s="1"/>
  <c r="T1096" i="2" s="1"/>
  <c r="R1117" i="2"/>
  <c r="S1117" i="2" s="1"/>
  <c r="T1117" i="2" s="1"/>
  <c r="R913" i="2"/>
  <c r="S913" i="2" s="1"/>
  <c r="T913" i="2" s="1"/>
  <c r="R1180" i="2"/>
  <c r="S1180" i="2" s="1"/>
  <c r="T1180" i="2" s="1"/>
  <c r="R1228" i="2"/>
  <c r="S1228" i="2" s="1"/>
  <c r="T1228" i="2" s="1"/>
  <c r="R1366" i="2"/>
  <c r="S1366" i="2" s="1"/>
  <c r="T1366" i="2" s="1"/>
  <c r="R1414" i="2"/>
  <c r="S1414" i="2" s="1"/>
  <c r="T1414" i="2" s="1"/>
  <c r="R1088" i="2"/>
  <c r="S1088" i="2" s="1"/>
  <c r="T1088" i="2" s="1"/>
  <c r="R1124" i="2"/>
  <c r="S1124" i="2" s="1"/>
  <c r="T1124" i="2" s="1"/>
  <c r="R1438" i="2"/>
  <c r="S1438" i="2" s="1"/>
  <c r="T1438" i="2" s="1"/>
  <c r="C18" i="2" l="1"/>
  <c r="D18" i="2"/>
  <c r="E18" i="2"/>
  <c r="B18" i="2"/>
  <c r="R1396" i="2"/>
  <c r="S1396" i="2" s="1"/>
  <c r="T1396" i="2" s="1"/>
  <c r="R1420" i="2"/>
  <c r="S1420" i="2" s="1"/>
  <c r="T1420" i="2" s="1"/>
  <c r="R1372" i="2"/>
  <c r="S1372" i="2" s="1"/>
  <c r="T1372" i="2" s="1"/>
  <c r="R1067" i="2"/>
  <c r="S1067" i="2" s="1"/>
  <c r="T1067" i="2" s="1"/>
  <c r="R1246" i="2"/>
  <c r="S1246" i="2" s="1"/>
  <c r="T1246" i="2" s="1"/>
  <c r="R1378" i="2"/>
  <c r="S1378" i="2" s="1"/>
  <c r="T1378" i="2" s="1"/>
  <c r="R1264" i="2"/>
  <c r="S1264" i="2" s="1"/>
  <c r="T1264" i="2" s="1"/>
  <c r="R1210" i="2"/>
  <c r="S1210" i="2" s="1"/>
  <c r="T1210" i="2" s="1"/>
  <c r="J8" i="1"/>
  <c r="P31" i="1"/>
  <c r="I6" i="1"/>
  <c r="R332" i="2"/>
  <c r="S332" i="2" s="1"/>
  <c r="T332" i="2" s="1"/>
  <c r="R415" i="2"/>
  <c r="S415" i="2" s="1"/>
  <c r="T415" i="2" s="1"/>
  <c r="O13" i="1"/>
  <c r="O31" i="1" s="1"/>
  <c r="R1192" i="2"/>
  <c r="S1192" i="2" s="1"/>
  <c r="T1192" i="2" s="1"/>
  <c r="R1426" i="2"/>
  <c r="S1426" i="2" s="1"/>
  <c r="T1426" i="2" s="1"/>
  <c r="R1402" i="2"/>
  <c r="S1402" i="2" s="1"/>
  <c r="T1402" i="2" s="1"/>
  <c r="R1216" i="2"/>
  <c r="S1216" i="2" s="1"/>
  <c r="T1216" i="2" s="1"/>
  <c r="U1216" i="2"/>
  <c r="R13" i="2"/>
  <c r="H6" i="1"/>
  <c r="R6" i="2"/>
  <c r="R1311" i="2"/>
  <c r="S1311" i="2" s="1"/>
  <c r="T1311" i="2" s="1"/>
  <c r="R724" i="2"/>
  <c r="S724" i="2" s="1"/>
  <c r="T724" i="2" s="1"/>
  <c r="R342" i="2"/>
  <c r="S342" i="2" s="1"/>
  <c r="T342" i="2" s="1"/>
  <c r="R247" i="2"/>
  <c r="S247" i="2" s="1"/>
  <c r="T247" i="2" s="1"/>
  <c r="R648" i="2"/>
  <c r="S648" i="2" s="1"/>
  <c r="T648" i="2" s="1"/>
  <c r="R202" i="2"/>
  <c r="S202" i="2" s="1"/>
  <c r="T202" i="2" s="1"/>
  <c r="R995" i="2"/>
  <c r="S995" i="2" s="1"/>
  <c r="T995" i="2" s="1"/>
  <c r="R296" i="2"/>
  <c r="S296" i="2" s="1"/>
  <c r="T296" i="2" s="1"/>
  <c r="R130" i="2"/>
  <c r="S130" i="2" s="1"/>
  <c r="T130" i="2" s="1"/>
  <c r="R1428" i="2"/>
  <c r="S1428" i="2" s="1"/>
  <c r="T1428" i="2" s="1"/>
  <c r="R1182" i="2"/>
  <c r="S1182" i="2" s="1"/>
  <c r="T1182" i="2" s="1"/>
  <c r="R536" i="2"/>
  <c r="S536" i="2" s="1"/>
  <c r="T536" i="2" s="1"/>
  <c r="R376" i="2"/>
  <c r="S376" i="2" s="1"/>
  <c r="T376" i="2" s="1"/>
  <c r="R277" i="2"/>
  <c r="S277" i="2" s="1"/>
  <c r="T277" i="2" s="1"/>
  <c r="R319" i="2"/>
  <c r="S319" i="2" s="1"/>
  <c r="T319" i="2" s="1"/>
  <c r="R730" i="2"/>
  <c r="S730" i="2" s="1"/>
  <c r="T730" i="2" s="1"/>
  <c r="R1379" i="2"/>
  <c r="S1379" i="2" s="1"/>
  <c r="T1379" i="2" s="1"/>
  <c r="R1368" i="2"/>
  <c r="S1368" i="2" s="1"/>
  <c r="T1368" i="2" s="1"/>
  <c r="R481" i="2"/>
  <c r="S481" i="2" s="1"/>
  <c r="T481" i="2" s="1"/>
  <c r="R645" i="2"/>
  <c r="S645" i="2" s="1"/>
  <c r="T645" i="2" s="1"/>
  <c r="R608" i="2"/>
  <c r="S608" i="2" s="1"/>
  <c r="T608" i="2" s="1"/>
  <c r="R1256" i="2"/>
  <c r="S1256" i="2" s="1"/>
  <c r="T1256" i="2" s="1"/>
  <c r="R489" i="2"/>
  <c r="S489" i="2" s="1"/>
  <c r="T489" i="2" s="1"/>
  <c r="R711" i="2"/>
  <c r="S711" i="2" s="1"/>
  <c r="T711" i="2" s="1"/>
  <c r="R1309" i="2"/>
  <c r="S1309" i="2" s="1"/>
  <c r="T1309" i="2" s="1"/>
  <c r="R1037" i="2"/>
  <c r="S1037" i="2" s="1"/>
  <c r="T1037" i="2" s="1"/>
  <c r="R723" i="2"/>
  <c r="S723" i="2" s="1"/>
  <c r="T723" i="2" s="1"/>
  <c r="R668" i="2"/>
  <c r="S668" i="2" s="1"/>
  <c r="T668" i="2" s="1"/>
  <c r="R1047" i="2"/>
  <c r="S1047" i="2" s="1"/>
  <c r="T1047" i="2" s="1"/>
  <c r="R183" i="2"/>
  <c r="S183" i="2" s="1"/>
  <c r="A76" i="3" s="1"/>
  <c r="R306" i="2"/>
  <c r="S306" i="2" s="1"/>
  <c r="T306" i="2" s="1"/>
  <c r="R310" i="2"/>
  <c r="S310" i="2" s="1"/>
  <c r="T310" i="2" s="1"/>
  <c r="R392" i="2"/>
  <c r="S392" i="2" s="1"/>
  <c r="T392" i="2" s="1"/>
  <c r="R631" i="2"/>
  <c r="S631" i="2" s="1"/>
  <c r="T631" i="2" s="1"/>
  <c r="R1321" i="2"/>
  <c r="S1321" i="2" s="1"/>
  <c r="T1321" i="2" s="1"/>
  <c r="R1296" i="2"/>
  <c r="S1296" i="2" s="1"/>
  <c r="T1296" i="2" s="1"/>
  <c r="R856" i="2"/>
  <c r="S856" i="2" s="1"/>
  <c r="T856" i="2" s="1"/>
  <c r="R286" i="2"/>
  <c r="S286" i="2" s="1"/>
  <c r="T286" i="2" s="1"/>
  <c r="R669" i="2"/>
  <c r="S669" i="2" s="1"/>
  <c r="T669" i="2" s="1"/>
  <c r="R708" i="2"/>
  <c r="S708" i="2" s="1"/>
  <c r="T708" i="2" s="1"/>
  <c r="R383" i="2"/>
  <c r="S383" i="2" s="1"/>
  <c r="T383" i="2" s="1"/>
  <c r="R495" i="2"/>
  <c r="S495" i="2" s="1"/>
  <c r="T495" i="2" s="1"/>
  <c r="R364" i="2"/>
  <c r="S364" i="2" s="1"/>
  <c r="T364" i="2" s="1"/>
  <c r="R664" i="2"/>
  <c r="S664" i="2" s="1"/>
  <c r="T664" i="2" s="1"/>
  <c r="R618" i="2"/>
  <c r="S618" i="2" s="1"/>
  <c r="T618" i="2" s="1"/>
  <c r="R643" i="2"/>
  <c r="S643" i="2" s="1"/>
  <c r="T643" i="2" s="1"/>
  <c r="R1041" i="2"/>
  <c r="S1041" i="2" s="1"/>
  <c r="T1041" i="2" s="1"/>
  <c r="R571" i="2"/>
  <c r="S571" i="2" s="1"/>
  <c r="T571" i="2" s="1"/>
  <c r="R1200" i="2"/>
  <c r="S1200" i="2" s="1"/>
  <c r="T1200" i="2" s="1"/>
  <c r="R1389" i="2"/>
  <c r="S1389" i="2" s="1"/>
  <c r="T1389" i="2" s="1"/>
  <c r="R525" i="2"/>
  <c r="S525" i="2" s="1"/>
  <c r="T525" i="2" s="1"/>
  <c r="R1190" i="2"/>
  <c r="S1190" i="2" s="1"/>
  <c r="T1190" i="2" s="1"/>
  <c r="R960" i="2"/>
  <c r="S960" i="2" s="1"/>
  <c r="T960" i="2" s="1"/>
  <c r="R532" i="2"/>
  <c r="S532" i="2" s="1"/>
  <c r="T532" i="2" s="1"/>
  <c r="R1173" i="2"/>
  <c r="S1173" i="2" s="1"/>
  <c r="T1173" i="2" s="1"/>
  <c r="R468" i="2"/>
  <c r="S468" i="2" s="1"/>
  <c r="T468" i="2" s="1"/>
  <c r="R292" i="2"/>
  <c r="S292" i="2" s="1"/>
  <c r="T292" i="2" s="1"/>
  <c r="R898" i="2"/>
  <c r="S898" i="2" s="1"/>
  <c r="T898" i="2" s="1"/>
  <c r="R143" i="2"/>
  <c r="S143" i="2" s="1"/>
  <c r="T143" i="2" s="1"/>
  <c r="R584" i="2"/>
  <c r="S584" i="2" s="1"/>
  <c r="T584" i="2" s="1"/>
  <c r="R1359" i="2"/>
  <c r="S1359" i="2" s="1"/>
  <c r="T1359" i="2" s="1"/>
  <c r="R821" i="2"/>
  <c r="S821" i="2" s="1"/>
  <c r="T821" i="2" s="1"/>
  <c r="R1293" i="2"/>
  <c r="S1293" i="2" s="1"/>
  <c r="T1293" i="2" s="1"/>
  <c r="R429" i="2"/>
  <c r="S429" i="2" s="1"/>
  <c r="T429" i="2" s="1"/>
  <c r="R860" i="2"/>
  <c r="S860" i="2" s="1"/>
  <c r="T860" i="2" s="1"/>
  <c r="R1386" i="2"/>
  <c r="S1386" i="2" s="1"/>
  <c r="T1386" i="2" s="1"/>
  <c r="R984" i="2"/>
  <c r="S984" i="2" s="1"/>
  <c r="T984" i="2" s="1"/>
  <c r="R838" i="2"/>
  <c r="S838" i="2" s="1"/>
  <c r="T838" i="2" s="1"/>
  <c r="R1340" i="2"/>
  <c r="S1340" i="2" s="1"/>
  <c r="T1340" i="2" s="1"/>
  <c r="R354" i="2"/>
  <c r="S354" i="2" s="1"/>
  <c r="T354" i="2" s="1"/>
  <c r="R507" i="2"/>
  <c r="S507" i="2" s="1"/>
  <c r="T507" i="2" s="1"/>
  <c r="R682" i="2"/>
  <c r="S682" i="2" s="1"/>
  <c r="T682" i="2" s="1"/>
  <c r="R1243" i="2"/>
  <c r="S1243" i="2" s="1"/>
  <c r="T1243" i="2" s="1"/>
  <c r="R1134" i="2"/>
  <c r="S1134" i="2" s="1"/>
  <c r="T1134" i="2" s="1"/>
  <c r="R825" i="2"/>
  <c r="S825" i="2" s="1"/>
  <c r="T825" i="2" s="1"/>
  <c r="R1304" i="2"/>
  <c r="S1304" i="2" s="1"/>
  <c r="T1304" i="2" s="1"/>
  <c r="R1080" i="2"/>
  <c r="S1080" i="2" s="1"/>
  <c r="T1080" i="2" s="1"/>
  <c r="R272" i="2"/>
  <c r="S272" i="2" s="1"/>
  <c r="T272" i="2" s="1"/>
  <c r="R160" i="2"/>
  <c r="S160" i="2" s="1"/>
  <c r="T160" i="2" s="1"/>
  <c r="R224" i="2"/>
  <c r="S224" i="2" s="1"/>
  <c r="T224" i="2" s="1"/>
  <c r="R432" i="2"/>
  <c r="S432" i="2" s="1"/>
  <c r="T432" i="2" s="1"/>
  <c r="R612" i="2"/>
  <c r="S612" i="2" s="1"/>
  <c r="T612" i="2" s="1"/>
  <c r="R358" i="2"/>
  <c r="S358" i="2" s="1"/>
  <c r="T358" i="2" s="1"/>
  <c r="R1257" i="2"/>
  <c r="S1257" i="2" s="1"/>
  <c r="T1257" i="2" s="1"/>
  <c r="R321" i="2"/>
  <c r="S321" i="2" s="1"/>
  <c r="T321" i="2" s="1"/>
  <c r="R704" i="2"/>
  <c r="S704" i="2" s="1"/>
  <c r="T704" i="2" s="1"/>
  <c r="R438" i="2"/>
  <c r="S438" i="2" s="1"/>
  <c r="T438" i="2" s="1"/>
  <c r="R809" i="2"/>
  <c r="S809" i="2" s="1"/>
  <c r="T809" i="2" s="1"/>
  <c r="R1181" i="2"/>
  <c r="S1181" i="2" s="1"/>
  <c r="T1181" i="2" s="1"/>
  <c r="R316" i="2"/>
  <c r="S316" i="2" s="1"/>
  <c r="T316" i="2" s="1"/>
  <c r="R399" i="2"/>
  <c r="S399" i="2" s="1"/>
  <c r="T399" i="2" s="1"/>
  <c r="R493" i="2"/>
  <c r="S493" i="2" s="1"/>
  <c r="T493" i="2" s="1"/>
  <c r="R864" i="2"/>
  <c r="S864" i="2" s="1"/>
  <c r="T864" i="2" s="1"/>
  <c r="R574" i="2"/>
  <c r="S574" i="2" s="1"/>
  <c r="T574" i="2" s="1"/>
  <c r="R981" i="2"/>
  <c r="S981" i="2" s="1"/>
  <c r="T981" i="2" s="1"/>
  <c r="R117" i="2"/>
  <c r="S117" i="2" s="1"/>
  <c r="T117" i="2" s="1"/>
  <c r="R696" i="2"/>
  <c r="S696" i="2" s="1"/>
  <c r="T696" i="2" s="1"/>
  <c r="R1363" i="2"/>
  <c r="S1363" i="2" s="1"/>
  <c r="T1363" i="2" s="1"/>
  <c r="R646" i="2"/>
  <c r="S646" i="2" s="1"/>
  <c r="T646" i="2" s="1"/>
  <c r="R557" i="2"/>
  <c r="S557" i="2" s="1"/>
  <c r="T557" i="2" s="1"/>
  <c r="R236" i="2"/>
  <c r="S236" i="2" s="1"/>
  <c r="T236" i="2" s="1"/>
  <c r="R717" i="2"/>
  <c r="S717" i="2" s="1"/>
  <c r="T717" i="2" s="1"/>
  <c r="R521" i="2"/>
  <c r="S521" i="2" s="1"/>
  <c r="T521" i="2" s="1"/>
  <c r="R651" i="2"/>
  <c r="S651" i="2" s="1"/>
  <c r="T651" i="2" s="1"/>
  <c r="R1249" i="2"/>
  <c r="S1249" i="2" s="1"/>
  <c r="T1249" i="2" s="1"/>
  <c r="R325" i="2"/>
  <c r="S325" i="2" s="1"/>
  <c r="T325" i="2" s="1"/>
  <c r="R1409" i="2"/>
  <c r="S1409" i="2" s="1"/>
  <c r="T1409" i="2" s="1"/>
  <c r="R1120" i="2"/>
  <c r="S1120" i="2" s="1"/>
  <c r="T1120" i="2" s="1"/>
  <c r="R457" i="2"/>
  <c r="S457" i="2" s="1"/>
  <c r="T457" i="2" s="1"/>
  <c r="R184" i="2"/>
  <c r="S184" i="2" s="1"/>
  <c r="T184" i="2" s="1"/>
  <c r="R1083" i="2"/>
  <c r="S1083" i="2" s="1"/>
  <c r="T1083" i="2" s="1"/>
  <c r="R219" i="2"/>
  <c r="S219" i="2" s="1"/>
  <c r="T219" i="2" s="1"/>
  <c r="R880" i="2"/>
  <c r="S880" i="2" s="1"/>
  <c r="T880" i="2" s="1"/>
  <c r="R1288" i="2"/>
  <c r="S1288" i="2" s="1"/>
  <c r="T1288" i="2" s="1"/>
  <c r="R1015" i="2"/>
  <c r="S1015" i="2" s="1"/>
  <c r="T1015" i="2" s="1"/>
  <c r="R1150" i="2"/>
  <c r="S1150" i="2" s="1"/>
  <c r="T1150" i="2" s="1"/>
  <c r="R167" i="2"/>
  <c r="S167" i="2" s="1"/>
  <c r="T167" i="2" s="1"/>
  <c r="R549" i="2"/>
  <c r="S549" i="2" s="1"/>
  <c r="T549" i="2" s="1"/>
  <c r="R344" i="2"/>
  <c r="S344" i="2" s="1"/>
  <c r="T344" i="2" s="1"/>
  <c r="R427" i="2"/>
  <c r="S427" i="2" s="1"/>
  <c r="T427" i="2" s="1"/>
  <c r="R173" i="2"/>
  <c r="S173" i="2" s="1"/>
  <c r="A66" i="3" s="1"/>
  <c r="R834" i="2"/>
  <c r="S834" i="2" s="1"/>
  <c r="T834" i="2" s="1"/>
  <c r="R766" i="2"/>
  <c r="S766" i="2" s="1"/>
  <c r="T766" i="2" s="1"/>
  <c r="R228" i="2"/>
  <c r="S228" i="2" s="1"/>
  <c r="T228" i="2" s="1"/>
  <c r="R1125" i="2"/>
  <c r="S1125" i="2" s="1"/>
  <c r="T1125" i="2" s="1"/>
  <c r="R523" i="2"/>
  <c r="S523" i="2" s="1"/>
  <c r="T523" i="2" s="1"/>
  <c r="R1401" i="2"/>
  <c r="S1401" i="2" s="1"/>
  <c r="T1401" i="2" s="1"/>
  <c r="R465" i="2"/>
  <c r="S465" i="2" s="1"/>
  <c r="T465" i="2" s="1"/>
  <c r="R969" i="2"/>
  <c r="S969" i="2" s="1"/>
  <c r="T969" i="2" s="1"/>
  <c r="R1068" i="2"/>
  <c r="S1068" i="2" s="1"/>
  <c r="T1068" i="2" s="1"/>
  <c r="R1169" i="2"/>
  <c r="S1169" i="2" s="1"/>
  <c r="T1169" i="2" s="1"/>
  <c r="R305" i="2"/>
  <c r="S305" i="2" s="1"/>
  <c r="T305" i="2" s="1"/>
  <c r="R998" i="2"/>
  <c r="S998" i="2" s="1"/>
  <c r="T998" i="2" s="1"/>
  <c r="R134" i="2"/>
  <c r="S134" i="2" s="1"/>
  <c r="A27" i="3" s="1"/>
  <c r="R243" i="2"/>
  <c r="S243" i="2" s="1"/>
  <c r="T243" i="2" s="1"/>
  <c r="R1107" i="2"/>
  <c r="S1107" i="2" s="1"/>
  <c r="T1107" i="2" s="1"/>
  <c r="R1123" i="2"/>
  <c r="S1123" i="2" s="1"/>
  <c r="T1123" i="2" s="1"/>
  <c r="R477" i="2"/>
  <c r="S477" i="2" s="1"/>
  <c r="T477" i="2" s="1"/>
  <c r="R280" i="2"/>
  <c r="S280" i="2" s="1"/>
  <c r="T280" i="2" s="1"/>
  <c r="R1220" i="2"/>
  <c r="S1220" i="2" s="1"/>
  <c r="T1220" i="2" s="1"/>
  <c r="R828" i="2"/>
  <c r="S828" i="2" s="1"/>
  <c r="T828" i="2" s="1"/>
  <c r="R576" i="2"/>
  <c r="S576" i="2" s="1"/>
  <c r="T576" i="2" s="1"/>
  <c r="R896" i="2"/>
  <c r="S896" i="2" s="1"/>
  <c r="T896" i="2" s="1"/>
  <c r="R259" i="2"/>
  <c r="S259" i="2" s="1"/>
  <c r="T259" i="2" s="1"/>
  <c r="R594" i="2"/>
  <c r="S594" i="2" s="1"/>
  <c r="T594" i="2" s="1"/>
  <c r="R731" i="2"/>
  <c r="S731" i="2" s="1"/>
  <c r="T731" i="2" s="1"/>
  <c r="R1343" i="2"/>
  <c r="S1343" i="2" s="1"/>
  <c r="T1343" i="2" s="1"/>
  <c r="R776" i="2"/>
  <c r="S776" i="2" s="1"/>
  <c r="T776" i="2" s="1"/>
  <c r="R1020" i="2"/>
  <c r="S1020" i="2" s="1"/>
  <c r="T1020" i="2" s="1"/>
  <c r="R1291" i="2"/>
  <c r="S1291" i="2" s="1"/>
  <c r="T1291" i="2" s="1"/>
  <c r="R1185" i="2"/>
  <c r="S1185" i="2" s="1"/>
  <c r="T1185" i="2" s="1"/>
  <c r="R177" i="2"/>
  <c r="S177" i="2" s="1"/>
  <c r="A70" i="3" s="1"/>
  <c r="R1011" i="2"/>
  <c r="S1011" i="2" s="1"/>
  <c r="T1011" i="2" s="1"/>
  <c r="R588" i="2"/>
  <c r="S588" i="2" s="1"/>
  <c r="T588" i="2" s="1"/>
  <c r="R1054" i="2"/>
  <c r="S1054" i="2" s="1"/>
  <c r="T1054" i="2" s="1"/>
  <c r="R478" i="2"/>
  <c r="S478" i="2" s="1"/>
  <c r="T478" i="2" s="1"/>
  <c r="R430" i="2"/>
  <c r="S430" i="2" s="1"/>
  <c r="T430" i="2" s="1"/>
  <c r="R810" i="2"/>
  <c r="S810" i="2" s="1"/>
  <c r="T810" i="2" s="1"/>
  <c r="R355" i="2"/>
  <c r="S355" i="2" s="1"/>
  <c r="T355" i="2" s="1"/>
  <c r="R640" i="2"/>
  <c r="S640" i="2" s="1"/>
  <c r="T640" i="2" s="1"/>
  <c r="R753" i="2"/>
  <c r="S753" i="2" s="1"/>
  <c r="T753" i="2" s="1"/>
  <c r="R1232" i="2"/>
  <c r="S1232" i="2" s="1"/>
  <c r="T1232" i="2" s="1"/>
  <c r="R911" i="2"/>
  <c r="S911" i="2" s="1"/>
  <c r="T911" i="2" s="1"/>
  <c r="R1275" i="2"/>
  <c r="S1275" i="2" s="1"/>
  <c r="T1275" i="2" s="1"/>
  <c r="R459" i="2"/>
  <c r="S459" i="2" s="1"/>
  <c r="T459" i="2" s="1"/>
  <c r="R624" i="2"/>
  <c r="S624" i="2" s="1"/>
  <c r="T624" i="2" s="1"/>
  <c r="R537" i="2"/>
  <c r="S537" i="2" s="1"/>
  <c r="T537" i="2" s="1"/>
  <c r="R445" i="2"/>
  <c r="S445" i="2" s="1"/>
  <c r="T445" i="2" s="1"/>
  <c r="R1399" i="2"/>
  <c r="S1399" i="2" s="1"/>
  <c r="T1399" i="2" s="1"/>
  <c r="R435" i="2"/>
  <c r="S435" i="2" s="1"/>
  <c r="T435" i="2" s="1"/>
  <c r="R882" i="2"/>
  <c r="S882" i="2" s="1"/>
  <c r="T882" i="2" s="1"/>
  <c r="R1076" i="2"/>
  <c r="S1076" i="2" s="1"/>
  <c r="T1076" i="2" s="1"/>
  <c r="R596" i="2"/>
  <c r="S596" i="2" s="1"/>
  <c r="T596" i="2" s="1"/>
  <c r="R955" i="2"/>
  <c r="S955" i="2" s="1"/>
  <c r="T955" i="2" s="1"/>
  <c r="R670" i="2"/>
  <c r="S670" i="2" s="1"/>
  <c r="T670" i="2" s="1"/>
  <c r="R921" i="2"/>
  <c r="S921" i="2" s="1"/>
  <c r="T921" i="2" s="1"/>
  <c r="R387" i="2"/>
  <c r="S387" i="2" s="1"/>
  <c r="T387" i="2" s="1"/>
  <c r="R508" i="2"/>
  <c r="S508" i="2" s="1"/>
  <c r="T508" i="2" s="1"/>
  <c r="R807" i="2"/>
  <c r="S807" i="2" s="1"/>
  <c r="T807" i="2" s="1"/>
  <c r="R716" i="2"/>
  <c r="S716" i="2" s="1"/>
  <c r="T716" i="2" s="1"/>
  <c r="R297" i="2"/>
  <c r="S297" i="2" s="1"/>
  <c r="T297" i="2" s="1"/>
  <c r="R815" i="2"/>
  <c r="S815" i="2" s="1"/>
  <c r="T815" i="2" s="1"/>
  <c r="R324" i="2"/>
  <c r="S324" i="2" s="1"/>
  <c r="T324" i="2" s="1"/>
  <c r="R1089" i="2"/>
  <c r="S1089" i="2" s="1"/>
  <c r="T1089" i="2" s="1"/>
  <c r="R225" i="2"/>
  <c r="S225" i="2" s="1"/>
  <c r="T225" i="2" s="1"/>
  <c r="R786" i="2"/>
  <c r="S786" i="2" s="1"/>
  <c r="T786" i="2" s="1"/>
  <c r="R1166" i="2"/>
  <c r="S1166" i="2" s="1"/>
  <c r="T1166" i="2" s="1"/>
  <c r="R302" i="2"/>
  <c r="S302" i="2" s="1"/>
  <c r="T302" i="2" s="1"/>
  <c r="R1010" i="2"/>
  <c r="S1010" i="2" s="1"/>
  <c r="T1010" i="2" s="1"/>
  <c r="R146" i="2"/>
  <c r="S146" i="2" s="1"/>
  <c r="T146" i="2" s="1"/>
  <c r="R635" i="2"/>
  <c r="S635" i="2" s="1"/>
  <c r="T635" i="2" s="1"/>
  <c r="R1398" i="2"/>
  <c r="S1398" i="2" s="1"/>
  <c r="T1398" i="2" s="1"/>
  <c r="R175" i="2"/>
  <c r="S175" i="2" s="1"/>
  <c r="T175" i="2" s="1"/>
  <c r="R792" i="2"/>
  <c r="S792" i="2" s="1"/>
  <c r="T792" i="2" s="1"/>
  <c r="R1403" i="2"/>
  <c r="S1403" i="2" s="1"/>
  <c r="T1403" i="2" s="1"/>
  <c r="R892" i="2"/>
  <c r="S892" i="2" s="1"/>
  <c r="T892" i="2" s="1"/>
  <c r="R192" i="2"/>
  <c r="S192" i="2" s="1"/>
  <c r="T192" i="2" s="1"/>
  <c r="R874" i="2"/>
  <c r="S874" i="2" s="1"/>
  <c r="T874" i="2" s="1"/>
  <c r="R566" i="2"/>
  <c r="S566" i="2" s="1"/>
  <c r="T566" i="2" s="1"/>
  <c r="R492" i="2"/>
  <c r="S492" i="2" s="1"/>
  <c r="T492" i="2" s="1"/>
  <c r="R839" i="2"/>
  <c r="S839" i="2" s="1"/>
  <c r="T839" i="2" s="1"/>
  <c r="R909" i="2"/>
  <c r="S909" i="2" s="1"/>
  <c r="T909" i="2" s="1"/>
  <c r="R770" i="2"/>
  <c r="S770" i="2" s="1"/>
  <c r="T770" i="2" s="1"/>
  <c r="R253" i="2"/>
  <c r="S253" i="2" s="1"/>
  <c r="T253" i="2" s="1"/>
  <c r="R932" i="2"/>
  <c r="S932" i="2" s="1"/>
  <c r="T932" i="2" s="1"/>
  <c r="R548" i="2"/>
  <c r="S548" i="2" s="1"/>
  <c r="T548" i="2" s="1"/>
  <c r="R145" i="2"/>
  <c r="S145" i="2" s="1"/>
  <c r="A38" i="3" s="1"/>
  <c r="R437" i="2"/>
  <c r="S437" i="2" s="1"/>
  <c r="T437" i="2" s="1"/>
  <c r="R1251" i="2"/>
  <c r="S1251" i="2" s="1"/>
  <c r="T1251" i="2" s="1"/>
  <c r="R625" i="2"/>
  <c r="S625" i="2" s="1"/>
  <c r="T625" i="2" s="1"/>
  <c r="R701" i="2"/>
  <c r="S701" i="2" s="1"/>
  <c r="T701" i="2" s="1"/>
  <c r="R1161" i="2"/>
  <c r="S1161" i="2" s="1"/>
  <c r="T1161" i="2" s="1"/>
  <c r="R751" i="2"/>
  <c r="S751" i="2" s="1"/>
  <c r="T751" i="2" s="1"/>
  <c r="R512" i="2"/>
  <c r="S512" i="2" s="1"/>
  <c r="T512" i="2" s="1"/>
  <c r="R389" i="2"/>
  <c r="S389" i="2" s="1"/>
  <c r="T389" i="2" s="1"/>
  <c r="R424" i="2"/>
  <c r="S424" i="2" s="1"/>
  <c r="T424" i="2" s="1"/>
  <c r="R270" i="2"/>
  <c r="S270" i="2" s="1"/>
  <c r="T270" i="2" s="1"/>
  <c r="R112" i="2"/>
  <c r="S112" i="2" s="1"/>
  <c r="T112" i="2" s="1"/>
  <c r="R862" i="2"/>
  <c r="S862" i="2" s="1"/>
  <c r="T862" i="2" s="1"/>
  <c r="R744" i="2"/>
  <c r="S744" i="2" s="1"/>
  <c r="T744" i="2" s="1"/>
  <c r="R824" i="2"/>
  <c r="S824" i="2" s="1"/>
  <c r="T824" i="2" s="1"/>
  <c r="R1361" i="2"/>
  <c r="S1361" i="2" s="1"/>
  <c r="T1361" i="2" s="1"/>
  <c r="R564" i="2"/>
  <c r="S564" i="2" s="1"/>
  <c r="T564" i="2" s="1"/>
  <c r="R276" i="2"/>
  <c r="S276" i="2" s="1"/>
  <c r="T276" i="2" s="1"/>
  <c r="R661" i="2"/>
  <c r="S661" i="2" s="1"/>
  <c r="T661" i="2" s="1"/>
  <c r="R1114" i="2"/>
  <c r="S1114" i="2" s="1"/>
  <c r="T1114" i="2" s="1"/>
  <c r="R1430" i="2"/>
  <c r="S1430" i="2" s="1"/>
  <c r="T1430" i="2" s="1"/>
  <c r="R762" i="2"/>
  <c r="S762" i="2" s="1"/>
  <c r="T762" i="2" s="1"/>
  <c r="R406" i="2"/>
  <c r="S406" i="2" s="1"/>
  <c r="T406" i="2" s="1"/>
  <c r="R1437" i="2"/>
  <c r="S1437" i="2" s="1"/>
  <c r="T1437" i="2" s="1"/>
  <c r="R323" i="2"/>
  <c r="S323" i="2" s="1"/>
  <c r="T323" i="2" s="1"/>
  <c r="R284" i="2"/>
  <c r="S284" i="2" s="1"/>
  <c r="T284" i="2" s="1"/>
  <c r="R1397" i="2"/>
  <c r="S1397" i="2" s="1"/>
  <c r="T1397" i="2" s="1"/>
  <c r="R539" i="2"/>
  <c r="S539" i="2" s="1"/>
  <c r="T539" i="2" s="1"/>
  <c r="R159" i="2"/>
  <c r="S159" i="2" s="1"/>
  <c r="T159" i="2" s="1"/>
  <c r="R1138" i="2"/>
  <c r="S1138" i="2" s="1"/>
  <c r="T1138" i="2" s="1"/>
  <c r="R249" i="2"/>
  <c r="S249" i="2" s="1"/>
  <c r="T249" i="2" s="1"/>
  <c r="R974" i="2"/>
  <c r="S974" i="2" s="1"/>
  <c r="T974" i="2" s="1"/>
  <c r="R1002" i="2"/>
  <c r="S1002" i="2" s="1"/>
  <c r="T1002" i="2" s="1"/>
  <c r="R1074" i="2"/>
  <c r="S1074" i="2" s="1"/>
  <c r="T1074" i="2" s="1"/>
  <c r="R653" i="2"/>
  <c r="S653" i="2" s="1"/>
  <c r="T653" i="2" s="1"/>
  <c r="R1151" i="2"/>
  <c r="S1151" i="2" s="1"/>
  <c r="T1151" i="2" s="1"/>
  <c r="R138" i="2"/>
  <c r="S138" i="2" s="1"/>
  <c r="A31" i="3" s="1"/>
  <c r="R726" i="2"/>
  <c r="S726" i="2" s="1"/>
  <c r="T726" i="2" s="1"/>
  <c r="R605" i="2"/>
  <c r="S605" i="2" s="1"/>
  <c r="T605" i="2" s="1"/>
  <c r="R1337" i="2"/>
  <c r="S1337" i="2" s="1"/>
  <c r="T1337" i="2" s="1"/>
  <c r="R783" i="2"/>
  <c r="S783" i="2" s="1"/>
  <c r="T783" i="2" s="1"/>
  <c r="R1335" i="2"/>
  <c r="S1335" i="2" s="1"/>
  <c r="T1335" i="2" s="1"/>
  <c r="R471" i="2"/>
  <c r="S471" i="2" s="1"/>
  <c r="T471" i="2" s="1"/>
  <c r="R565" i="2"/>
  <c r="S565" i="2" s="1"/>
  <c r="T565" i="2" s="1"/>
  <c r="R936" i="2"/>
  <c r="S936" i="2" s="1"/>
  <c r="T936" i="2" s="1"/>
  <c r="R308" i="2"/>
  <c r="S308" i="2" s="1"/>
  <c r="T308" i="2" s="1"/>
  <c r="R607" i="2"/>
  <c r="S607" i="2" s="1"/>
  <c r="T607" i="2" s="1"/>
  <c r="R780" i="2"/>
  <c r="S780" i="2" s="1"/>
  <c r="T780" i="2" s="1"/>
  <c r="R181" i="2"/>
  <c r="S181" i="2" s="1"/>
  <c r="T181" i="2" s="1"/>
  <c r="R538" i="2"/>
  <c r="S538" i="2" s="1"/>
  <c r="T538" i="2" s="1"/>
  <c r="R782" i="2"/>
  <c r="S782" i="2" s="1"/>
  <c r="T782" i="2" s="1"/>
  <c r="R535" i="2"/>
  <c r="S535" i="2" s="1"/>
  <c r="T535" i="2" s="1"/>
  <c r="R906" i="2"/>
  <c r="S906" i="2" s="1"/>
  <c r="T906" i="2" s="1"/>
  <c r="R746" i="2"/>
  <c r="S746" i="2" s="1"/>
  <c r="T746" i="2" s="1"/>
  <c r="R585" i="2"/>
  <c r="S585" i="2" s="1"/>
  <c r="T585" i="2" s="1"/>
  <c r="R1208" i="2"/>
  <c r="S1208" i="2" s="1"/>
  <c r="T1208" i="2" s="1"/>
  <c r="R1317" i="2"/>
  <c r="S1317" i="2" s="1"/>
  <c r="T1317" i="2" s="1"/>
  <c r="R755" i="2"/>
  <c r="S755" i="2" s="1"/>
  <c r="T755" i="2" s="1"/>
  <c r="R599" i="2"/>
  <c r="S599" i="2" s="1"/>
  <c r="T599" i="2" s="1"/>
  <c r="R274" i="2"/>
  <c r="S274" i="2" s="1"/>
  <c r="T274" i="2" s="1"/>
  <c r="R983" i="2"/>
  <c r="S983" i="2" s="1"/>
  <c r="T983" i="2" s="1"/>
  <c r="R740" i="2"/>
  <c r="S740" i="2" s="1"/>
  <c r="T740" i="2" s="1"/>
  <c r="R944" i="2"/>
  <c r="S944" i="2" s="1"/>
  <c r="T944" i="2" s="1"/>
  <c r="R1214" i="2"/>
  <c r="S1214" i="2" s="1"/>
  <c r="T1214" i="2" s="1"/>
  <c r="R350" i="2"/>
  <c r="S350" i="2" s="1"/>
  <c r="T350" i="2" s="1"/>
  <c r="R1092" i="2"/>
  <c r="S1092" i="2" s="1"/>
  <c r="T1092" i="2" s="1"/>
  <c r="R298" i="2"/>
  <c r="S298" i="2" s="1"/>
  <c r="T298" i="2" s="1"/>
  <c r="R728" i="2"/>
  <c r="S728" i="2" s="1"/>
  <c r="T728" i="2" s="1"/>
  <c r="R940" i="2"/>
  <c r="S940" i="2" s="1"/>
  <c r="T940" i="2" s="1"/>
  <c r="R700" i="2"/>
  <c r="S700" i="2" s="1"/>
  <c r="T700" i="2" s="1"/>
  <c r="R554" i="2"/>
  <c r="S554" i="2" s="1"/>
  <c r="T554" i="2" s="1"/>
  <c r="R480" i="2"/>
  <c r="S480" i="2" s="1"/>
  <c r="T480" i="2" s="1"/>
  <c r="R1029" i="2"/>
  <c r="S1029" i="2" s="1"/>
  <c r="T1029" i="2" s="1"/>
  <c r="R168" i="2"/>
  <c r="S168" i="2" s="1"/>
  <c r="T168" i="2" s="1"/>
  <c r="R211" i="2"/>
  <c r="S211" i="2" s="1"/>
  <c r="T211" i="2" s="1"/>
  <c r="R861" i="2"/>
  <c r="S861" i="2" s="1"/>
  <c r="T861" i="2" s="1"/>
  <c r="R294" i="2"/>
  <c r="S294" i="2" s="1"/>
  <c r="T294" i="2" s="1"/>
  <c r="R814" i="2"/>
  <c r="S814" i="2" s="1"/>
  <c r="T814" i="2" s="1"/>
  <c r="R340" i="2"/>
  <c r="S340" i="2" s="1"/>
  <c r="T340" i="2" s="1"/>
  <c r="R1085" i="2"/>
  <c r="S1085" i="2" s="1"/>
  <c r="T1085" i="2" s="1"/>
  <c r="R221" i="2"/>
  <c r="S221" i="2" s="1"/>
  <c r="T221" i="2" s="1"/>
  <c r="R1129" i="2"/>
  <c r="S1129" i="2" s="1"/>
  <c r="T1129" i="2" s="1"/>
  <c r="R899" i="2"/>
  <c r="S899" i="2" s="1"/>
  <c r="T899" i="2" s="1"/>
  <c r="R440" i="2"/>
  <c r="S440" i="2" s="1"/>
  <c r="T440" i="2" s="1"/>
  <c r="R1026" i="2"/>
  <c r="S1026" i="2" s="1"/>
  <c r="T1026" i="2" s="1"/>
  <c r="R1218" i="2"/>
  <c r="S1218" i="2" s="1"/>
  <c r="T1218" i="2" s="1"/>
  <c r="R1112" i="2"/>
  <c r="S1112" i="2" s="1"/>
  <c r="T1112" i="2" s="1"/>
  <c r="R891" i="2"/>
  <c r="S891" i="2" s="1"/>
  <c r="T891" i="2" s="1"/>
  <c r="R595" i="2"/>
  <c r="S595" i="2" s="1"/>
  <c r="T595" i="2" s="1"/>
  <c r="R678" i="2"/>
  <c r="S678" i="2" s="1"/>
  <c r="T678" i="2" s="1"/>
  <c r="R1292" i="2"/>
  <c r="S1292" i="2" s="1"/>
  <c r="T1292" i="2" s="1"/>
  <c r="R1434" i="2"/>
  <c r="S1434" i="2" s="1"/>
  <c r="T1434" i="2" s="1"/>
  <c r="R907" i="2"/>
  <c r="S907" i="2" s="1"/>
  <c r="T907" i="2" s="1"/>
  <c r="R884" i="2"/>
  <c r="S884" i="2" s="1"/>
  <c r="T884" i="2" s="1"/>
  <c r="R267" i="2"/>
  <c r="S267" i="2" s="1"/>
  <c r="T267" i="2" s="1"/>
  <c r="R1209" i="2"/>
  <c r="S1209" i="2" s="1"/>
  <c r="T1209" i="2" s="1"/>
  <c r="R725" i="2"/>
  <c r="S725" i="2" s="1"/>
  <c r="T725" i="2" s="1"/>
  <c r="R846" i="2"/>
  <c r="S846" i="2" s="1"/>
  <c r="T846" i="2" s="1"/>
  <c r="R904" i="2"/>
  <c r="S904" i="2" s="1"/>
  <c r="T904" i="2" s="1"/>
  <c r="R675" i="2"/>
  <c r="S675" i="2" s="1"/>
  <c r="T675" i="2" s="1"/>
  <c r="R1345" i="2"/>
  <c r="S1345" i="2" s="1"/>
  <c r="T1345" i="2" s="1"/>
  <c r="R1236" i="2"/>
  <c r="S1236" i="2" s="1"/>
  <c r="T1236" i="2" s="1"/>
  <c r="R989" i="2"/>
  <c r="S989" i="2" s="1"/>
  <c r="T989" i="2" s="1"/>
  <c r="R1278" i="2"/>
  <c r="S1278" i="2" s="1"/>
  <c r="T1278" i="2" s="1"/>
  <c r="R1429" i="2"/>
  <c r="S1429" i="2" s="1"/>
  <c r="T1429" i="2" s="1"/>
  <c r="R1320" i="2"/>
  <c r="S1320" i="2" s="1"/>
  <c r="T1320" i="2" s="1"/>
  <c r="R187" i="2"/>
  <c r="S187" i="2" s="1"/>
  <c r="A80" i="3" s="1"/>
  <c r="R1362" i="2"/>
  <c r="S1362" i="2" s="1"/>
  <c r="T1362" i="2" s="1"/>
  <c r="R1143" i="2"/>
  <c r="S1143" i="2" s="1"/>
  <c r="T1143" i="2" s="1"/>
  <c r="R279" i="2"/>
  <c r="S279" i="2" s="1"/>
  <c r="T279" i="2" s="1"/>
  <c r="R961" i="2"/>
  <c r="S961" i="2" s="1"/>
  <c r="T961" i="2" s="1"/>
  <c r="R411" i="2"/>
  <c r="S411" i="2" s="1"/>
  <c r="T411" i="2" s="1"/>
  <c r="R505" i="2"/>
  <c r="S505" i="2" s="1"/>
  <c r="T505" i="2" s="1"/>
  <c r="R876" i="2"/>
  <c r="S876" i="2" s="1"/>
  <c r="T876" i="2" s="1"/>
  <c r="R831" i="2"/>
  <c r="S831" i="2" s="1"/>
  <c r="T831" i="2" s="1"/>
  <c r="R916" i="2"/>
  <c r="S916" i="2" s="1"/>
  <c r="T916" i="2" s="1"/>
  <c r="R223" i="2"/>
  <c r="S223" i="2" s="1"/>
  <c r="T223" i="2" s="1"/>
  <c r="R1338" i="2"/>
  <c r="S1338" i="2" s="1"/>
  <c r="T1338" i="2" s="1"/>
  <c r="R402" i="2"/>
  <c r="S402" i="2" s="1"/>
  <c r="T402" i="2" s="1"/>
  <c r="R927" i="2"/>
  <c r="S927" i="2" s="1"/>
  <c r="T927" i="2" s="1"/>
  <c r="R1416" i="2"/>
  <c r="S1416" i="2" s="1"/>
  <c r="T1416" i="2" s="1"/>
  <c r="R1077" i="2"/>
  <c r="S1077" i="2" s="1"/>
  <c r="T1077" i="2" s="1"/>
  <c r="R141" i="2"/>
  <c r="S141" i="2" s="1"/>
  <c r="A34" i="3" s="1"/>
  <c r="R851" i="2"/>
  <c r="S851" i="2" s="1"/>
  <c r="T851" i="2" s="1"/>
  <c r="R615" i="2"/>
  <c r="S615" i="2" s="1"/>
  <c r="T615" i="2" s="1"/>
  <c r="R1213" i="2"/>
  <c r="S1213" i="2" s="1"/>
  <c r="T1213" i="2" s="1"/>
  <c r="R1104" i="2"/>
  <c r="S1104" i="2" s="1"/>
  <c r="T1104" i="2" s="1"/>
  <c r="R452" i="2"/>
  <c r="S452" i="2" s="1"/>
  <c r="T452" i="2" s="1"/>
  <c r="R924" i="2"/>
  <c r="S924" i="2" s="1"/>
  <c r="T924" i="2" s="1"/>
  <c r="R1163" i="2"/>
  <c r="S1163" i="2" s="1"/>
  <c r="T1163" i="2" s="1"/>
  <c r="R165" i="2"/>
  <c r="S165" i="2" s="1"/>
  <c r="T165" i="2" s="1"/>
  <c r="R1242" i="2"/>
  <c r="S1242" i="2" s="1"/>
  <c r="T1242" i="2" s="1"/>
  <c r="R378" i="2"/>
  <c r="S378" i="2" s="1"/>
  <c r="T378" i="2" s="1"/>
  <c r="R322" i="2"/>
  <c r="S322" i="2" s="1"/>
  <c r="T322" i="2" s="1"/>
  <c r="R854" i="2"/>
  <c r="S854" i="2" s="1"/>
  <c r="T854" i="2" s="1"/>
  <c r="R1391" i="2"/>
  <c r="S1391" i="2" s="1"/>
  <c r="T1391" i="2" s="1"/>
  <c r="R1050" i="2"/>
  <c r="S1050" i="2" s="1"/>
  <c r="T1050" i="2" s="1"/>
  <c r="R1433" i="2"/>
  <c r="S1433" i="2" s="1"/>
  <c r="T1433" i="2" s="1"/>
  <c r="R785" i="2"/>
  <c r="S785" i="2" s="1"/>
  <c r="T785" i="2" s="1"/>
  <c r="R1193" i="2"/>
  <c r="S1193" i="2" s="1"/>
  <c r="T1193" i="2" s="1"/>
  <c r="R713" i="2"/>
  <c r="S713" i="2" s="1"/>
  <c r="T713" i="2" s="1"/>
  <c r="R1265" i="2"/>
  <c r="S1265" i="2" s="1"/>
  <c r="T1265" i="2" s="1"/>
  <c r="R747" i="2"/>
  <c r="S747" i="2" s="1"/>
  <c r="T747" i="2" s="1"/>
  <c r="R1038" i="2"/>
  <c r="S1038" i="2" s="1"/>
  <c r="T1038" i="2" s="1"/>
  <c r="R763" i="2"/>
  <c r="S763" i="2" s="1"/>
  <c r="T763" i="2" s="1"/>
  <c r="R379" i="2"/>
  <c r="S379" i="2" s="1"/>
  <c r="T379" i="2" s="1"/>
  <c r="R125" i="2"/>
  <c r="S125" i="2" s="1"/>
  <c r="T125" i="2" s="1"/>
  <c r="R985" i="2"/>
  <c r="S985" i="2" s="1"/>
  <c r="T985" i="2" s="1"/>
  <c r="R772" i="2"/>
  <c r="S772" i="2" s="1"/>
  <c r="T772" i="2" s="1"/>
  <c r="R1183" i="2"/>
  <c r="S1183" i="2" s="1"/>
  <c r="T1183" i="2" s="1"/>
  <c r="R1101" i="2"/>
  <c r="S1101" i="2" s="1"/>
  <c r="T1101" i="2" s="1"/>
  <c r="R450" i="2"/>
  <c r="S450" i="2" s="1"/>
  <c r="T450" i="2" s="1"/>
  <c r="R1122" i="2"/>
  <c r="S1122" i="2" s="1"/>
  <c r="T1122" i="2" s="1"/>
  <c r="R1172" i="2"/>
  <c r="S1172" i="2" s="1"/>
  <c r="T1172" i="2" s="1"/>
  <c r="R971" i="2"/>
  <c r="S971" i="2" s="1"/>
  <c r="T971" i="2" s="1"/>
  <c r="R562" i="2"/>
  <c r="S562" i="2" s="1"/>
  <c r="T562" i="2" s="1"/>
  <c r="R341" i="2"/>
  <c r="S341" i="2" s="1"/>
  <c r="T341" i="2" s="1"/>
  <c r="R894" i="2"/>
  <c r="S894" i="2" s="1"/>
  <c r="T894" i="2" s="1"/>
  <c r="R869" i="2"/>
  <c r="S869" i="2" s="1"/>
  <c r="T869" i="2" s="1"/>
  <c r="R617" i="2"/>
  <c r="S617" i="2" s="1"/>
  <c r="T617" i="2" s="1"/>
  <c r="R918" i="2"/>
  <c r="S918" i="2" s="1"/>
  <c r="T918" i="2" s="1"/>
  <c r="R426" i="2"/>
  <c r="S426" i="2" s="1"/>
  <c r="T426" i="2" s="1"/>
  <c r="R1136" i="2"/>
  <c r="S1136" i="2" s="1"/>
  <c r="T1136" i="2" s="1"/>
  <c r="R1254" i="2"/>
  <c r="S1254" i="2" s="1"/>
  <c r="T1254" i="2" s="1"/>
  <c r="R246" i="2"/>
  <c r="S246" i="2" s="1"/>
  <c r="T246" i="2" s="1"/>
  <c r="R693" i="2"/>
  <c r="S693" i="2" s="1"/>
  <c r="T693" i="2" s="1"/>
  <c r="R793" i="2"/>
  <c r="S793" i="2" s="1"/>
  <c r="T793" i="2" s="1"/>
  <c r="R626" i="2"/>
  <c r="S626" i="2" s="1"/>
  <c r="T626" i="2" s="1"/>
  <c r="R1328" i="2"/>
  <c r="S1328" i="2" s="1"/>
  <c r="T1328" i="2" s="1"/>
  <c r="R735" i="2"/>
  <c r="S735" i="2" s="1"/>
  <c r="T735" i="2" s="1"/>
  <c r="R1303" i="2"/>
  <c r="S1303" i="2" s="1"/>
  <c r="T1303" i="2" s="1"/>
  <c r="R1267" i="2"/>
  <c r="S1267" i="2" s="1"/>
  <c r="T1267" i="2" s="1"/>
  <c r="R1017" i="2"/>
  <c r="S1017" i="2" s="1"/>
  <c r="T1017" i="2" s="1"/>
  <c r="R153" i="2"/>
  <c r="S153" i="2" s="1"/>
  <c r="T153" i="2" s="1"/>
  <c r="R1158" i="2"/>
  <c r="S1158" i="2" s="1"/>
  <c r="T1158" i="2" s="1"/>
  <c r="R352" i="2"/>
  <c r="S352" i="2" s="1"/>
  <c r="T352" i="2" s="1"/>
  <c r="R428" i="2"/>
  <c r="S428" i="2" s="1"/>
  <c r="T428" i="2" s="1"/>
  <c r="R820" i="2"/>
  <c r="S820" i="2" s="1"/>
  <c r="T820" i="2" s="1"/>
  <c r="R656" i="2"/>
  <c r="S656" i="2" s="1"/>
  <c r="T656" i="2" s="1"/>
  <c r="R510" i="2"/>
  <c r="S510" i="2" s="1"/>
  <c r="T510" i="2" s="1"/>
  <c r="R420" i="2"/>
  <c r="S420" i="2" s="1"/>
  <c r="T420" i="2" s="1"/>
  <c r="R501" i="2"/>
  <c r="S501" i="2" s="1"/>
  <c r="T501" i="2" s="1"/>
  <c r="R1003" i="2"/>
  <c r="S1003" i="2" s="1"/>
  <c r="T1003" i="2" s="1"/>
  <c r="R569" i="2"/>
  <c r="S569" i="2" s="1"/>
  <c r="T569" i="2" s="1"/>
  <c r="R914" i="2"/>
  <c r="S914" i="2" s="1"/>
  <c r="T914" i="2" s="1"/>
  <c r="R397" i="2"/>
  <c r="S397" i="2" s="1"/>
  <c r="T397" i="2" s="1"/>
  <c r="R462" i="2"/>
  <c r="S462" i="2" s="1"/>
  <c r="T462" i="2" s="1"/>
  <c r="R367" i="2"/>
  <c r="S367" i="2" s="1"/>
  <c r="T367" i="2" s="1"/>
  <c r="R199" i="2"/>
  <c r="S199" i="2" s="1"/>
  <c r="A92" i="3" s="1"/>
  <c r="R829" i="2"/>
  <c r="S829" i="2" s="1"/>
  <c r="T829" i="2" s="1"/>
  <c r="R1137" i="2"/>
  <c r="S1137" i="2" s="1"/>
  <c r="T1137" i="2" s="1"/>
  <c r="R201" i="2"/>
  <c r="S201" i="2" s="1"/>
  <c r="T201" i="2" s="1"/>
  <c r="R842" i="2"/>
  <c r="S842" i="2" s="1"/>
  <c r="T842" i="2" s="1"/>
  <c r="R1105" i="2"/>
  <c r="S1105" i="2" s="1"/>
  <c r="T1105" i="2" s="1"/>
  <c r="R467" i="2"/>
  <c r="S467" i="2" s="1"/>
  <c r="T467" i="2" s="1"/>
  <c r="R1148" i="2"/>
  <c r="S1148" i="2" s="1"/>
  <c r="T1148" i="2" s="1"/>
  <c r="R732" i="2"/>
  <c r="S732" i="2" s="1"/>
  <c r="T732" i="2" s="1"/>
  <c r="R951" i="2"/>
  <c r="S951" i="2" s="1"/>
  <c r="T951" i="2" s="1"/>
  <c r="R118" i="2"/>
  <c r="S118" i="2" s="1"/>
  <c r="T118" i="2" s="1"/>
  <c r="R1305" i="2"/>
  <c r="S1305" i="2" s="1"/>
  <c r="T1305" i="2" s="1"/>
  <c r="R441" i="2"/>
  <c r="S441" i="2" s="1"/>
  <c r="T441" i="2" s="1"/>
  <c r="R518" i="2"/>
  <c r="S518" i="2" s="1"/>
  <c r="T518" i="2" s="1"/>
  <c r="R226" i="2"/>
  <c r="S226" i="2" s="1"/>
  <c r="T226" i="2" s="1"/>
  <c r="R1316" i="2"/>
  <c r="S1316" i="2" s="1"/>
  <c r="T1316" i="2" s="1"/>
  <c r="R1078" i="2"/>
  <c r="S1078" i="2" s="1"/>
  <c r="T1078" i="2" s="1"/>
  <c r="R788" i="2"/>
  <c r="S788" i="2" s="1"/>
  <c r="T788" i="2" s="1"/>
  <c r="R1233" i="2"/>
  <c r="S1233" i="2" s="1"/>
  <c r="T1233" i="2" s="1"/>
  <c r="R369" i="2"/>
  <c r="S369" i="2" s="1"/>
  <c r="T369" i="2" s="1"/>
  <c r="R1226" i="2"/>
  <c r="S1226" i="2" s="1"/>
  <c r="T1226" i="2" s="1"/>
  <c r="R486" i="2"/>
  <c r="S486" i="2" s="1"/>
  <c r="T486" i="2" s="1"/>
  <c r="R781" i="2"/>
  <c r="S781" i="2" s="1"/>
  <c r="T781" i="2" s="1"/>
  <c r="R1382" i="2"/>
  <c r="S1382" i="2" s="1"/>
  <c r="T1382" i="2" s="1"/>
  <c r="R362" i="2"/>
  <c r="S362" i="2" s="1"/>
  <c r="T362" i="2" s="1"/>
  <c r="R628" i="2"/>
  <c r="S628" i="2" s="1"/>
  <c r="T628" i="2" s="1"/>
  <c r="R345" i="2"/>
  <c r="S345" i="2" s="1"/>
  <c r="T345" i="2" s="1"/>
  <c r="R407" i="2"/>
  <c r="S407" i="2" s="1"/>
  <c r="T407" i="2" s="1"/>
  <c r="R1144" i="2"/>
  <c r="S1144" i="2" s="1"/>
  <c r="T1144" i="2" s="1"/>
  <c r="R1263" i="2"/>
  <c r="S1263" i="2" s="1"/>
  <c r="T1263" i="2" s="1"/>
  <c r="R1090" i="2"/>
  <c r="S1090" i="2" s="1"/>
  <c r="T1090" i="2" s="1"/>
  <c r="R1374" i="2"/>
  <c r="S1374" i="2" s="1"/>
  <c r="T1374" i="2" s="1"/>
  <c r="R1036" i="2"/>
  <c r="S1036" i="2" s="1"/>
  <c r="T1036" i="2" s="1"/>
  <c r="R235" i="2"/>
  <c r="S235" i="2" s="1"/>
  <c r="T235" i="2" s="1"/>
  <c r="R312" i="2"/>
  <c r="S312" i="2" s="1"/>
  <c r="T312" i="2" s="1"/>
  <c r="R400" i="2"/>
  <c r="S400" i="2" s="1"/>
  <c r="T400" i="2" s="1"/>
  <c r="R552" i="2"/>
  <c r="S552" i="2" s="1"/>
  <c r="T552" i="2" s="1"/>
  <c r="R710" i="2"/>
  <c r="S710" i="2" s="1"/>
  <c r="T710" i="2" s="1"/>
  <c r="R418" i="2"/>
  <c r="S418" i="2" s="1"/>
  <c r="T418" i="2" s="1"/>
  <c r="R598" i="2"/>
  <c r="S598" i="2" s="1"/>
  <c r="T598" i="2" s="1"/>
  <c r="R1197" i="2"/>
  <c r="S1197" i="2" s="1"/>
  <c r="T1197" i="2" s="1"/>
  <c r="R1353" i="2"/>
  <c r="S1353" i="2" s="1"/>
  <c r="T1353" i="2" s="1"/>
  <c r="R973" i="2"/>
  <c r="S973" i="2" s="1"/>
  <c r="T973" i="2" s="1"/>
  <c r="R847" i="2"/>
  <c r="S847" i="2" s="1"/>
  <c r="T847" i="2" s="1"/>
  <c r="R483" i="2"/>
  <c r="S483" i="2" s="1"/>
  <c r="T483" i="2" s="1"/>
  <c r="R1349" i="2"/>
  <c r="S1349" i="2" s="1"/>
  <c r="T1349" i="2" s="1"/>
  <c r="R1295" i="2"/>
  <c r="S1295" i="2" s="1"/>
  <c r="T1295" i="2" s="1"/>
  <c r="R473" i="2"/>
  <c r="S473" i="2" s="1"/>
  <c r="T473" i="2" s="1"/>
  <c r="R674" i="2"/>
  <c r="S674" i="2" s="1"/>
  <c r="T674" i="2" s="1"/>
  <c r="R865" i="2"/>
  <c r="S865" i="2" s="1"/>
  <c r="T865" i="2" s="1"/>
  <c r="R622" i="2"/>
  <c r="S622" i="2" s="1"/>
  <c r="T622" i="2" s="1"/>
  <c r="R514" i="2"/>
  <c r="S514" i="2" s="1"/>
  <c r="T514" i="2" s="1"/>
  <c r="R872" i="2"/>
  <c r="S872" i="2" s="1"/>
  <c r="T872" i="2" s="1"/>
  <c r="R734" i="2"/>
  <c r="S734" i="2" s="1"/>
  <c r="T734" i="2" s="1"/>
  <c r="R578" i="2"/>
  <c r="S578" i="2" s="1"/>
  <c r="T578" i="2" s="1"/>
  <c r="R1130" i="2"/>
  <c r="S1130" i="2" s="1"/>
  <c r="T1130" i="2" s="1"/>
  <c r="R1442" i="2"/>
  <c r="S1442" i="2" s="1"/>
  <c r="T1442" i="2" s="1"/>
  <c r="R540" i="2"/>
  <c r="S540" i="2" s="1"/>
  <c r="T540" i="2" s="1"/>
  <c r="R1049" i="2"/>
  <c r="S1049" i="2" s="1"/>
  <c r="T1049" i="2" s="1"/>
  <c r="R185" i="2"/>
  <c r="S185" i="2" s="1"/>
  <c r="T185" i="2" s="1"/>
  <c r="R1250" i="2"/>
  <c r="S1250" i="2" s="1"/>
  <c r="T1250" i="2" s="1"/>
  <c r="R386" i="2"/>
  <c r="S386" i="2" s="1"/>
  <c r="T386" i="2" s="1"/>
  <c r="R610" i="2"/>
  <c r="S610" i="2" s="1"/>
  <c r="T610" i="2" s="1"/>
  <c r="R1005" i="2"/>
  <c r="S1005" i="2" s="1"/>
  <c r="T1005" i="2" s="1"/>
  <c r="R1299" i="2"/>
  <c r="S1299" i="2" s="1"/>
  <c r="T1299" i="2" s="1"/>
  <c r="R1187" i="2"/>
  <c r="S1187" i="2" s="1"/>
  <c r="T1187" i="2" s="1"/>
  <c r="R873" i="2"/>
  <c r="S873" i="2" s="1"/>
  <c r="T873" i="2" s="1"/>
  <c r="R1048" i="2"/>
  <c r="S1048" i="2" s="1"/>
  <c r="T1048" i="2" s="1"/>
  <c r="R366" i="2"/>
  <c r="S366" i="2" s="1"/>
  <c r="T366" i="2" s="1"/>
  <c r="R886" i="2"/>
  <c r="S886" i="2" s="1"/>
  <c r="T886" i="2" s="1"/>
  <c r="R1227" i="2"/>
  <c r="S1227" i="2" s="1"/>
  <c r="T1227" i="2" s="1"/>
  <c r="R444" i="2"/>
  <c r="S444" i="2" s="1"/>
  <c r="T444" i="2" s="1"/>
  <c r="R1063" i="2"/>
  <c r="S1063" i="2" s="1"/>
  <c r="T1063" i="2" s="1"/>
  <c r="R705" i="2"/>
  <c r="S705" i="2" s="1"/>
  <c r="T705" i="2" s="1"/>
  <c r="R619" i="2"/>
  <c r="S619" i="2" s="1"/>
  <c r="T619" i="2" s="1"/>
  <c r="R1100" i="2"/>
  <c r="S1100" i="2" s="1"/>
  <c r="T1100" i="2" s="1"/>
  <c r="R1035" i="2"/>
  <c r="S1035" i="2" s="1"/>
  <c r="T1035" i="2" s="1"/>
  <c r="R171" i="2"/>
  <c r="S171" i="2" s="1"/>
  <c r="T171" i="2" s="1"/>
  <c r="R409" i="2"/>
  <c r="S409" i="2" s="1"/>
  <c r="T409" i="2" s="1"/>
  <c r="R1274" i="2"/>
  <c r="S1274" i="2" s="1"/>
  <c r="T1274" i="2" s="1"/>
  <c r="R410" i="2"/>
  <c r="S410" i="2" s="1"/>
  <c r="T410" i="2" s="1"/>
  <c r="R121" i="2"/>
  <c r="S121" i="2" s="1"/>
  <c r="A14" i="3" s="1"/>
  <c r="R633" i="2"/>
  <c r="S633" i="2" s="1"/>
  <c r="T633" i="2" s="1"/>
  <c r="R1184" i="2"/>
  <c r="S1184" i="2" s="1"/>
  <c r="T1184" i="2" s="1"/>
  <c r="R405" i="2"/>
  <c r="S405" i="2" s="1"/>
  <c r="T405" i="2" s="1"/>
  <c r="R591" i="2"/>
  <c r="S591" i="2" s="1"/>
  <c r="T591" i="2" s="1"/>
  <c r="R1380" i="2"/>
  <c r="S1380" i="2" s="1"/>
  <c r="T1380" i="2" s="1"/>
  <c r="R1108" i="2"/>
  <c r="S1108" i="2" s="1"/>
  <c r="T1108" i="2" s="1"/>
  <c r="R475" i="2"/>
  <c r="S475" i="2" s="1"/>
  <c r="T475" i="2" s="1"/>
  <c r="R333" i="2"/>
  <c r="S333" i="2" s="1"/>
  <c r="T333" i="2" s="1"/>
  <c r="R741" i="2"/>
  <c r="S741" i="2" s="1"/>
  <c r="T741" i="2" s="1"/>
  <c r="R7" i="2"/>
  <c r="R942" i="2"/>
  <c r="S942" i="2" s="1"/>
  <c r="T942" i="2" s="1"/>
  <c r="R1373" i="2"/>
  <c r="S1373" i="2" s="1"/>
  <c r="T1373" i="2" s="1"/>
  <c r="R116" i="2"/>
  <c r="S116" i="2" s="1"/>
  <c r="T116" i="2" s="1"/>
  <c r="R208" i="2"/>
  <c r="S208" i="2" s="1"/>
  <c r="T208" i="2" s="1"/>
  <c r="R627" i="2"/>
  <c r="S627" i="2" s="1"/>
  <c r="T627" i="2" s="1"/>
  <c r="R1225" i="2"/>
  <c r="S1225" i="2" s="1"/>
  <c r="T1225" i="2" s="1"/>
  <c r="R1116" i="2"/>
  <c r="S1116" i="2" s="1"/>
  <c r="T1116" i="2" s="1"/>
  <c r="R1062" i="2"/>
  <c r="S1062" i="2" s="1"/>
  <c r="T1062" i="2" s="1"/>
  <c r="R119" i="2"/>
  <c r="S119" i="2" s="1"/>
  <c r="R990" i="2"/>
  <c r="S990" i="2" s="1"/>
  <c r="T990" i="2" s="1"/>
  <c r="R1439" i="2"/>
  <c r="S1439" i="2" s="1"/>
  <c r="T1439" i="2" s="1"/>
  <c r="R527" i="2"/>
  <c r="S527" i="2" s="1"/>
  <c r="T527" i="2" s="1"/>
  <c r="R356" i="2"/>
  <c r="S356" i="2" s="1"/>
  <c r="T356" i="2" s="1"/>
  <c r="R148" i="2"/>
  <c r="S148" i="2" s="1"/>
  <c r="T148" i="2" s="1"/>
  <c r="R965" i="2"/>
  <c r="S965" i="2" s="1"/>
  <c r="T965" i="2" s="1"/>
  <c r="R423" i="2"/>
  <c r="S423" i="2" s="1"/>
  <c r="T423" i="2" s="1"/>
  <c r="R722" i="2"/>
  <c r="S722" i="2" s="1"/>
  <c r="T722" i="2" s="1"/>
  <c r="R193" i="2"/>
  <c r="S193" i="2" s="1"/>
  <c r="R1313" i="2"/>
  <c r="S1313" i="2" s="1"/>
  <c r="T1313" i="2" s="1"/>
  <c r="R903" i="2"/>
  <c r="S903" i="2" s="1"/>
  <c r="T903" i="2" s="1"/>
  <c r="R1392" i="2"/>
  <c r="S1392" i="2" s="1"/>
  <c r="T1392" i="2" s="1"/>
  <c r="R658" i="2"/>
  <c r="S658" i="2" s="1"/>
  <c r="T658" i="2" s="1"/>
  <c r="R1239" i="2"/>
  <c r="S1239" i="2" s="1"/>
  <c r="T1239" i="2" s="1"/>
  <c r="R110" i="2"/>
  <c r="S110" i="2" s="1"/>
  <c r="A3" i="3" s="1"/>
  <c r="R482" i="2"/>
  <c r="S482" i="2" s="1"/>
  <c r="T482" i="2" s="1"/>
  <c r="R764" i="2"/>
  <c r="S764" i="2" s="1"/>
  <c r="T764" i="2" s="1"/>
  <c r="R988" i="2"/>
  <c r="S988" i="2" s="1"/>
  <c r="T988" i="2" s="1"/>
  <c r="R1091" i="2"/>
  <c r="S1091" i="2" s="1"/>
  <c r="T1091" i="2" s="1"/>
  <c r="R412" i="2"/>
  <c r="S412" i="2" s="1"/>
  <c r="T412" i="2" s="1"/>
  <c r="R586" i="2"/>
  <c r="S586" i="2" s="1"/>
  <c r="T586" i="2" s="1"/>
  <c r="R204" i="2"/>
  <c r="S204" i="2" s="1"/>
  <c r="T204" i="2" s="1"/>
  <c r="R546" i="2"/>
  <c r="S546" i="2" s="1"/>
  <c r="T546" i="2" s="1"/>
  <c r="R474" i="2"/>
  <c r="S474" i="2" s="1"/>
  <c r="T474" i="2" s="1"/>
  <c r="R1346" i="2"/>
  <c r="S1346" i="2" s="1"/>
  <c r="T1346" i="2" s="1"/>
  <c r="R859" i="2"/>
  <c r="S859" i="2" s="1"/>
  <c r="T859" i="2" s="1"/>
  <c r="R1102" i="2"/>
  <c r="S1102" i="2" s="1"/>
  <c r="T1102" i="2" s="1"/>
  <c r="R1235" i="2"/>
  <c r="S1235" i="2" s="1"/>
  <c r="T1235" i="2" s="1"/>
  <c r="R179" i="2"/>
  <c r="S179" i="2" s="1"/>
  <c r="A72" i="3" s="1"/>
  <c r="R303" i="2"/>
  <c r="S303" i="2" s="1"/>
  <c r="T303" i="2" s="1"/>
  <c r="R237" i="2"/>
  <c r="S237" i="2" s="1"/>
  <c r="T237" i="2" s="1"/>
  <c r="R644" i="2"/>
  <c r="S644" i="2" s="1"/>
  <c r="T644" i="2" s="1"/>
  <c r="R1030" i="2"/>
  <c r="S1030" i="2" s="1"/>
  <c r="T1030" i="2" s="1"/>
  <c r="R216" i="2"/>
  <c r="S216" i="2" s="1"/>
  <c r="T216" i="2" s="1"/>
  <c r="R1440" i="2"/>
  <c r="S1440" i="2" s="1"/>
  <c r="T1440" i="2" s="1"/>
  <c r="R943" i="2"/>
  <c r="S943" i="2" s="1"/>
  <c r="T943" i="2" s="1"/>
  <c r="R497" i="2"/>
  <c r="S497" i="2" s="1"/>
  <c r="T497" i="2" s="1"/>
  <c r="R203" i="2"/>
  <c r="S203" i="2" s="1"/>
  <c r="T203" i="2" s="1"/>
  <c r="R774" i="2"/>
  <c r="S774" i="2" s="1"/>
  <c r="T774" i="2" s="1"/>
  <c r="R832" i="2"/>
  <c r="S832" i="2" s="1"/>
  <c r="T832" i="2" s="1"/>
  <c r="R207" i="2"/>
  <c r="S207" i="2" s="1"/>
  <c r="T207" i="2" s="1"/>
  <c r="R967" i="2"/>
  <c r="S967" i="2" s="1"/>
  <c r="T967" i="2" s="1"/>
  <c r="R1322" i="2"/>
  <c r="S1322" i="2" s="1"/>
  <c r="T1322" i="2" s="1"/>
  <c r="R458" i="2"/>
  <c r="S458" i="2" s="1"/>
  <c r="T458" i="2" s="1"/>
  <c r="R542" i="2"/>
  <c r="S542" i="2" s="1"/>
  <c r="T542" i="2" s="1"/>
  <c r="R1194" i="2"/>
  <c r="S1194" i="2" s="1"/>
  <c r="T1194" i="2" s="1"/>
  <c r="R186" i="2"/>
  <c r="S186" i="2" s="1"/>
  <c r="T186" i="2" s="1"/>
  <c r="R1325" i="2"/>
  <c r="S1325" i="2" s="1"/>
  <c r="T1325" i="2" s="1"/>
  <c r="R373" i="2"/>
  <c r="S373" i="2" s="1"/>
  <c r="T373" i="2" s="1"/>
  <c r="R1162" i="2"/>
  <c r="S1162" i="2" s="1"/>
  <c r="T1162" i="2" s="1"/>
  <c r="R1413" i="2"/>
  <c r="S1413" i="2" s="1"/>
  <c r="T1413" i="2" s="1"/>
  <c r="R957" i="2"/>
  <c r="S957" i="2" s="1"/>
  <c r="T957" i="2" s="1"/>
  <c r="R178" i="2"/>
  <c r="S178" i="2" s="1"/>
  <c r="T178" i="2" s="1"/>
  <c r="R1319" i="2"/>
  <c r="S1319" i="2" s="1"/>
  <c r="T1319" i="2" s="1"/>
  <c r="R335" i="2"/>
  <c r="S335" i="2" s="1"/>
  <c r="T335" i="2" s="1"/>
  <c r="R690" i="2"/>
  <c r="S690" i="2" s="1"/>
  <c r="T690" i="2" s="1"/>
  <c r="R613" i="2"/>
  <c r="S613" i="2" s="1"/>
  <c r="T613" i="2" s="1"/>
  <c r="R1351" i="2"/>
  <c r="S1351" i="2" s="1"/>
  <c r="T1351" i="2" s="1"/>
  <c r="R953" i="2"/>
  <c r="S953" i="2" s="1"/>
  <c r="T953" i="2" s="1"/>
  <c r="R647" i="2"/>
  <c r="S647" i="2" s="1"/>
  <c r="T647" i="2" s="1"/>
  <c r="R1141" i="2"/>
  <c r="S1141" i="2" s="1"/>
  <c r="T1141" i="2" s="1"/>
  <c r="R1040" i="2"/>
  <c r="S1040" i="2" s="1"/>
  <c r="T1040" i="2" s="1"/>
  <c r="R176" i="2"/>
  <c r="S176" i="2" s="1"/>
  <c r="R819" i="2"/>
  <c r="S819" i="2" s="1"/>
  <c r="T819" i="2" s="1"/>
  <c r="R511" i="2"/>
  <c r="S511" i="2" s="1"/>
  <c r="T511" i="2" s="1"/>
  <c r="R1110" i="2"/>
  <c r="S1110" i="2" s="1"/>
  <c r="T1110" i="2" s="1"/>
  <c r="R683" i="2"/>
  <c r="S683" i="2" s="1"/>
  <c r="T683" i="2" s="1"/>
  <c r="R694" i="2"/>
  <c r="S694" i="2" s="1"/>
  <c r="T694" i="2" s="1"/>
  <c r="R1115" i="2"/>
  <c r="S1115" i="2" s="1"/>
  <c r="T1115" i="2" s="1"/>
  <c r="R551" i="2"/>
  <c r="S551" i="2" s="1"/>
  <c r="T551" i="2" s="1"/>
  <c r="R1007" i="2"/>
  <c r="S1007" i="2" s="1"/>
  <c r="T1007" i="2" s="1"/>
  <c r="R1073" i="2"/>
  <c r="S1073" i="2" s="1"/>
  <c r="T1073" i="2" s="1"/>
  <c r="R314" i="2"/>
  <c r="S314" i="2" s="1"/>
  <c r="T314" i="2" s="1"/>
  <c r="R498" i="2"/>
  <c r="S498" i="2" s="1"/>
  <c r="T498" i="2" s="1"/>
  <c r="R484" i="2"/>
  <c r="S484" i="2" s="1"/>
  <c r="T484" i="2" s="1"/>
  <c r="R293" i="2"/>
  <c r="S293" i="2" s="1"/>
  <c r="T293" i="2" s="1"/>
  <c r="R934" i="2"/>
  <c r="S934" i="2" s="1"/>
  <c r="T934" i="2" s="1"/>
  <c r="R1261" i="2"/>
  <c r="S1261" i="2" s="1"/>
  <c r="T1261" i="2" s="1"/>
  <c r="R905" i="2"/>
  <c r="S905" i="2" s="1"/>
  <c r="T905" i="2" s="1"/>
  <c r="R1106" i="2"/>
  <c r="S1106" i="2" s="1"/>
  <c r="T1106" i="2" s="1"/>
  <c r="R863" i="2"/>
  <c r="S863" i="2" s="1"/>
  <c r="T863" i="2" s="1"/>
  <c r="R843" i="2"/>
  <c r="S843" i="2" s="1"/>
  <c r="T843" i="2" s="1"/>
  <c r="R1441" i="2"/>
  <c r="S1441" i="2" s="1"/>
  <c r="T1441" i="2" s="1"/>
  <c r="R1332" i="2"/>
  <c r="S1332" i="2" s="1"/>
  <c r="T1332" i="2" s="1"/>
  <c r="R255" i="2"/>
  <c r="S255" i="2" s="1"/>
  <c r="T255" i="2" s="1"/>
  <c r="R720" i="2"/>
  <c r="S720" i="2" s="1"/>
  <c r="T720" i="2" s="1"/>
  <c r="R718" i="2"/>
  <c r="S718" i="2" s="1"/>
  <c r="T718" i="2" s="1"/>
  <c r="R326" i="2"/>
  <c r="S326" i="2" s="1"/>
  <c r="T326" i="2" s="1"/>
  <c r="R250" i="2"/>
  <c r="S250" i="2" s="1"/>
  <c r="T250" i="2" s="1"/>
  <c r="R1331" i="2"/>
  <c r="S1331" i="2" s="1"/>
  <c r="T1331" i="2" s="1"/>
  <c r="R288" i="2"/>
  <c r="S288" i="2" s="1"/>
  <c r="T288" i="2" s="1"/>
  <c r="R262" i="2"/>
  <c r="S262" i="2" s="1"/>
  <c r="T262" i="2" s="1"/>
  <c r="R1286" i="2"/>
  <c r="S1286" i="2" s="1"/>
  <c r="T1286" i="2" s="1"/>
  <c r="R422" i="2"/>
  <c r="S422" i="2" s="1"/>
  <c r="T422" i="2" s="1"/>
  <c r="R212" i="2"/>
  <c r="S212" i="2" s="1"/>
  <c r="T212" i="2" s="1"/>
  <c r="R1280" i="2"/>
  <c r="S1280" i="2" s="1"/>
  <c r="T1280" i="2" s="1"/>
  <c r="R431" i="2"/>
  <c r="S431" i="2" s="1"/>
  <c r="T431" i="2" s="1"/>
  <c r="R133" i="2"/>
  <c r="S133" i="2" s="1"/>
  <c r="T133" i="2" s="1"/>
  <c r="R692" i="2"/>
  <c r="S692" i="2" s="1"/>
  <c r="T692" i="2" s="1"/>
  <c r="R1118" i="2"/>
  <c r="S1118" i="2" s="1"/>
  <c r="T1118" i="2" s="1"/>
  <c r="R1147" i="2"/>
  <c r="S1147" i="2" s="1"/>
  <c r="T1147" i="2" s="1"/>
  <c r="R980" i="2"/>
  <c r="S980" i="2" s="1"/>
  <c r="T980" i="2" s="1"/>
  <c r="R794" i="2"/>
  <c r="S794" i="2" s="1"/>
  <c r="T794" i="2" s="1"/>
  <c r="R1079" i="2"/>
  <c r="S1079" i="2" s="1"/>
  <c r="T1079" i="2" s="1"/>
  <c r="R1229" i="2"/>
  <c r="S1229" i="2" s="1"/>
  <c r="T1229" i="2" s="1"/>
  <c r="R689" i="2"/>
  <c r="S689" i="2" s="1"/>
  <c r="T689" i="2" s="1"/>
  <c r="R890" i="2"/>
  <c r="S890" i="2" s="1"/>
  <c r="T890" i="2" s="1"/>
  <c r="R895" i="2"/>
  <c r="S895" i="2" s="1"/>
  <c r="T895" i="2" s="1"/>
  <c r="R676" i="2"/>
  <c r="S676" i="2" s="1"/>
  <c r="T676" i="2" s="1"/>
  <c r="R603" i="2"/>
  <c r="S603" i="2" s="1"/>
  <c r="T603" i="2" s="1"/>
  <c r="R1273" i="2"/>
  <c r="S1273" i="2" s="1"/>
  <c r="T1273" i="2" s="1"/>
  <c r="R1164" i="2"/>
  <c r="S1164" i="2" s="1"/>
  <c r="T1164" i="2" s="1"/>
  <c r="R1111" i="2"/>
  <c r="S1111" i="2" s="1"/>
  <c r="T1111" i="2" s="1"/>
  <c r="R950" i="2"/>
  <c r="S950" i="2" s="1"/>
  <c r="T950" i="2" s="1"/>
  <c r="R1142" i="2"/>
  <c r="S1142" i="2" s="1"/>
  <c r="T1142" i="2" s="1"/>
  <c r="R447" i="2"/>
  <c r="S447" i="2" s="1"/>
  <c r="T447" i="2" s="1"/>
  <c r="R698" i="2"/>
  <c r="S698" i="2" s="1"/>
  <c r="T698" i="2" s="1"/>
  <c r="R901" i="2"/>
  <c r="S901" i="2" s="1"/>
  <c r="T901" i="2" s="1"/>
  <c r="R290" i="2"/>
  <c r="S290" i="2" s="1"/>
  <c r="T290" i="2" s="1"/>
  <c r="R616" i="2"/>
  <c r="S616" i="2" s="1"/>
  <c r="T616" i="2" s="1"/>
  <c r="R922" i="2"/>
  <c r="S922" i="2" s="1"/>
  <c r="T922" i="2" s="1"/>
  <c r="R699" i="2"/>
  <c r="S699" i="2" s="1"/>
  <c r="T699" i="2" s="1"/>
  <c r="R1421" i="2"/>
  <c r="S1421" i="2" s="1"/>
  <c r="T1421" i="2" s="1"/>
  <c r="R915" i="2"/>
  <c r="S915" i="2" s="1"/>
  <c r="T915" i="2" s="1"/>
  <c r="R1404" i="2"/>
  <c r="S1404" i="2" s="1"/>
  <c r="T1404" i="2" s="1"/>
  <c r="R977" i="2"/>
  <c r="S977" i="2" s="1"/>
  <c r="T977" i="2" s="1"/>
  <c r="R887" i="2"/>
  <c r="S887" i="2" s="1"/>
  <c r="T887" i="2" s="1"/>
  <c r="R868" i="2"/>
  <c r="S868" i="2" s="1"/>
  <c r="T868" i="2" s="1"/>
  <c r="R381" i="2"/>
  <c r="S381" i="2" s="1"/>
  <c r="T381" i="2" s="1"/>
  <c r="R912" i="2"/>
  <c r="S912" i="2" s="1"/>
  <c r="T912" i="2" s="1"/>
  <c r="R1056" i="2"/>
  <c r="S1056" i="2" s="1"/>
  <c r="T1056" i="2" s="1"/>
  <c r="R737" i="2"/>
  <c r="S737" i="2" s="1"/>
  <c r="T737" i="2" s="1"/>
  <c r="R1341" i="2"/>
  <c r="S1341" i="2" s="1"/>
  <c r="T1341" i="2" s="1"/>
  <c r="R929" i="2"/>
  <c r="S929" i="2" s="1"/>
  <c r="T929" i="2" s="1"/>
  <c r="R978" i="2"/>
  <c r="S978" i="2" s="1"/>
  <c r="T978" i="2" s="1"/>
  <c r="R739" i="2"/>
  <c r="S739" i="2" s="1"/>
  <c r="T739" i="2" s="1"/>
  <c r="R1126" i="2"/>
  <c r="S1126" i="2" s="1"/>
  <c r="T1126" i="2" s="1"/>
  <c r="R570" i="2"/>
  <c r="S570" i="2" s="1"/>
  <c r="T570" i="2" s="1"/>
  <c r="R320" i="2"/>
  <c r="S320" i="2" s="1"/>
  <c r="T320" i="2" s="1"/>
  <c r="R408" i="2"/>
  <c r="S408" i="2" s="1"/>
  <c r="T408" i="2" s="1"/>
  <c r="R706" i="2"/>
  <c r="S706" i="2" s="1"/>
  <c r="T706" i="2" s="1"/>
  <c r="R1406" i="2"/>
  <c r="S1406" i="2" s="1"/>
  <c r="T1406" i="2" s="1"/>
  <c r="R382" i="2"/>
  <c r="S382" i="2" s="1"/>
  <c r="T382" i="2" s="1"/>
  <c r="R419" i="2"/>
  <c r="S419" i="2" s="1"/>
  <c r="T419" i="2" s="1"/>
  <c r="R403" i="2"/>
  <c r="S403" i="2" s="1"/>
  <c r="T403" i="2" s="1"/>
  <c r="R817" i="2"/>
  <c r="S817" i="2" s="1"/>
  <c r="T817" i="2" s="1"/>
  <c r="R261" i="2"/>
  <c r="S261" i="2" s="1"/>
  <c r="T261" i="2" s="1"/>
  <c r="R1058" i="2"/>
  <c r="S1058" i="2" s="1"/>
  <c r="T1058" i="2" s="1"/>
  <c r="R194" i="2"/>
  <c r="S194" i="2" s="1"/>
  <c r="R519" i="2"/>
  <c r="S519" i="2" s="1"/>
  <c r="T519" i="2" s="1"/>
  <c r="R180" i="2"/>
  <c r="S180" i="2" s="1"/>
  <c r="T180" i="2" s="1"/>
  <c r="R504" i="2"/>
  <c r="S504" i="2" s="1"/>
  <c r="T504" i="2" s="1"/>
  <c r="R205" i="2"/>
  <c r="S205" i="2" s="1"/>
  <c r="R348" i="2"/>
  <c r="S348" i="2" s="1"/>
  <c r="T348" i="2" s="1"/>
  <c r="R583" i="2"/>
  <c r="S583" i="2" s="1"/>
  <c r="T583" i="2" s="1"/>
  <c r="R108" i="2"/>
  <c r="S108" i="2" s="1"/>
  <c r="R456" i="2"/>
  <c r="S456" i="2" s="1"/>
  <c r="T456" i="2" s="1"/>
  <c r="R359" i="2"/>
  <c r="S359" i="2" s="1"/>
  <c r="T359" i="2" s="1"/>
  <c r="R1301" i="2"/>
  <c r="S1301" i="2" s="1"/>
  <c r="T1301" i="2" s="1"/>
  <c r="R604" i="2"/>
  <c r="S604" i="2" s="1"/>
  <c r="T604" i="2" s="1"/>
  <c r="R840" i="2"/>
  <c r="S840" i="2" s="1"/>
  <c r="T840" i="2" s="1"/>
  <c r="R818" i="2"/>
  <c r="S818" i="2" s="1"/>
  <c r="T818" i="2" s="1"/>
  <c r="R1069" i="2"/>
  <c r="S1069" i="2" s="1"/>
  <c r="T1069" i="2" s="1"/>
  <c r="R801" i="2"/>
  <c r="S801" i="2" s="1"/>
  <c r="T801" i="2" s="1"/>
  <c r="R1424" i="2"/>
  <c r="S1424" i="2" s="1"/>
  <c r="T1424" i="2" s="1"/>
  <c r="R714" i="2"/>
  <c r="S714" i="2" s="1"/>
  <c r="T714" i="2" s="1"/>
  <c r="R1395" i="2"/>
  <c r="S1395" i="2" s="1"/>
  <c r="T1395" i="2" s="1"/>
  <c r="R729" i="2"/>
  <c r="S729" i="2" s="1"/>
  <c r="T729" i="2" s="1"/>
  <c r="R1352" i="2"/>
  <c r="S1352" i="2" s="1"/>
  <c r="T1352" i="2" s="1"/>
  <c r="R266" i="2"/>
  <c r="S266" i="2" s="1"/>
  <c r="T266" i="2" s="1"/>
  <c r="R787" i="2"/>
  <c r="S787" i="2" s="1"/>
  <c r="T787" i="2" s="1"/>
  <c r="R1084" i="2"/>
  <c r="S1084" i="2" s="1"/>
  <c r="T1084" i="2" s="1"/>
  <c r="R657" i="2"/>
  <c r="S657" i="2" s="1"/>
  <c r="T657" i="2" s="1"/>
  <c r="R242" i="2"/>
  <c r="S242" i="2" s="1"/>
  <c r="T242" i="2" s="1"/>
  <c r="R1059" i="2"/>
  <c r="S1059" i="2" s="1"/>
  <c r="T1059" i="2" s="1"/>
  <c r="R123" i="2"/>
  <c r="S123" i="2" s="1"/>
  <c r="R289" i="2"/>
  <c r="S289" i="2" s="1"/>
  <c r="T289" i="2" s="1"/>
  <c r="R660" i="2"/>
  <c r="S660" i="2" s="1"/>
  <c r="T660" i="2" s="1"/>
  <c r="R1145" i="2"/>
  <c r="S1145" i="2" s="1"/>
  <c r="T1145" i="2" s="1"/>
  <c r="R281" i="2"/>
  <c r="S281" i="2" s="1"/>
  <c r="T281" i="2" s="1"/>
  <c r="R773" i="2"/>
  <c r="S773" i="2" s="1"/>
  <c r="T773" i="2" s="1"/>
  <c r="R304" i="2"/>
  <c r="S304" i="2" s="1"/>
  <c r="T304" i="2" s="1"/>
  <c r="R593" i="2"/>
  <c r="S593" i="2" s="1"/>
  <c r="T593" i="2" s="1"/>
  <c r="R758" i="2"/>
  <c r="S758" i="2" s="1"/>
  <c r="T758" i="2" s="1"/>
  <c r="R1043" i="2"/>
  <c r="S1043" i="2" s="1"/>
  <c r="T1043" i="2" s="1"/>
  <c r="R232" i="2"/>
  <c r="S232" i="2" s="1"/>
  <c r="T232" i="2" s="1"/>
  <c r="R1001" i="2"/>
  <c r="S1001" i="2" s="1"/>
  <c r="T1001" i="2" s="1"/>
  <c r="R137" i="2"/>
  <c r="S137" i="2" s="1"/>
  <c r="A30" i="3" s="1"/>
  <c r="R258" i="2"/>
  <c r="S258" i="2" s="1"/>
  <c r="T258" i="2" s="1"/>
  <c r="R959" i="2"/>
  <c r="S959" i="2" s="1"/>
  <c r="T959" i="2" s="1"/>
  <c r="R1121" i="2"/>
  <c r="S1121" i="2" s="1"/>
  <c r="T1121" i="2" s="1"/>
  <c r="R257" i="2"/>
  <c r="S257" i="2" s="1"/>
  <c r="T257" i="2" s="1"/>
  <c r="R1071" i="2"/>
  <c r="S1071" i="2" s="1"/>
  <c r="T1071" i="2" s="1"/>
  <c r="R1094" i="2"/>
  <c r="S1094" i="2" s="1"/>
  <c r="T1094" i="2" s="1"/>
  <c r="R220" i="2"/>
  <c r="S220" i="2" s="1"/>
  <c r="T220" i="2" s="1"/>
  <c r="R672" i="2"/>
  <c r="S672" i="2" s="1"/>
  <c r="T672" i="2" s="1"/>
  <c r="R372" i="2"/>
  <c r="S372" i="2" s="1"/>
  <c r="T372" i="2" s="1"/>
  <c r="R938" i="2"/>
  <c r="S938" i="2" s="1"/>
  <c r="T938" i="2" s="1"/>
  <c r="R1065" i="2"/>
  <c r="S1065" i="2" s="1"/>
  <c r="T1065" i="2" s="1"/>
  <c r="R752" i="2"/>
  <c r="S752" i="2" s="1"/>
  <c r="T752" i="2" s="1"/>
  <c r="R946" i="2"/>
  <c r="S946" i="2" s="1"/>
  <c r="T946" i="2" s="1"/>
  <c r="R154" i="2"/>
  <c r="S154" i="2" s="1"/>
  <c r="R979" i="2"/>
  <c r="S979" i="2" s="1"/>
  <c r="T979" i="2" s="1"/>
  <c r="R558" i="2"/>
  <c r="S558" i="2" s="1"/>
  <c r="T558" i="2" s="1"/>
  <c r="R126" i="2"/>
  <c r="S126" i="2" s="1"/>
  <c r="R1156" i="2"/>
  <c r="S1156" i="2" s="1"/>
  <c r="T1156" i="2" s="1"/>
  <c r="R688" i="2"/>
  <c r="S688" i="2" s="1"/>
  <c r="T688" i="2" s="1"/>
  <c r="R1070" i="2"/>
  <c r="S1070" i="2" s="1"/>
  <c r="T1070" i="2" s="1"/>
  <c r="R638" i="2"/>
  <c r="S638" i="2" s="1"/>
  <c r="T638" i="2" s="1"/>
  <c r="R206" i="2"/>
  <c r="S206" i="2" s="1"/>
  <c r="A99" i="3" s="1"/>
  <c r="R925" i="2"/>
  <c r="S925" i="2" s="1"/>
  <c r="T925" i="2" s="1"/>
  <c r="R1175" i="2"/>
  <c r="S1175" i="2" s="1"/>
  <c r="T1175" i="2" s="1"/>
  <c r="R623" i="2"/>
  <c r="S623" i="2" s="1"/>
  <c r="T623" i="2" s="1"/>
  <c r="R191" i="2"/>
  <c r="S191" i="2" s="1"/>
  <c r="R765" i="2"/>
  <c r="S765" i="2" s="1"/>
  <c r="T765" i="2" s="1"/>
  <c r="R1388" i="2"/>
  <c r="S1388" i="2" s="1"/>
  <c r="T1388" i="2" s="1"/>
  <c r="R956" i="2"/>
  <c r="S956" i="2" s="1"/>
  <c r="T956" i="2" s="1"/>
  <c r="R524" i="2"/>
  <c r="S524" i="2" s="1"/>
  <c r="T524" i="2" s="1"/>
  <c r="R1255" i="2"/>
  <c r="S1255" i="2" s="1"/>
  <c r="T1255" i="2" s="1"/>
  <c r="R391" i="2"/>
  <c r="S391" i="2" s="1"/>
  <c r="T391" i="2" s="1"/>
  <c r="R1241" i="2"/>
  <c r="S1241" i="2" s="1"/>
  <c r="T1241" i="2" s="1"/>
  <c r="R353" i="2"/>
  <c r="S353" i="2" s="1"/>
  <c r="T353" i="2" s="1"/>
  <c r="R472" i="2"/>
  <c r="S472" i="2" s="1"/>
  <c r="T472" i="2" s="1"/>
  <c r="R1323" i="2"/>
  <c r="S1323" i="2" s="1"/>
  <c r="T1323" i="2" s="1"/>
  <c r="R697" i="2"/>
  <c r="S697" i="2" s="1"/>
  <c r="T697" i="2" s="1"/>
  <c r="R1387" i="2"/>
  <c r="S1387" i="2" s="1"/>
  <c r="T1387" i="2" s="1"/>
  <c r="R1133" i="2"/>
  <c r="S1133" i="2" s="1"/>
  <c r="T1133" i="2" s="1"/>
  <c r="R269" i="2"/>
  <c r="S269" i="2" s="1"/>
  <c r="T269" i="2" s="1"/>
  <c r="R460" i="2"/>
  <c r="S460" i="2" s="1"/>
  <c r="T460" i="2" s="1"/>
  <c r="R1383" i="2"/>
  <c r="S1383" i="2" s="1"/>
  <c r="T1383" i="2" s="1"/>
  <c r="R879" i="2"/>
  <c r="S879" i="2" s="1"/>
  <c r="T879" i="2" s="1"/>
  <c r="R1405" i="2"/>
  <c r="S1405" i="2" s="1"/>
  <c r="T1405" i="2" s="1"/>
  <c r="R541" i="2"/>
  <c r="S541" i="2" s="1"/>
  <c r="T541" i="2" s="1"/>
  <c r="R996" i="2"/>
  <c r="S996" i="2" s="1"/>
  <c r="T996" i="2" s="1"/>
  <c r="R120" i="2"/>
  <c r="S120" i="2" s="1"/>
  <c r="R850" i="2"/>
  <c r="S850" i="2" s="1"/>
  <c r="T850" i="2" s="1"/>
  <c r="R883" i="2"/>
  <c r="S883" i="2" s="1"/>
  <c r="T883" i="2" s="1"/>
  <c r="R606" i="2"/>
  <c r="S606" i="2" s="1"/>
  <c r="T606" i="2" s="1"/>
  <c r="R174" i="2"/>
  <c r="S174" i="2" s="1"/>
  <c r="R1024" i="2"/>
  <c r="S1024" i="2" s="1"/>
  <c r="T1024" i="2" s="1"/>
  <c r="R592" i="2"/>
  <c r="S592" i="2" s="1"/>
  <c r="T592" i="2" s="1"/>
  <c r="R231" i="2"/>
  <c r="S231" i="2" s="1"/>
  <c r="T231" i="2" s="1"/>
  <c r="R686" i="2"/>
  <c r="S686" i="2" s="1"/>
  <c r="T686" i="2" s="1"/>
  <c r="R254" i="2"/>
  <c r="S254" i="2" s="1"/>
  <c r="T254" i="2" s="1"/>
  <c r="R889" i="2"/>
  <c r="S889" i="2" s="1"/>
  <c r="T889" i="2" s="1"/>
  <c r="R749" i="2"/>
  <c r="S749" i="2" s="1"/>
  <c r="T749" i="2" s="1"/>
  <c r="R520" i="2"/>
  <c r="S520" i="2" s="1"/>
  <c r="T520" i="2" s="1"/>
  <c r="R867" i="2"/>
  <c r="S867" i="2" s="1"/>
  <c r="T867" i="2" s="1"/>
  <c r="R841" i="2"/>
  <c r="S841" i="2" s="1"/>
  <c r="T841" i="2" s="1"/>
  <c r="R673" i="2"/>
  <c r="S673" i="2" s="1"/>
  <c r="T673" i="2" s="1"/>
  <c r="R241" i="2"/>
  <c r="S241" i="2" s="1"/>
  <c r="T241" i="2" s="1"/>
  <c r="R1284" i="2"/>
  <c r="S1284" i="2" s="1"/>
  <c r="T1284" i="2" s="1"/>
  <c r="R396" i="2"/>
  <c r="S396" i="2" s="1"/>
  <c r="T396" i="2" s="1"/>
  <c r="R1098" i="2"/>
  <c r="S1098" i="2" s="1"/>
  <c r="T1098" i="2" s="1"/>
  <c r="R666" i="2"/>
  <c r="S666" i="2" s="1"/>
  <c r="T666" i="2" s="1"/>
  <c r="R234" i="2"/>
  <c r="S234" i="2" s="1"/>
  <c r="T234" i="2" s="1"/>
  <c r="R799" i="2"/>
  <c r="S799" i="2" s="1"/>
  <c r="T799" i="2" s="1"/>
  <c r="R992" i="2"/>
  <c r="S992" i="2" s="1"/>
  <c r="T992" i="2" s="1"/>
  <c r="R560" i="2"/>
  <c r="S560" i="2" s="1"/>
  <c r="T560" i="2" s="1"/>
  <c r="R128" i="2"/>
  <c r="S128" i="2" s="1"/>
  <c r="R1171" i="2"/>
  <c r="S1171" i="2" s="1"/>
  <c r="T1171" i="2" s="1"/>
  <c r="R917" i="2"/>
  <c r="S917" i="2" s="1"/>
  <c r="T917" i="2" s="1"/>
  <c r="R485" i="2"/>
  <c r="S485" i="2" s="1"/>
  <c r="T485" i="2" s="1"/>
  <c r="R244" i="2"/>
  <c r="S244" i="2" s="1"/>
  <c r="T244" i="2" s="1"/>
  <c r="R1095" i="2"/>
  <c r="S1095" i="2" s="1"/>
  <c r="T1095" i="2" s="1"/>
  <c r="R663" i="2"/>
  <c r="S663" i="2" s="1"/>
  <c r="T663" i="2" s="1"/>
  <c r="R1189" i="2"/>
  <c r="S1189" i="2" s="1"/>
  <c r="T1189" i="2" s="1"/>
  <c r="R1224" i="2"/>
  <c r="S1224" i="2" s="1"/>
  <c r="T1224" i="2" s="1"/>
  <c r="R768" i="2"/>
  <c r="S768" i="2" s="1"/>
  <c r="T768" i="2" s="1"/>
  <c r="R336" i="2"/>
  <c r="S336" i="2" s="1"/>
  <c r="T336" i="2" s="1"/>
  <c r="R1066" i="2"/>
  <c r="S1066" i="2" s="1"/>
  <c r="T1066" i="2" s="1"/>
  <c r="R634" i="2"/>
  <c r="S634" i="2" s="1"/>
  <c r="T634" i="2" s="1"/>
  <c r="R1099" i="2"/>
  <c r="S1099" i="2" s="1"/>
  <c r="T1099" i="2" s="1"/>
  <c r="R163" i="2"/>
  <c r="S163" i="2" s="1"/>
  <c r="A56" i="3" s="1"/>
  <c r="R822" i="2"/>
  <c r="S822" i="2" s="1"/>
  <c r="T822" i="2" s="1"/>
  <c r="R390" i="2"/>
  <c r="S390" i="2" s="1"/>
  <c r="T390" i="2" s="1"/>
  <c r="R808" i="2"/>
  <c r="S808" i="2" s="1"/>
  <c r="T808" i="2" s="1"/>
  <c r="R1334" i="2"/>
  <c r="S1334" i="2" s="1"/>
  <c r="T1334" i="2" s="1"/>
  <c r="R902" i="2"/>
  <c r="S902" i="2" s="1"/>
  <c r="T902" i="2" s="1"/>
  <c r="R470" i="2"/>
  <c r="S470" i="2" s="1"/>
  <c r="T470" i="2" s="1"/>
  <c r="R109" i="2"/>
  <c r="S109" i="2" s="1"/>
  <c r="T109" i="2" s="1"/>
  <c r="R1223" i="2"/>
  <c r="S1223" i="2" s="1"/>
  <c r="T1223" i="2" s="1"/>
  <c r="R743" i="2"/>
  <c r="S743" i="2" s="1"/>
  <c r="T743" i="2" s="1"/>
  <c r="R311" i="2"/>
  <c r="S311" i="2" s="1"/>
  <c r="T311" i="2" s="1"/>
  <c r="R490" i="2"/>
  <c r="S490" i="2" s="1"/>
  <c r="T490" i="2" s="1"/>
  <c r="R885" i="2"/>
  <c r="S885" i="2" s="1"/>
  <c r="T885" i="2" s="1"/>
  <c r="R453" i="2"/>
  <c r="S453" i="2" s="1"/>
  <c r="T453" i="2" s="1"/>
  <c r="R1436" i="2"/>
  <c r="S1436" i="2" s="1"/>
  <c r="T1436" i="2" s="1"/>
  <c r="R1004" i="2"/>
  <c r="S1004" i="2" s="1"/>
  <c r="T1004" i="2" s="1"/>
  <c r="R572" i="2"/>
  <c r="S572" i="2" s="1"/>
  <c r="T572" i="2" s="1"/>
  <c r="R140" i="2"/>
  <c r="S140" i="2" s="1"/>
  <c r="T140" i="2" s="1"/>
  <c r="R1231" i="2"/>
  <c r="S1231" i="2" s="1"/>
  <c r="T1231" i="2" s="1"/>
  <c r="R833" i="2"/>
  <c r="S833" i="2" s="1"/>
  <c r="T833" i="2" s="1"/>
  <c r="R401" i="2"/>
  <c r="S401" i="2" s="1"/>
  <c r="T401" i="2" s="1"/>
  <c r="R513" i="2"/>
  <c r="S513" i="2" s="1"/>
  <c r="T513" i="2" s="1"/>
  <c r="R371" i="2"/>
  <c r="S371" i="2" s="1"/>
  <c r="T371" i="2" s="1"/>
  <c r="R1019" i="2"/>
  <c r="S1019" i="2" s="1"/>
  <c r="T1019" i="2" s="1"/>
  <c r="R587" i="2"/>
  <c r="S587" i="2" s="1"/>
  <c r="T587" i="2" s="1"/>
  <c r="R1109" i="2"/>
  <c r="S1109" i="2" s="1"/>
  <c r="T1109" i="2" s="1"/>
  <c r="R677" i="2"/>
  <c r="S677" i="2" s="1"/>
  <c r="T677" i="2" s="1"/>
  <c r="R245" i="2"/>
  <c r="S245" i="2" s="1"/>
  <c r="T245" i="2" s="1"/>
  <c r="R1431" i="2"/>
  <c r="S1431" i="2" s="1"/>
  <c r="T1431" i="2" s="1"/>
  <c r="R999" i="2"/>
  <c r="S999" i="2" s="1"/>
  <c r="T999" i="2" s="1"/>
  <c r="R295" i="2"/>
  <c r="S295" i="2" s="1"/>
  <c r="T295" i="2" s="1"/>
  <c r="R1205" i="2"/>
  <c r="S1205" i="2" s="1"/>
  <c r="T1205" i="2" s="1"/>
  <c r="R317" i="2"/>
  <c r="S317" i="2" s="1"/>
  <c r="T317" i="2" s="1"/>
  <c r="R639" i="2"/>
  <c r="S639" i="2" s="1"/>
  <c r="T639" i="2" s="1"/>
  <c r="R1237" i="2"/>
  <c r="S1237" i="2" s="1"/>
  <c r="T1237" i="2" s="1"/>
  <c r="R301" i="2"/>
  <c r="S301" i="2" s="1"/>
  <c r="T301" i="2" s="1"/>
  <c r="R1128" i="2"/>
  <c r="S1128" i="2" s="1"/>
  <c r="T1128" i="2" s="1"/>
  <c r="R826" i="2"/>
  <c r="S826" i="2" s="1"/>
  <c r="T826" i="2" s="1"/>
  <c r="R931" i="2"/>
  <c r="S931" i="2" s="1"/>
  <c r="T931" i="2" s="1"/>
  <c r="R139" i="2"/>
  <c r="S139" i="2" s="1"/>
  <c r="R1086" i="2"/>
  <c r="S1086" i="2" s="1"/>
  <c r="T1086" i="2" s="1"/>
  <c r="R654" i="2"/>
  <c r="S654" i="2" s="1"/>
  <c r="T654" i="2" s="1"/>
  <c r="R1302" i="2"/>
  <c r="S1302" i="2" s="1"/>
  <c r="T1302" i="2" s="1"/>
  <c r="R1289" i="2"/>
  <c r="S1289" i="2" s="1"/>
  <c r="T1289" i="2" s="1"/>
  <c r="R784" i="2"/>
  <c r="S784" i="2" s="1"/>
  <c r="T784" i="2" s="1"/>
  <c r="R662" i="2"/>
  <c r="S662" i="2" s="1"/>
  <c r="T662" i="2" s="1"/>
  <c r="R230" i="2"/>
  <c r="S230" i="2" s="1"/>
  <c r="T230" i="2" s="1"/>
  <c r="R853" i="2"/>
  <c r="S853" i="2" s="1"/>
  <c r="T853" i="2" s="1"/>
  <c r="R1271" i="2"/>
  <c r="S1271" i="2" s="1"/>
  <c r="T1271" i="2" s="1"/>
  <c r="R791" i="2"/>
  <c r="S791" i="2" s="1"/>
  <c r="T791" i="2" s="1"/>
  <c r="R287" i="2"/>
  <c r="S287" i="2" s="1"/>
  <c r="T287" i="2" s="1"/>
  <c r="R466" i="2"/>
  <c r="S466" i="2" s="1"/>
  <c r="T466" i="2" s="1"/>
  <c r="R1221" i="2"/>
  <c r="S1221" i="2" s="1"/>
  <c r="T1221" i="2" s="1"/>
  <c r="R789" i="2"/>
  <c r="S789" i="2" s="1"/>
  <c r="T789" i="2" s="1"/>
  <c r="R357" i="2"/>
  <c r="S357" i="2" s="1"/>
  <c r="T357" i="2" s="1"/>
  <c r="R1268" i="2"/>
  <c r="S1268" i="2" s="1"/>
  <c r="T1268" i="2" s="1"/>
  <c r="R260" i="2"/>
  <c r="S260" i="2" s="1"/>
  <c r="T260" i="2" s="1"/>
  <c r="R1279" i="2"/>
  <c r="S1279" i="2" s="1"/>
  <c r="T1279" i="2" s="1"/>
  <c r="R343" i="2"/>
  <c r="S343" i="2" s="1"/>
  <c r="T343" i="2" s="1"/>
  <c r="R222" i="2"/>
  <c r="S222" i="2" s="1"/>
  <c r="T222" i="2" s="1"/>
  <c r="R1097" i="2"/>
  <c r="S1097" i="2" s="1"/>
  <c r="T1097" i="2" s="1"/>
  <c r="R665" i="2"/>
  <c r="S665" i="2" s="1"/>
  <c r="T665" i="2" s="1"/>
  <c r="R233" i="2"/>
  <c r="S233" i="2" s="1"/>
  <c r="T233" i="2" s="1"/>
  <c r="R1203" i="2"/>
  <c r="S1203" i="2" s="1"/>
  <c r="T1203" i="2" s="1"/>
  <c r="R771" i="2"/>
  <c r="S771" i="2" s="1"/>
  <c r="T771" i="2" s="1"/>
  <c r="R339" i="2"/>
  <c r="S339" i="2" s="1"/>
  <c r="T339" i="2" s="1"/>
  <c r="R1369" i="2"/>
  <c r="S1369" i="2" s="1"/>
  <c r="T1369" i="2" s="1"/>
  <c r="R433" i="2"/>
  <c r="S433" i="2" s="1"/>
  <c r="T433" i="2" s="1"/>
  <c r="R1260" i="2"/>
  <c r="S1260" i="2" s="1"/>
  <c r="T1260" i="2" s="1"/>
  <c r="R804" i="2"/>
  <c r="S804" i="2" s="1"/>
  <c r="T804" i="2" s="1"/>
  <c r="R1031" i="2"/>
  <c r="S1031" i="2" s="1"/>
  <c r="T1031" i="2" s="1"/>
  <c r="R742" i="2"/>
  <c r="S742" i="2" s="1"/>
  <c r="T742" i="2" s="1"/>
  <c r="R285" i="2"/>
  <c r="S285" i="2" s="1"/>
  <c r="T285" i="2" s="1"/>
  <c r="R991" i="2"/>
  <c r="S991" i="2" s="1"/>
  <c r="T991" i="2" s="1"/>
  <c r="R127" i="2"/>
  <c r="S127" i="2" s="1"/>
  <c r="R1410" i="2"/>
  <c r="S1410" i="2" s="1"/>
  <c r="T1410" i="2" s="1"/>
  <c r="R282" i="2"/>
  <c r="S282" i="2" s="1"/>
  <c r="T282" i="2" s="1"/>
  <c r="R1253" i="2"/>
  <c r="S1253" i="2" s="1"/>
  <c r="T1253" i="2" s="1"/>
  <c r="R124" i="2"/>
  <c r="S124" i="2" s="1"/>
  <c r="R1370" i="2"/>
  <c r="S1370" i="2" s="1"/>
  <c r="T1370" i="2" s="1"/>
  <c r="R506" i="2"/>
  <c r="S506" i="2" s="1"/>
  <c r="T506" i="2" s="1"/>
  <c r="R721" i="2"/>
  <c r="S721" i="2" s="1"/>
  <c r="T721" i="2" s="1"/>
  <c r="R563" i="2"/>
  <c r="S563" i="2" s="1"/>
  <c r="T563" i="2" s="1"/>
  <c r="R131" i="2"/>
  <c r="S131" i="2" s="1"/>
  <c r="R238" i="2"/>
  <c r="S238" i="2" s="1"/>
  <c r="T238" i="2" s="1"/>
  <c r="R129" i="2"/>
  <c r="S129" i="2" s="1"/>
  <c r="R1411" i="2"/>
  <c r="S1411" i="2" s="1"/>
  <c r="T1411" i="2" s="1"/>
  <c r="R547" i="2"/>
  <c r="S547" i="2" s="1"/>
  <c r="T547" i="2" s="1"/>
  <c r="R1013" i="2"/>
  <c r="S1013" i="2" s="1"/>
  <c r="T1013" i="2" s="1"/>
  <c r="R581" i="2"/>
  <c r="S581" i="2" s="1"/>
  <c r="T581" i="2" s="1"/>
  <c r="R149" i="2"/>
  <c r="S149" i="2" s="1"/>
  <c r="R268" i="2"/>
  <c r="S268" i="2" s="1"/>
  <c r="T268" i="2" s="1"/>
  <c r="R1191" i="2"/>
  <c r="S1191" i="2" s="1"/>
  <c r="T1191" i="2" s="1"/>
  <c r="R759" i="2"/>
  <c r="S759" i="2" s="1"/>
  <c r="T759" i="2" s="1"/>
  <c r="R327" i="2"/>
  <c r="S327" i="2" s="1"/>
  <c r="T327" i="2" s="1"/>
  <c r="R1357" i="2"/>
  <c r="S1357" i="2" s="1"/>
  <c r="T1357" i="2" s="1"/>
  <c r="R421" i="2"/>
  <c r="S421" i="2" s="1"/>
  <c r="T421" i="2" s="1"/>
  <c r="R1248" i="2"/>
  <c r="S1248" i="2" s="1"/>
  <c r="T1248" i="2" s="1"/>
  <c r="R360" i="2"/>
  <c r="S360" i="2" s="1"/>
  <c r="T360" i="2" s="1"/>
  <c r="R1018" i="2"/>
  <c r="S1018" i="2" s="1"/>
  <c r="T1018" i="2" s="1"/>
  <c r="R370" i="2"/>
  <c r="S370" i="2" s="1"/>
  <c r="T370" i="2" s="1"/>
  <c r="R1051" i="2"/>
  <c r="S1051" i="2" s="1"/>
  <c r="T1051" i="2" s="1"/>
  <c r="R115" i="2"/>
  <c r="S115" i="2" s="1"/>
  <c r="R1206" i="2"/>
  <c r="S1206" i="2" s="1"/>
  <c r="T1206" i="2" s="1"/>
  <c r="R702" i="2"/>
  <c r="S702" i="2" s="1"/>
  <c r="T702" i="2" s="1"/>
  <c r="R198" i="2"/>
  <c r="S198" i="2" s="1"/>
  <c r="R760" i="2"/>
  <c r="S760" i="2" s="1"/>
  <c r="T760" i="2" s="1"/>
  <c r="R278" i="2"/>
  <c r="S278" i="2" s="1"/>
  <c r="T278" i="2" s="1"/>
  <c r="R1009" i="2"/>
  <c r="S1009" i="2" s="1"/>
  <c r="T1009" i="2" s="1"/>
  <c r="R1247" i="2"/>
  <c r="S1247" i="2" s="1"/>
  <c r="T1247" i="2" s="1"/>
  <c r="R767" i="2"/>
  <c r="S767" i="2" s="1"/>
  <c r="T767" i="2" s="1"/>
  <c r="R263" i="2"/>
  <c r="S263" i="2" s="1"/>
  <c r="T263" i="2" s="1"/>
  <c r="R442" i="2"/>
  <c r="S442" i="2" s="1"/>
  <c r="T442" i="2" s="1"/>
  <c r="R1269" i="2"/>
  <c r="S1269" i="2" s="1"/>
  <c r="T1269" i="2" s="1"/>
  <c r="R837" i="2"/>
  <c r="S837" i="2" s="1"/>
  <c r="T837" i="2" s="1"/>
  <c r="R1028" i="2"/>
  <c r="S1028" i="2" s="1"/>
  <c r="T1028" i="2" s="1"/>
  <c r="R164" i="2"/>
  <c r="S164" i="2" s="1"/>
  <c r="R1327" i="2"/>
  <c r="S1327" i="2" s="1"/>
  <c r="T1327" i="2" s="1"/>
  <c r="R463" i="2"/>
  <c r="S463" i="2" s="1"/>
  <c r="T463" i="2" s="1"/>
  <c r="R1350" i="2"/>
  <c r="S1350" i="2" s="1"/>
  <c r="T1350" i="2" s="1"/>
  <c r="R857" i="2"/>
  <c r="S857" i="2" s="1"/>
  <c r="T857" i="2" s="1"/>
  <c r="R425" i="2"/>
  <c r="S425" i="2" s="1"/>
  <c r="T425" i="2" s="1"/>
  <c r="R544" i="2"/>
  <c r="S544" i="2" s="1"/>
  <c r="T544" i="2" s="1"/>
  <c r="R963" i="2"/>
  <c r="S963" i="2" s="1"/>
  <c r="T963" i="2" s="1"/>
  <c r="R531" i="2"/>
  <c r="S531" i="2" s="1"/>
  <c r="T531" i="2" s="1"/>
  <c r="R1201" i="2"/>
  <c r="S1201" i="2" s="1"/>
  <c r="T1201" i="2" s="1"/>
  <c r="R265" i="2"/>
  <c r="S265" i="2" s="1"/>
  <c r="T265" i="2" s="1"/>
  <c r="R636" i="2"/>
  <c r="S636" i="2" s="1"/>
  <c r="T636" i="2" s="1"/>
  <c r="R132" i="2"/>
  <c r="S132" i="2" s="1"/>
  <c r="R790" i="2"/>
  <c r="S790" i="2" s="1"/>
  <c r="T790" i="2" s="1"/>
  <c r="R1039" i="2"/>
  <c r="S1039" i="2" s="1"/>
  <c r="T1039" i="2" s="1"/>
  <c r="R1385" i="2"/>
  <c r="S1385" i="2" s="1"/>
  <c r="T1385" i="2" s="1"/>
  <c r="R964" i="2"/>
  <c r="S964" i="2" s="1"/>
  <c r="T964" i="2" s="1"/>
  <c r="R172" i="2"/>
  <c r="S172" i="2" s="1"/>
  <c r="R1202" i="2"/>
  <c r="S1202" i="2" s="1"/>
  <c r="T1202" i="2" s="1"/>
  <c r="R338" i="2"/>
  <c r="S338" i="2" s="1"/>
  <c r="T338" i="2" s="1"/>
  <c r="R997" i="2"/>
  <c r="S997" i="2" s="1"/>
  <c r="T997" i="2" s="1"/>
  <c r="R1307" i="2"/>
  <c r="S1307" i="2" s="1"/>
  <c r="T1307" i="2" s="1"/>
  <c r="R827" i="2"/>
  <c r="S827" i="2" s="1"/>
  <c r="T827" i="2" s="1"/>
  <c r="R251" i="2"/>
  <c r="S251" i="2" s="1"/>
  <c r="T251" i="2" s="1"/>
  <c r="R502" i="2"/>
  <c r="S502" i="2" s="1"/>
  <c r="T502" i="2" s="1"/>
  <c r="R1329" i="2"/>
  <c r="S1329" i="2" s="1"/>
  <c r="T1329" i="2" s="1"/>
  <c r="R897" i="2"/>
  <c r="S897" i="2" s="1"/>
  <c r="T897" i="2" s="1"/>
  <c r="R393" i="2"/>
  <c r="S393" i="2" s="1"/>
  <c r="T393" i="2" s="1"/>
  <c r="R1376" i="2"/>
  <c r="S1376" i="2" s="1"/>
  <c r="T1376" i="2" s="1"/>
  <c r="R800" i="2"/>
  <c r="S800" i="2" s="1"/>
  <c r="T800" i="2" s="1"/>
  <c r="R368" i="2"/>
  <c r="S368" i="2" s="1"/>
  <c r="T368" i="2" s="1"/>
  <c r="R667" i="2"/>
  <c r="S667" i="2" s="1"/>
  <c r="T667" i="2" s="1"/>
  <c r="R845" i="2"/>
  <c r="S845" i="2" s="1"/>
  <c r="T845" i="2" s="1"/>
  <c r="R413" i="2"/>
  <c r="S413" i="2" s="1"/>
  <c r="T413" i="2" s="1"/>
  <c r="R1023" i="2"/>
  <c r="S1023" i="2" s="1"/>
  <c r="T1023" i="2" s="1"/>
  <c r="R685" i="2"/>
  <c r="S685" i="2" s="1"/>
  <c r="T685" i="2" s="1"/>
  <c r="R1152" i="2"/>
  <c r="S1152" i="2" s="1"/>
  <c r="T1152" i="2" s="1"/>
  <c r="R264" i="2"/>
  <c r="S264" i="2" s="1"/>
  <c r="T264" i="2" s="1"/>
  <c r="R994" i="2"/>
  <c r="S994" i="2" s="1"/>
  <c r="T994" i="2" s="1"/>
  <c r="R346" i="2"/>
  <c r="S346" i="2" s="1"/>
  <c r="T346" i="2" s="1"/>
  <c r="R1027" i="2"/>
  <c r="S1027" i="2" s="1"/>
  <c r="T1027" i="2" s="1"/>
  <c r="R750" i="2"/>
  <c r="S750" i="2" s="1"/>
  <c r="T750" i="2" s="1"/>
  <c r="R318" i="2"/>
  <c r="S318" i="2" s="1"/>
  <c r="T318" i="2" s="1"/>
  <c r="R736" i="2"/>
  <c r="S736" i="2" s="1"/>
  <c r="T736" i="2" s="1"/>
  <c r="R1262" i="2"/>
  <c r="S1262" i="2" s="1"/>
  <c r="T1262" i="2" s="1"/>
  <c r="R830" i="2"/>
  <c r="S830" i="2" s="1"/>
  <c r="T830" i="2" s="1"/>
  <c r="R398" i="2"/>
  <c r="S398" i="2" s="1"/>
  <c r="T398" i="2" s="1"/>
  <c r="R1093" i="2"/>
  <c r="S1093" i="2" s="1"/>
  <c r="T1093" i="2" s="1"/>
  <c r="R1132" i="2"/>
  <c r="S1132" i="2" s="1"/>
  <c r="T1132" i="2" s="1"/>
  <c r="R671" i="2"/>
  <c r="S671" i="2" s="1"/>
  <c r="T671" i="2" s="1"/>
  <c r="R239" i="2"/>
  <c r="S239" i="2" s="1"/>
  <c r="T239" i="2" s="1"/>
  <c r="R1245" i="2"/>
  <c r="S1245" i="2" s="1"/>
  <c r="T1245" i="2" s="1"/>
  <c r="R813" i="2"/>
  <c r="S813" i="2" s="1"/>
  <c r="T813" i="2" s="1"/>
  <c r="R309" i="2"/>
  <c r="S309" i="2" s="1"/>
  <c r="T309" i="2" s="1"/>
  <c r="R1364" i="2"/>
  <c r="S1364" i="2" s="1"/>
  <c r="T1364" i="2" s="1"/>
  <c r="R500" i="2"/>
  <c r="S500" i="2" s="1"/>
  <c r="T500" i="2" s="1"/>
  <c r="R655" i="2"/>
  <c r="S655" i="2" s="1"/>
  <c r="T655" i="2" s="1"/>
  <c r="R1217" i="2"/>
  <c r="S1217" i="2" s="1"/>
  <c r="T1217" i="2" s="1"/>
  <c r="R761" i="2"/>
  <c r="S761" i="2" s="1"/>
  <c r="T761" i="2" s="1"/>
  <c r="R329" i="2"/>
  <c r="S329" i="2" s="1"/>
  <c r="T329" i="2" s="1"/>
  <c r="R299" i="2"/>
  <c r="S299" i="2" s="1"/>
  <c r="T299" i="2" s="1"/>
  <c r="R1427" i="2"/>
  <c r="S1427" i="2" s="1"/>
  <c r="T1427" i="2" s="1"/>
  <c r="R947" i="2"/>
  <c r="S947" i="2" s="1"/>
  <c r="T947" i="2" s="1"/>
  <c r="R515" i="2"/>
  <c r="S515" i="2" s="1"/>
  <c r="T515" i="2" s="1"/>
  <c r="R1443" i="2"/>
  <c r="S1443" i="2" s="1"/>
  <c r="T1443" i="2" s="1"/>
  <c r="R579" i="2"/>
  <c r="S579" i="2" s="1"/>
  <c r="T579" i="2" s="1"/>
  <c r="R147" i="2"/>
  <c r="S147" i="2" s="1"/>
  <c r="R385" i="2"/>
  <c r="S385" i="2" s="1"/>
  <c r="T385" i="2" s="1"/>
  <c r="R567" i="2"/>
  <c r="S567" i="2" s="1"/>
  <c r="T567" i="2" s="1"/>
  <c r="R135" i="2"/>
  <c r="S135" i="2" s="1"/>
  <c r="R1165" i="2"/>
  <c r="S1165" i="2" s="1"/>
  <c r="T1165" i="2" s="1"/>
  <c r="R528" i="2"/>
  <c r="S528" i="2" s="1"/>
  <c r="T528" i="2" s="1"/>
  <c r="R754" i="2"/>
  <c r="S754" i="2" s="1"/>
  <c r="T754" i="2" s="1"/>
  <c r="R1014" i="2"/>
  <c r="S1014" i="2" s="1"/>
  <c r="T1014" i="2" s="1"/>
  <c r="R582" i="2"/>
  <c r="S582" i="2" s="1"/>
  <c r="T582" i="2" s="1"/>
  <c r="R712" i="2"/>
  <c r="S712" i="2" s="1"/>
  <c r="T712" i="2" s="1"/>
  <c r="R1022" i="2"/>
  <c r="S1022" i="2" s="1"/>
  <c r="T1022" i="2" s="1"/>
  <c r="R590" i="2"/>
  <c r="S590" i="2" s="1"/>
  <c r="T590" i="2" s="1"/>
  <c r="R158" i="2"/>
  <c r="S158" i="2" s="1"/>
  <c r="R745" i="2"/>
  <c r="S745" i="2" s="1"/>
  <c r="T745" i="2" s="1"/>
  <c r="R240" i="2"/>
  <c r="S240" i="2" s="1"/>
  <c r="T240" i="2" s="1"/>
  <c r="R1199" i="2"/>
  <c r="S1199" i="2" s="1"/>
  <c r="T1199" i="2" s="1"/>
  <c r="R719" i="2"/>
  <c r="S719" i="2" s="1"/>
  <c r="T719" i="2" s="1"/>
  <c r="R215" i="2"/>
  <c r="S215" i="2" s="1"/>
  <c r="T215" i="2" s="1"/>
  <c r="R394" i="2"/>
  <c r="S394" i="2" s="1"/>
  <c r="T394" i="2" s="1"/>
  <c r="R1149" i="2"/>
  <c r="S1149" i="2" s="1"/>
  <c r="T1149" i="2" s="1"/>
  <c r="R213" i="2"/>
  <c r="S213" i="2" s="1"/>
  <c r="T213" i="2" s="1"/>
  <c r="R1196" i="2"/>
  <c r="S1196" i="2" s="1"/>
  <c r="T1196" i="2" s="1"/>
  <c r="R620" i="2"/>
  <c r="S620" i="2" s="1"/>
  <c r="T620" i="2" s="1"/>
  <c r="R188" i="2"/>
  <c r="S188" i="2" s="1"/>
  <c r="R1207" i="2"/>
  <c r="S1207" i="2" s="1"/>
  <c r="T1207" i="2" s="1"/>
  <c r="R271" i="2"/>
  <c r="S271" i="2" s="1"/>
  <c r="T271" i="2" s="1"/>
  <c r="R1025" i="2"/>
  <c r="S1025" i="2" s="1"/>
  <c r="T1025" i="2" s="1"/>
  <c r="R161" i="2"/>
  <c r="S161" i="2" s="1"/>
  <c r="R1131" i="2"/>
  <c r="S1131" i="2" s="1"/>
  <c r="T1131" i="2" s="1"/>
  <c r="R195" i="2"/>
  <c r="S195" i="2" s="1"/>
  <c r="R1297" i="2"/>
  <c r="S1297" i="2" s="1"/>
  <c r="T1297" i="2" s="1"/>
  <c r="R361" i="2"/>
  <c r="S361" i="2" s="1"/>
  <c r="T361" i="2" s="1"/>
  <c r="R1188" i="2"/>
  <c r="S1188" i="2" s="1"/>
  <c r="T1188" i="2" s="1"/>
  <c r="R300" i="2"/>
  <c r="S300" i="2" s="1"/>
  <c r="T300" i="2" s="1"/>
  <c r="R1103" i="2"/>
  <c r="S1103" i="2" s="1"/>
  <c r="T1103" i="2" s="1"/>
  <c r="R919" i="2"/>
  <c r="S919" i="2" s="1"/>
  <c r="T919" i="2" s="1"/>
  <c r="R642" i="2"/>
  <c r="S642" i="2" s="1"/>
  <c r="T642" i="2" s="1"/>
  <c r="R210" i="2"/>
  <c r="S210" i="2" s="1"/>
  <c r="T210" i="2" s="1"/>
  <c r="R844" i="2"/>
  <c r="S844" i="2" s="1"/>
  <c r="T844" i="2" s="1"/>
  <c r="R1298" i="2"/>
  <c r="S1298" i="2" s="1"/>
  <c r="T1298" i="2" s="1"/>
  <c r="R866" i="2"/>
  <c r="S866" i="2" s="1"/>
  <c r="T866" i="2" s="1"/>
  <c r="R434" i="2"/>
  <c r="S434" i="2" s="1"/>
  <c r="T434" i="2" s="1"/>
  <c r="R1139" i="2"/>
  <c r="S1139" i="2" s="1"/>
  <c r="T1139" i="2" s="1"/>
  <c r="R217" i="2"/>
  <c r="S217" i="2" s="1"/>
  <c r="T217" i="2" s="1"/>
  <c r="R923" i="2"/>
  <c r="S923" i="2" s="1"/>
  <c r="T923" i="2" s="1"/>
  <c r="R491" i="2"/>
  <c r="S491" i="2" s="1"/>
  <c r="T491" i="2" s="1"/>
  <c r="R1425" i="2"/>
  <c r="S1425" i="2" s="1"/>
  <c r="T1425" i="2" s="1"/>
  <c r="R993" i="2"/>
  <c r="S993" i="2" s="1"/>
  <c r="T993" i="2" s="1"/>
  <c r="R561" i="2"/>
  <c r="S561" i="2" s="1"/>
  <c r="T561" i="2" s="1"/>
  <c r="R680" i="2"/>
  <c r="S680" i="2" s="1"/>
  <c r="T680" i="2" s="1"/>
  <c r="R248" i="2"/>
  <c r="S248" i="2" s="1"/>
  <c r="T248" i="2" s="1"/>
  <c r="R1339" i="2"/>
  <c r="S1339" i="2" s="1"/>
  <c r="T1339" i="2" s="1"/>
  <c r="R1290" i="2"/>
  <c r="S1290" i="2" s="1"/>
  <c r="T1290" i="2" s="1"/>
  <c r="R941" i="2"/>
  <c r="S941" i="2" s="1"/>
  <c r="T941" i="2" s="1"/>
  <c r="R509" i="2"/>
  <c r="S509" i="2" s="1"/>
  <c r="T509" i="2" s="1"/>
  <c r="R196" i="2"/>
  <c r="S196" i="2" s="1"/>
  <c r="R1119" i="2"/>
  <c r="S1119" i="2" s="1"/>
  <c r="T1119" i="2" s="1"/>
  <c r="R687" i="2"/>
  <c r="S687" i="2" s="1"/>
  <c r="T687" i="2" s="1"/>
  <c r="R1285" i="2"/>
  <c r="S1285" i="2" s="1"/>
  <c r="T1285" i="2" s="1"/>
  <c r="R349" i="2"/>
  <c r="S349" i="2" s="1"/>
  <c r="T349" i="2" s="1"/>
  <c r="R1176" i="2"/>
  <c r="S1176" i="2" s="1"/>
  <c r="T1176" i="2" s="1"/>
  <c r="R227" i="2"/>
  <c r="S227" i="2" s="1"/>
  <c r="T227" i="2" s="1"/>
  <c r="R1355" i="2"/>
  <c r="S1355" i="2" s="1"/>
  <c r="T1355" i="2" s="1"/>
  <c r="R875" i="2"/>
  <c r="S875" i="2" s="1"/>
  <c r="T875" i="2" s="1"/>
  <c r="R443" i="2"/>
  <c r="S443" i="2" s="1"/>
  <c r="T443" i="2" s="1"/>
  <c r="R1371" i="2"/>
  <c r="S1371" i="2" s="1"/>
  <c r="T1371" i="2" s="1"/>
  <c r="R939" i="2"/>
  <c r="S939" i="2" s="1"/>
  <c r="T939" i="2" s="1"/>
  <c r="R1177" i="2"/>
  <c r="S1177" i="2" s="1"/>
  <c r="T1177" i="2" s="1"/>
  <c r="R313" i="2"/>
  <c r="S313" i="2" s="1"/>
  <c r="T313" i="2" s="1"/>
  <c r="R1356" i="2"/>
  <c r="S1356" i="2" s="1"/>
  <c r="T1356" i="2" s="1"/>
  <c r="R900" i="2"/>
  <c r="S900" i="2" s="1"/>
  <c r="T900" i="2" s="1"/>
  <c r="R1170" i="2"/>
  <c r="S1170" i="2" s="1"/>
  <c r="T1170" i="2" s="1"/>
  <c r="R738" i="2"/>
  <c r="S738" i="2" s="1"/>
  <c r="T738" i="2" s="1"/>
  <c r="R871" i="2"/>
  <c r="S871" i="2" s="1"/>
  <c r="T871" i="2" s="1"/>
  <c r="R1064" i="2"/>
  <c r="S1064" i="2" s="1"/>
  <c r="T1064" i="2" s="1"/>
  <c r="R632" i="2"/>
  <c r="S632" i="2" s="1"/>
  <c r="T632" i="2" s="1"/>
  <c r="R200" i="2"/>
  <c r="S200" i="2" s="1"/>
  <c r="R1219" i="2"/>
  <c r="S1219" i="2" s="1"/>
  <c r="T1219" i="2" s="1"/>
  <c r="R796" i="2"/>
  <c r="S796" i="2" s="1"/>
  <c r="T796" i="2" s="1"/>
  <c r="R1178" i="2"/>
  <c r="S1178" i="2" s="1"/>
  <c r="T1178" i="2" s="1"/>
  <c r="R155" i="2"/>
  <c r="S155" i="2" s="1"/>
  <c r="R1283" i="2"/>
  <c r="S1283" i="2" s="1"/>
  <c r="T1283" i="2" s="1"/>
  <c r="R803" i="2"/>
  <c r="S803" i="2" s="1"/>
  <c r="T803" i="2" s="1"/>
  <c r="R307" i="2"/>
  <c r="S307" i="2" s="1"/>
  <c r="T307" i="2" s="1"/>
  <c r="R1314" i="2"/>
  <c r="S1314" i="2" s="1"/>
  <c r="T1314" i="2" s="1"/>
  <c r="R533" i="2"/>
  <c r="S533" i="2" s="1"/>
  <c r="T533" i="2" s="1"/>
  <c r="R1287" i="2"/>
  <c r="S1287" i="2" s="1"/>
  <c r="T1287" i="2" s="1"/>
  <c r="R855" i="2"/>
  <c r="S855" i="2" s="1"/>
  <c r="T855" i="2" s="1"/>
  <c r="R589" i="2"/>
  <c r="S589" i="2" s="1"/>
  <c r="T589" i="2" s="1"/>
  <c r="R1344" i="2"/>
  <c r="S1344" i="2" s="1"/>
  <c r="T1344" i="2" s="1"/>
  <c r="R888" i="2"/>
  <c r="S888" i="2" s="1"/>
  <c r="T888" i="2" s="1"/>
  <c r="R384" i="2"/>
  <c r="S384" i="2" s="1"/>
  <c r="T384" i="2" s="1"/>
  <c r="R1042" i="2"/>
  <c r="S1042" i="2" s="1"/>
  <c r="T1042" i="2" s="1"/>
  <c r="R715" i="2"/>
  <c r="S715" i="2" s="1"/>
  <c r="T715" i="2" s="1"/>
  <c r="R1422" i="2"/>
  <c r="S1422" i="2" s="1"/>
  <c r="T1422" i="2" s="1"/>
  <c r="R870" i="2"/>
  <c r="S870" i="2" s="1"/>
  <c r="T870" i="2" s="1"/>
  <c r="R1000" i="2"/>
  <c r="S1000" i="2" s="1"/>
  <c r="T1000" i="2" s="1"/>
  <c r="R568" i="2"/>
  <c r="S568" i="2" s="1"/>
  <c r="T568" i="2" s="1"/>
  <c r="R1310" i="2"/>
  <c r="S1310" i="2" s="1"/>
  <c r="T1310" i="2" s="1"/>
  <c r="R878" i="2"/>
  <c r="S878" i="2" s="1"/>
  <c r="T878" i="2" s="1"/>
  <c r="R446" i="2"/>
  <c r="S446" i="2" s="1"/>
  <c r="T446" i="2" s="1"/>
  <c r="R229" i="2"/>
  <c r="S229" i="2" s="1"/>
  <c r="T229" i="2" s="1"/>
  <c r="R575" i="2"/>
  <c r="S575" i="2" s="1"/>
  <c r="T575" i="2" s="1"/>
  <c r="R573" i="2"/>
  <c r="S573" i="2" s="1"/>
  <c r="T573" i="2" s="1"/>
  <c r="R908" i="2"/>
  <c r="S908" i="2" s="1"/>
  <c r="T908" i="2" s="1"/>
  <c r="R476" i="2"/>
  <c r="S476" i="2" s="1"/>
  <c r="T476" i="2" s="1"/>
  <c r="R559" i="2"/>
  <c r="S559" i="2" s="1"/>
  <c r="T559" i="2" s="1"/>
  <c r="R881" i="2"/>
  <c r="S881" i="2" s="1"/>
  <c r="T881" i="2" s="1"/>
  <c r="R449" i="2"/>
  <c r="S449" i="2" s="1"/>
  <c r="T449" i="2" s="1"/>
  <c r="R1419" i="2"/>
  <c r="S1419" i="2" s="1"/>
  <c r="T1419" i="2" s="1"/>
  <c r="R987" i="2"/>
  <c r="S987" i="2" s="1"/>
  <c r="T987" i="2" s="1"/>
  <c r="R555" i="2"/>
  <c r="S555" i="2" s="1"/>
  <c r="T555" i="2" s="1"/>
  <c r="R649" i="2"/>
  <c r="S649" i="2" s="1"/>
  <c r="T649" i="2" s="1"/>
  <c r="R1044" i="2"/>
  <c r="S1044" i="2" s="1"/>
  <c r="T1044" i="2" s="1"/>
  <c r="R156" i="2"/>
  <c r="S156" i="2" s="1"/>
  <c r="R958" i="2"/>
  <c r="S958" i="2" s="1"/>
  <c r="T958" i="2" s="1"/>
  <c r="R166" i="2"/>
  <c r="S166" i="2" s="1"/>
  <c r="R775" i="2"/>
  <c r="S775" i="2" s="1"/>
  <c r="T775" i="2" s="1"/>
  <c r="R930" i="2"/>
  <c r="S930" i="2" s="1"/>
  <c r="T930" i="2" s="1"/>
  <c r="R1266" i="2"/>
  <c r="S1266" i="2" s="1"/>
  <c r="T1266" i="2" s="1"/>
  <c r="R1168" i="2"/>
  <c r="S1168" i="2" s="1"/>
  <c r="T1168" i="2" s="1"/>
  <c r="R1153" i="2"/>
  <c r="S1153" i="2" s="1"/>
  <c r="T1153" i="2" s="1"/>
  <c r="R1154" i="2"/>
  <c r="S1154" i="2" s="1"/>
  <c r="T1154" i="2" s="1"/>
  <c r="R1033" i="2"/>
  <c r="S1033" i="2" s="1"/>
  <c r="T1033" i="2" s="1"/>
  <c r="R1259" i="2"/>
  <c r="S1259" i="2" s="1"/>
  <c r="T1259" i="2" s="1"/>
  <c r="R779" i="2"/>
  <c r="S779" i="2" s="1"/>
  <c r="T779" i="2" s="1"/>
  <c r="R347" i="2"/>
  <c r="S347" i="2" s="1"/>
  <c r="T347" i="2" s="1"/>
  <c r="R526" i="2"/>
  <c r="S526" i="2" s="1"/>
  <c r="T526" i="2" s="1"/>
  <c r="R1281" i="2"/>
  <c r="S1281" i="2" s="1"/>
  <c r="T1281" i="2" s="1"/>
  <c r="R849" i="2"/>
  <c r="S849" i="2" s="1"/>
  <c r="T849" i="2" s="1"/>
  <c r="R417" i="2"/>
  <c r="S417" i="2" s="1"/>
  <c r="T417" i="2" s="1"/>
  <c r="R1400" i="2"/>
  <c r="S1400" i="2" s="1"/>
  <c r="T1400" i="2" s="1"/>
  <c r="R968" i="2"/>
  <c r="S968" i="2" s="1"/>
  <c r="T968" i="2" s="1"/>
  <c r="R1195" i="2"/>
  <c r="S1195" i="2" s="1"/>
  <c r="T1195" i="2" s="1"/>
  <c r="R331" i="2"/>
  <c r="S331" i="2" s="1"/>
  <c r="T331" i="2" s="1"/>
  <c r="R1277" i="2"/>
  <c r="S1277" i="2" s="1"/>
  <c r="T1277" i="2" s="1"/>
  <c r="R797" i="2"/>
  <c r="S797" i="2" s="1"/>
  <c r="T797" i="2" s="1"/>
  <c r="R365" i="2"/>
  <c r="S365" i="2" s="1"/>
  <c r="T365" i="2" s="1"/>
  <c r="R556" i="2"/>
  <c r="S556" i="2" s="1"/>
  <c r="T556" i="2" s="1"/>
  <c r="R1407" i="2"/>
  <c r="S1407" i="2" s="1"/>
  <c r="T1407" i="2" s="1"/>
  <c r="R975" i="2"/>
  <c r="S975" i="2" s="1"/>
  <c r="T975" i="2" s="1"/>
  <c r="R543" i="2"/>
  <c r="S543" i="2" s="1"/>
  <c r="T543" i="2" s="1"/>
  <c r="R111" i="2"/>
  <c r="S111" i="2" s="1"/>
  <c r="R637" i="2"/>
  <c r="S637" i="2" s="1"/>
  <c r="T637" i="2" s="1"/>
  <c r="R1032" i="2"/>
  <c r="S1032" i="2" s="1"/>
  <c r="T1032" i="2" s="1"/>
  <c r="R144" i="2"/>
  <c r="S144" i="2" s="1"/>
  <c r="R802" i="2"/>
  <c r="S802" i="2" s="1"/>
  <c r="T802" i="2" s="1"/>
  <c r="R8" i="2"/>
  <c r="R835" i="2"/>
  <c r="S835" i="2" s="1"/>
  <c r="T835" i="2" s="1"/>
  <c r="R414" i="2"/>
  <c r="S414" i="2" s="1"/>
  <c r="T414" i="2" s="1"/>
  <c r="R976" i="2"/>
  <c r="S976" i="2" s="1"/>
  <c r="T976" i="2" s="1"/>
  <c r="R328" i="2"/>
  <c r="S328" i="2" s="1"/>
  <c r="T328" i="2" s="1"/>
  <c r="R1358" i="2"/>
  <c r="S1358" i="2" s="1"/>
  <c r="T1358" i="2" s="1"/>
  <c r="R926" i="2"/>
  <c r="S926" i="2" s="1"/>
  <c r="T926" i="2" s="1"/>
  <c r="R494" i="2"/>
  <c r="S494" i="2" s="1"/>
  <c r="T494" i="2" s="1"/>
  <c r="R709" i="2"/>
  <c r="S709" i="2" s="1"/>
  <c r="T709" i="2" s="1"/>
  <c r="R479" i="2"/>
  <c r="S479" i="2" s="1"/>
  <c r="T479" i="2" s="1"/>
  <c r="R1021" i="2"/>
  <c r="S1021" i="2" s="1"/>
  <c r="T1021" i="2" s="1"/>
  <c r="R1053" i="2"/>
  <c r="S1053" i="2" s="1"/>
  <c r="T1053" i="2" s="1"/>
  <c r="R621" i="2"/>
  <c r="S621" i="2" s="1"/>
  <c r="T621" i="2" s="1"/>
  <c r="R189" i="2"/>
  <c r="S189" i="2" s="1"/>
  <c r="R1244" i="2"/>
  <c r="S1244" i="2" s="1"/>
  <c r="T1244" i="2" s="1"/>
  <c r="R812" i="2"/>
  <c r="S812" i="2" s="1"/>
  <c r="T812" i="2" s="1"/>
  <c r="R380" i="2"/>
  <c r="S380" i="2" s="1"/>
  <c r="T380" i="2" s="1"/>
  <c r="R679" i="2"/>
  <c r="S679" i="2" s="1"/>
  <c r="T679" i="2" s="1"/>
  <c r="R630" i="2"/>
  <c r="S630" i="2" s="1"/>
  <c r="T630" i="2" s="1"/>
  <c r="R641" i="2"/>
  <c r="S641" i="2" s="1"/>
  <c r="T641" i="2" s="1"/>
  <c r="R209" i="2"/>
  <c r="S209" i="2" s="1"/>
  <c r="T209" i="2" s="1"/>
  <c r="R256" i="2"/>
  <c r="S256" i="2" s="1"/>
  <c r="T256" i="2" s="1"/>
  <c r="R1179" i="2"/>
  <c r="S1179" i="2" s="1"/>
  <c r="T1179" i="2" s="1"/>
  <c r="R315" i="2"/>
  <c r="S315" i="2" s="1"/>
  <c r="T315" i="2" s="1"/>
  <c r="R1417" i="2"/>
  <c r="S1417" i="2" s="1"/>
  <c r="T1417" i="2" s="1"/>
  <c r="R553" i="2"/>
  <c r="S553" i="2" s="1"/>
  <c r="T553" i="2" s="1"/>
  <c r="R1308" i="2"/>
  <c r="S1308" i="2" s="1"/>
  <c r="T1308" i="2" s="1"/>
  <c r="R852" i="2"/>
  <c r="S852" i="2" s="1"/>
  <c r="T852" i="2" s="1"/>
  <c r="R1006" i="2"/>
  <c r="S1006" i="2" s="1"/>
  <c r="T1006" i="2" s="1"/>
  <c r="R142" i="2"/>
  <c r="S142" i="2" s="1"/>
  <c r="R823" i="2"/>
  <c r="S823" i="2" s="1"/>
  <c r="T823" i="2" s="1"/>
  <c r="R114" i="2"/>
  <c r="S114" i="2" s="1"/>
  <c r="R748" i="2"/>
  <c r="S748" i="2" s="1"/>
  <c r="T748" i="2" s="1"/>
  <c r="R1418" i="2"/>
  <c r="S1418" i="2" s="1"/>
  <c r="T1418" i="2" s="1"/>
  <c r="R986" i="2"/>
  <c r="S986" i="2" s="1"/>
  <c r="T986" i="2" s="1"/>
  <c r="R122" i="2"/>
  <c r="S122" i="2" s="1"/>
  <c r="R337" i="2"/>
  <c r="S337" i="2" s="1"/>
  <c r="T337" i="2" s="1"/>
  <c r="R1055" i="2"/>
  <c r="S1055" i="2" s="1"/>
  <c r="T1055" i="2" s="1"/>
  <c r="R611" i="2"/>
  <c r="S611" i="2" s="1"/>
  <c r="T611" i="2" s="1"/>
  <c r="R214" i="2"/>
  <c r="S214" i="2" s="1"/>
  <c r="T214" i="2" s="1"/>
  <c r="R1113" i="2"/>
  <c r="S1113" i="2" s="1"/>
  <c r="T1113" i="2" s="1"/>
  <c r="R609" i="2"/>
  <c r="S609" i="2" s="1"/>
  <c r="T609" i="2" s="1"/>
  <c r="R1016" i="2"/>
  <c r="S1016" i="2" s="1"/>
  <c r="T1016" i="2" s="1"/>
  <c r="R152" i="2"/>
  <c r="S152" i="2" s="1"/>
  <c r="R1315" i="2"/>
  <c r="S1315" i="2" s="1"/>
  <c r="T1315" i="2" s="1"/>
  <c r="R451" i="2"/>
  <c r="S451" i="2" s="1"/>
  <c r="T451" i="2" s="1"/>
  <c r="R330" i="2"/>
  <c r="S330" i="2" s="1"/>
  <c r="T330" i="2" s="1"/>
  <c r="R1061" i="2"/>
  <c r="S1061" i="2" s="1"/>
  <c r="T1061" i="2" s="1"/>
  <c r="R629" i="2"/>
  <c r="S629" i="2" s="1"/>
  <c r="T629" i="2" s="1"/>
  <c r="R197" i="2"/>
  <c r="S197" i="2" s="1"/>
  <c r="R388" i="2"/>
  <c r="S388" i="2" s="1"/>
  <c r="T388" i="2" s="1"/>
  <c r="R375" i="2"/>
  <c r="S375" i="2" s="1"/>
  <c r="T375" i="2" s="1"/>
  <c r="R1333" i="2"/>
  <c r="S1333" i="2" s="1"/>
  <c r="T1333" i="2" s="1"/>
  <c r="R469" i="2"/>
  <c r="S469" i="2" s="1"/>
  <c r="T469" i="2" s="1"/>
  <c r="R778" i="2"/>
  <c r="S778" i="2" s="1"/>
  <c r="T778" i="2" s="1"/>
  <c r="R681" i="2"/>
  <c r="S681" i="2" s="1"/>
  <c r="T681" i="2" s="1"/>
  <c r="R811" i="2"/>
  <c r="S811" i="2" s="1"/>
  <c r="T811" i="2" s="1"/>
  <c r="R1326" i="2"/>
  <c r="S1326" i="2" s="1"/>
  <c r="T1326" i="2" s="1"/>
  <c r="R966" i="2"/>
  <c r="S966" i="2" s="1"/>
  <c r="T966" i="2" s="1"/>
  <c r="R534" i="2"/>
  <c r="S534" i="2" s="1"/>
  <c r="T534" i="2" s="1"/>
  <c r="R952" i="2"/>
  <c r="S952" i="2" s="1"/>
  <c r="T952" i="2" s="1"/>
  <c r="R1060" i="2"/>
  <c r="S1060" i="2" s="1"/>
  <c r="T1060" i="2" s="1"/>
  <c r="R1046" i="2"/>
  <c r="S1046" i="2" s="1"/>
  <c r="T1046" i="2" s="1"/>
  <c r="R614" i="2"/>
  <c r="S614" i="2" s="1"/>
  <c r="T614" i="2" s="1"/>
  <c r="R182" i="2"/>
  <c r="S182" i="2" s="1"/>
  <c r="R1367" i="2"/>
  <c r="S1367" i="2" s="1"/>
  <c r="T1367" i="2" s="1"/>
  <c r="R455" i="2"/>
  <c r="S455" i="2" s="1"/>
  <c r="T455" i="2" s="1"/>
  <c r="R597" i="2"/>
  <c r="S597" i="2" s="1"/>
  <c r="T597" i="2" s="1"/>
  <c r="R1375" i="2"/>
  <c r="S1375" i="2" s="1"/>
  <c r="T1375" i="2" s="1"/>
  <c r="R439" i="2"/>
  <c r="S439" i="2" s="1"/>
  <c r="T439" i="2" s="1"/>
  <c r="R545" i="2"/>
  <c r="S545" i="2" s="1"/>
  <c r="T545" i="2" s="1"/>
  <c r="R113" i="2"/>
  <c r="S113" i="2" s="1"/>
  <c r="R1211" i="2"/>
  <c r="S1211" i="2" s="1"/>
  <c r="T1211" i="2" s="1"/>
  <c r="R448" i="2"/>
  <c r="S448" i="2" s="1"/>
  <c r="T448" i="2" s="1"/>
  <c r="R795" i="2"/>
  <c r="S795" i="2" s="1"/>
  <c r="T795" i="2" s="1"/>
  <c r="R363" i="2"/>
  <c r="S363" i="2" s="1"/>
  <c r="T363" i="2" s="1"/>
  <c r="R601" i="2"/>
  <c r="S601" i="2" s="1"/>
  <c r="T601" i="2" s="1"/>
  <c r="R1212" i="2"/>
  <c r="S1212" i="2" s="1"/>
  <c r="T1212" i="2" s="1"/>
  <c r="R756" i="2"/>
  <c r="S756" i="2" s="1"/>
  <c r="T756" i="2" s="1"/>
  <c r="R733" i="2"/>
  <c r="S733" i="2" s="1"/>
  <c r="T733" i="2" s="1"/>
  <c r="R162" i="2"/>
  <c r="S162" i="2" s="1"/>
  <c r="R1159" i="2"/>
  <c r="S1159" i="2" s="1"/>
  <c r="T1159" i="2" s="1"/>
  <c r="R727" i="2"/>
  <c r="S727" i="2" s="1"/>
  <c r="T727" i="2" s="1"/>
  <c r="R920" i="2"/>
  <c r="S920" i="2" s="1"/>
  <c r="T920" i="2" s="1"/>
  <c r="R488" i="2"/>
  <c r="S488" i="2" s="1"/>
  <c r="T488" i="2" s="1"/>
  <c r="R652" i="2"/>
  <c r="S652" i="2" s="1"/>
  <c r="T652" i="2" s="1"/>
  <c r="R1034" i="2"/>
  <c r="S1034" i="2" s="1"/>
  <c r="T1034" i="2" s="1"/>
  <c r="R602" i="2"/>
  <c r="S602" i="2" s="1"/>
  <c r="T602" i="2" s="1"/>
  <c r="R170" i="2"/>
  <c r="S170" i="2" s="1"/>
  <c r="R757" i="2"/>
  <c r="S757" i="2" s="1"/>
  <c r="T757" i="2" s="1"/>
  <c r="R982" i="2"/>
  <c r="S982" i="2" s="1"/>
  <c r="T982" i="2" s="1"/>
  <c r="R334" i="2"/>
  <c r="S334" i="2" s="1"/>
  <c r="T334" i="2" s="1"/>
  <c r="R893" i="2"/>
  <c r="S893" i="2" s="1"/>
  <c r="T893" i="2" s="1"/>
  <c r="R461" i="2"/>
  <c r="S461" i="2" s="1"/>
  <c r="T461" i="2" s="1"/>
  <c r="R436" i="2"/>
  <c r="S436" i="2" s="1"/>
  <c r="T436" i="2" s="1"/>
  <c r="R1215" i="2"/>
  <c r="S1215" i="2" s="1"/>
  <c r="T1215" i="2" s="1"/>
  <c r="R351" i="2"/>
  <c r="S351" i="2" s="1"/>
  <c r="T351" i="2" s="1"/>
  <c r="R1381" i="2"/>
  <c r="S1381" i="2" s="1"/>
  <c r="T1381" i="2" s="1"/>
  <c r="R517" i="2"/>
  <c r="S517" i="2" s="1"/>
  <c r="T517" i="2" s="1"/>
  <c r="R1272" i="2"/>
  <c r="S1272" i="2" s="1"/>
  <c r="T1272" i="2" s="1"/>
  <c r="R816" i="2"/>
  <c r="S816" i="2" s="1"/>
  <c r="T816" i="2" s="1"/>
  <c r="R970" i="2"/>
  <c r="S970" i="2" s="1"/>
  <c r="T970" i="2" s="1"/>
  <c r="R1075" i="2"/>
  <c r="S1075" i="2" s="1"/>
  <c r="T1075" i="2" s="1"/>
  <c r="R283" i="2"/>
  <c r="S283" i="2" s="1"/>
  <c r="T283" i="2" s="1"/>
  <c r="R1230" i="2"/>
  <c r="S1230" i="2" s="1"/>
  <c r="T1230" i="2" s="1"/>
  <c r="R798" i="2"/>
  <c r="S798" i="2" s="1"/>
  <c r="T798" i="2" s="1"/>
  <c r="R150" i="2"/>
  <c r="S150" i="2" s="1"/>
  <c r="R928" i="2"/>
  <c r="S928" i="2" s="1"/>
  <c r="T928" i="2" s="1"/>
  <c r="R136" i="2"/>
  <c r="S136" i="2" s="1"/>
  <c r="R1238" i="2"/>
  <c r="S1238" i="2" s="1"/>
  <c r="T1238" i="2" s="1"/>
  <c r="R806" i="2"/>
  <c r="S806" i="2" s="1"/>
  <c r="T806" i="2" s="1"/>
  <c r="R374" i="2"/>
  <c r="S374" i="2" s="1"/>
  <c r="T374" i="2" s="1"/>
  <c r="R1057" i="2"/>
  <c r="S1057" i="2" s="1"/>
  <c r="T1057" i="2" s="1"/>
  <c r="R157" i="2"/>
  <c r="S157" i="2" s="1"/>
  <c r="R1415" i="2"/>
  <c r="S1415" i="2" s="1"/>
  <c r="T1415" i="2" s="1"/>
  <c r="R935" i="2"/>
  <c r="S935" i="2" s="1"/>
  <c r="T935" i="2" s="1"/>
  <c r="R503" i="2"/>
  <c r="S503" i="2" s="1"/>
  <c r="T503" i="2" s="1"/>
  <c r="R1365" i="2"/>
  <c r="S1365" i="2" s="1"/>
  <c r="T1365" i="2" s="1"/>
  <c r="R933" i="2"/>
  <c r="S933" i="2" s="1"/>
  <c r="T933" i="2" s="1"/>
  <c r="R1412" i="2"/>
  <c r="S1412" i="2" s="1"/>
  <c r="T1412" i="2" s="1"/>
  <c r="R836" i="2"/>
  <c r="S836" i="2" s="1"/>
  <c r="T836" i="2" s="1"/>
  <c r="R404" i="2"/>
  <c r="S404" i="2" s="1"/>
  <c r="T404" i="2" s="1"/>
  <c r="R1423" i="2"/>
  <c r="S1423" i="2" s="1"/>
  <c r="T1423" i="2" s="1"/>
  <c r="R487" i="2"/>
  <c r="S487" i="2" s="1"/>
  <c r="T487" i="2" s="1"/>
  <c r="R377" i="2"/>
  <c r="S377" i="2" s="1"/>
  <c r="T377" i="2" s="1"/>
  <c r="R496" i="2"/>
  <c r="S496" i="2" s="1"/>
  <c r="T496" i="2" s="1"/>
  <c r="R1347" i="2"/>
  <c r="S1347" i="2" s="1"/>
  <c r="T1347" i="2" s="1"/>
  <c r="R577" i="2"/>
  <c r="S577" i="2" s="1"/>
  <c r="T577" i="2" s="1"/>
  <c r="R948" i="2"/>
  <c r="S948" i="2" s="1"/>
  <c r="T948" i="2" s="1"/>
  <c r="R516" i="2"/>
  <c r="S516" i="2" s="1"/>
  <c r="T516" i="2" s="1"/>
  <c r="R1135" i="2"/>
  <c r="S1135" i="2" s="1"/>
  <c r="T1135" i="2" s="1"/>
  <c r="R703" i="2"/>
  <c r="S703" i="2" s="1"/>
  <c r="T703" i="2" s="1"/>
  <c r="R858" i="2"/>
  <c r="S858" i="2" s="1"/>
  <c r="T858" i="2" s="1"/>
  <c r="R1072" i="2"/>
  <c r="S1072" i="2" s="1"/>
  <c r="T1072" i="2" s="1"/>
  <c r="R1082" i="2"/>
  <c r="S1082" i="2" s="1"/>
  <c r="T1082" i="2" s="1"/>
  <c r="R650" i="2"/>
  <c r="S650" i="2" s="1"/>
  <c r="T650" i="2" s="1"/>
  <c r="R218" i="2"/>
  <c r="S218" i="2" s="1"/>
  <c r="T218" i="2" s="1"/>
  <c r="R937" i="2"/>
  <c r="S937" i="2" s="1"/>
  <c r="T937" i="2" s="1"/>
  <c r="R707" i="2"/>
  <c r="S707" i="2" s="1"/>
  <c r="T707" i="2" s="1"/>
  <c r="R275" i="2"/>
  <c r="S275" i="2" s="1"/>
  <c r="T275" i="2" s="1"/>
  <c r="R454" i="2"/>
  <c r="S454" i="2" s="1"/>
  <c r="T454" i="2" s="1"/>
  <c r="R777" i="2"/>
  <c r="S777" i="2" s="1"/>
  <c r="T777" i="2" s="1"/>
  <c r="R273" i="2"/>
  <c r="S273" i="2" s="1"/>
  <c r="T273" i="2" s="1"/>
  <c r="R464" i="2"/>
  <c r="S464" i="2" s="1"/>
  <c r="T464" i="2" s="1"/>
  <c r="R691" i="2"/>
  <c r="S691" i="2" s="1"/>
  <c r="T691" i="2" s="1"/>
  <c r="R1146" i="2"/>
  <c r="S1146" i="2" s="1"/>
  <c r="T1146" i="2" s="1"/>
  <c r="R1157" i="2"/>
  <c r="S1157" i="2" s="1"/>
  <c r="T1157" i="2" s="1"/>
  <c r="R9" i="2"/>
  <c r="R1127" i="2"/>
  <c r="S1127" i="2" s="1"/>
  <c r="T1127" i="2" s="1"/>
  <c r="R659" i="2"/>
  <c r="S659" i="2" s="1"/>
  <c r="T659" i="2" s="1"/>
  <c r="R1155" i="2"/>
  <c r="S1155" i="2" s="1"/>
  <c r="T1155" i="2" s="1"/>
  <c r="R291" i="2"/>
  <c r="S291" i="2" s="1"/>
  <c r="T291" i="2" s="1"/>
  <c r="R1393" i="2"/>
  <c r="S1393" i="2" s="1"/>
  <c r="T1393" i="2" s="1"/>
  <c r="R529" i="2"/>
  <c r="S529" i="2" s="1"/>
  <c r="T529" i="2" s="1"/>
  <c r="R1140" i="2"/>
  <c r="S1140" i="2" s="1"/>
  <c r="T1140" i="2" s="1"/>
  <c r="R684" i="2"/>
  <c r="S684" i="2" s="1"/>
  <c r="T684" i="2" s="1"/>
  <c r="R252" i="2"/>
  <c r="S252" i="2" s="1"/>
  <c r="T252" i="2" s="1"/>
  <c r="R954" i="2"/>
  <c r="S954" i="2" s="1"/>
  <c r="T954" i="2" s="1"/>
  <c r="R522" i="2"/>
  <c r="S522" i="2" s="1"/>
  <c r="T522" i="2" s="1"/>
  <c r="R1087" i="2"/>
  <c r="S1087" i="2" s="1"/>
  <c r="T1087" i="2" s="1"/>
  <c r="R151" i="2"/>
  <c r="S151" i="2" s="1"/>
  <c r="R848" i="2"/>
  <c r="S848" i="2" s="1"/>
  <c r="T848" i="2" s="1"/>
  <c r="R416" i="2"/>
  <c r="S416" i="2" s="1"/>
  <c r="T416" i="2" s="1"/>
  <c r="R1435" i="2"/>
  <c r="S1435" i="2" s="1"/>
  <c r="T1435" i="2" s="1"/>
  <c r="R499" i="2"/>
  <c r="S499" i="2" s="1"/>
  <c r="T499" i="2" s="1"/>
  <c r="R1012" i="2"/>
  <c r="S1012" i="2" s="1"/>
  <c r="T1012" i="2" s="1"/>
  <c r="R580" i="2"/>
  <c r="S580" i="2" s="1"/>
  <c r="T580" i="2" s="1"/>
  <c r="R1394" i="2"/>
  <c r="S1394" i="2" s="1"/>
  <c r="T1394" i="2" s="1"/>
  <c r="R962" i="2"/>
  <c r="S962" i="2" s="1"/>
  <c r="T962" i="2" s="1"/>
  <c r="R530" i="2"/>
  <c r="S530" i="2" s="1"/>
  <c r="T530" i="2" s="1"/>
  <c r="R169" i="2"/>
  <c r="S169" i="2" s="1"/>
  <c r="R910" i="2"/>
  <c r="S910" i="2" s="1"/>
  <c r="T910" i="2" s="1"/>
  <c r="R190" i="2"/>
  <c r="S190" i="2" s="1"/>
  <c r="R550" i="2"/>
  <c r="S550" i="2" s="1"/>
  <c r="T550" i="2" s="1"/>
  <c r="R1377" i="2"/>
  <c r="S1377" i="2" s="1"/>
  <c r="T1377" i="2" s="1"/>
  <c r="R945" i="2"/>
  <c r="S945" i="2" s="1"/>
  <c r="T945" i="2" s="1"/>
  <c r="E28" i="2" l="1"/>
  <c r="O32" i="1"/>
  <c r="Q4" i="1"/>
  <c r="P4" i="1"/>
  <c r="A23" i="3"/>
  <c r="S8" i="2"/>
  <c r="T8" i="2" s="1"/>
  <c r="S7" i="2"/>
  <c r="T7" i="2" s="1"/>
  <c r="S6" i="2"/>
  <c r="S9" i="2"/>
  <c r="T9" i="2" s="1"/>
  <c r="A95" i="3"/>
  <c r="A36" i="3"/>
  <c r="A60" i="3"/>
  <c r="T183" i="2"/>
  <c r="A77" i="3"/>
  <c r="A10" i="3"/>
  <c r="A53" i="3"/>
  <c r="T173" i="2"/>
  <c r="T145" i="2"/>
  <c r="T134" i="2"/>
  <c r="T177" i="2"/>
  <c r="A85" i="3"/>
  <c r="A52" i="3"/>
  <c r="A61" i="3"/>
  <c r="T179" i="2"/>
  <c r="A5" i="3"/>
  <c r="A64" i="3"/>
  <c r="A39" i="3"/>
  <c r="A68" i="3"/>
  <c r="A58" i="3"/>
  <c r="A74" i="3"/>
  <c r="T141" i="2"/>
  <c r="T138" i="2"/>
  <c r="T199" i="2"/>
  <c r="T187" i="2"/>
  <c r="A9" i="3"/>
  <c r="A41" i="3"/>
  <c r="A26" i="3"/>
  <c r="A78" i="3"/>
  <c r="T110" i="2"/>
  <c r="A18" i="3"/>
  <c r="A11" i="3"/>
  <c r="A96" i="3"/>
  <c r="A94" i="3"/>
  <c r="A46" i="3"/>
  <c r="A71" i="3"/>
  <c r="A79" i="3"/>
  <c r="A100" i="3"/>
  <c r="T163" i="2"/>
  <c r="T121" i="2"/>
  <c r="A97" i="3"/>
  <c r="A12" i="3"/>
  <c r="T119" i="2"/>
  <c r="A86" i="3"/>
  <c r="T193" i="2"/>
  <c r="A33" i="3"/>
  <c r="T176" i="2"/>
  <c r="A69" i="3"/>
  <c r="A73" i="3"/>
  <c r="T137" i="2"/>
  <c r="T108" i="2"/>
  <c r="A1" i="3"/>
  <c r="A87" i="3"/>
  <c r="T194" i="2"/>
  <c r="A98" i="3"/>
  <c r="T205" i="2"/>
  <c r="T206" i="2"/>
  <c r="T123" i="2"/>
  <c r="A16" i="3"/>
  <c r="A13" i="3"/>
  <c r="T120" i="2"/>
  <c r="A2" i="3"/>
  <c r="A21" i="3"/>
  <c r="T128" i="2"/>
  <c r="A67" i="3"/>
  <c r="T174" i="2"/>
  <c r="A19" i="3"/>
  <c r="T126" i="2"/>
  <c r="T191" i="2"/>
  <c r="A84" i="3"/>
  <c r="T154" i="2"/>
  <c r="A47" i="3"/>
  <c r="A59" i="3"/>
  <c r="T166" i="2"/>
  <c r="T200" i="2"/>
  <c r="A93" i="3"/>
  <c r="T114" i="2"/>
  <c r="A7" i="3"/>
  <c r="T156" i="2"/>
  <c r="A49" i="3"/>
  <c r="A35" i="3"/>
  <c r="T142" i="2"/>
  <c r="T144" i="2"/>
  <c r="A37" i="3"/>
  <c r="T147" i="2"/>
  <c r="A40" i="3"/>
  <c r="T135" i="2"/>
  <c r="A28" i="3"/>
  <c r="A50" i="3"/>
  <c r="T157" i="2"/>
  <c r="A6" i="3"/>
  <c r="T113" i="2"/>
  <c r="A90" i="3"/>
  <c r="T197" i="2"/>
  <c r="T129" i="2"/>
  <c r="A22" i="3"/>
  <c r="T127" i="2"/>
  <c r="A20" i="3"/>
  <c r="T139" i="2"/>
  <c r="A32" i="3"/>
  <c r="A88" i="3"/>
  <c r="T195" i="2"/>
  <c r="A25" i="3"/>
  <c r="T132" i="2"/>
  <c r="T162" i="2"/>
  <c r="A55" i="3"/>
  <c r="T122" i="2"/>
  <c r="A15" i="3"/>
  <c r="A57" i="3"/>
  <c r="T164" i="2"/>
  <c r="T131" i="2"/>
  <c r="A24" i="3"/>
  <c r="A4" i="3"/>
  <c r="T111" i="2"/>
  <c r="T161" i="2"/>
  <c r="A54" i="3"/>
  <c r="T198" i="2"/>
  <c r="A91" i="3"/>
  <c r="A62" i="3"/>
  <c r="T169" i="2"/>
  <c r="T182" i="2"/>
  <c r="A75" i="3"/>
  <c r="T155" i="2"/>
  <c r="A48" i="3"/>
  <c r="A43" i="3"/>
  <c r="T150" i="2"/>
  <c r="T136" i="2"/>
  <c r="A29" i="3"/>
  <c r="T170" i="2"/>
  <c r="A63" i="3"/>
  <c r="T189" i="2"/>
  <c r="A82" i="3"/>
  <c r="T152" i="2"/>
  <c r="A45" i="3"/>
  <c r="T115" i="2"/>
  <c r="A8" i="3"/>
  <c r="A42" i="3"/>
  <c r="T149" i="2"/>
  <c r="T188" i="2"/>
  <c r="A81" i="3"/>
  <c r="T190" i="2"/>
  <c r="A83" i="3"/>
  <c r="T151" i="2"/>
  <c r="A44" i="3"/>
  <c r="T196" i="2"/>
  <c r="A89" i="3"/>
  <c r="T158" i="2"/>
  <c r="A51" i="3"/>
  <c r="T172" i="2"/>
  <c r="A65" i="3"/>
  <c r="A17" i="3"/>
  <c r="T124" i="2"/>
  <c r="R10" i="2"/>
  <c r="S10" i="2" s="1"/>
  <c r="T10" i="2" s="1"/>
  <c r="T6" i="2" l="1"/>
  <c r="R11" i="2"/>
  <c r="S11" i="2" l="1"/>
  <c r="R12" i="2"/>
  <c r="S13" i="2"/>
  <c r="T13" i="2" s="1"/>
  <c r="T11" i="2" l="1"/>
  <c r="S12" i="2"/>
  <c r="T12" i="2" l="1"/>
  <c r="R41" i="2" l="1"/>
  <c r="S41" i="2" s="1"/>
  <c r="T41" i="2" l="1"/>
  <c r="R42" i="2"/>
  <c r="S42" i="2" s="1"/>
  <c r="T42" i="2" s="1"/>
  <c r="R43" i="2" l="1"/>
  <c r="R44" i="2" l="1"/>
  <c r="S44" i="2" s="1"/>
  <c r="T44" i="2" s="1"/>
  <c r="S43" i="2"/>
  <c r="T43" i="2" l="1"/>
  <c r="R45" i="2"/>
  <c r="S45" i="2" s="1"/>
  <c r="T45" i="2" s="1"/>
  <c r="R46" i="2" l="1"/>
  <c r="S46" i="2" s="1"/>
  <c r="T46" i="2" l="1"/>
  <c r="R47" i="2"/>
  <c r="S47" i="2" s="1"/>
  <c r="T47" i="2" s="1"/>
  <c r="R48" i="2" l="1"/>
  <c r="S48" i="2" s="1"/>
  <c r="T48" i="2" s="1"/>
  <c r="R49" i="2" l="1"/>
  <c r="S49" i="2" s="1"/>
  <c r="T49" i="2" s="1"/>
  <c r="R50" i="2" l="1"/>
  <c r="S50" i="2" s="1"/>
  <c r="T50" i="2" s="1"/>
  <c r="R51" i="2" l="1"/>
  <c r="S51" i="2" s="1"/>
  <c r="T51" i="2" s="1"/>
  <c r="R52" i="2" l="1"/>
  <c r="S52" i="2" s="1"/>
  <c r="T52" i="2" s="1"/>
  <c r="R53" i="2" l="1"/>
  <c r="S53" i="2" s="1"/>
  <c r="T53" i="2" s="1"/>
  <c r="R54" i="2" l="1"/>
  <c r="S54" i="2" s="1"/>
  <c r="T54" i="2" s="1"/>
  <c r="R55" i="2" l="1"/>
  <c r="S55" i="2" s="1"/>
  <c r="T55" i="2" s="1"/>
  <c r="R56" i="2" l="1"/>
  <c r="S56" i="2" s="1"/>
  <c r="T56" i="2" s="1"/>
  <c r="R57" i="2" l="1"/>
  <c r="S57" i="2" s="1"/>
  <c r="T57" i="2" s="1"/>
  <c r="R58" i="2" l="1"/>
  <c r="S58" i="2" s="1"/>
  <c r="T58" i="2" s="1"/>
  <c r="R59" i="2" l="1"/>
  <c r="S59" i="2" s="1"/>
  <c r="T59" i="2" s="1"/>
  <c r="R60" i="2" l="1"/>
  <c r="S60" i="2" s="1"/>
  <c r="T60" i="2" s="1"/>
  <c r="R61" i="2" l="1"/>
  <c r="S61" i="2" s="1"/>
  <c r="T61" i="2" s="1"/>
  <c r="R62" i="2" l="1"/>
  <c r="S62" i="2" s="1"/>
  <c r="T62" i="2" s="1"/>
  <c r="R63" i="2" l="1"/>
  <c r="S63" i="2" s="1"/>
  <c r="T63" i="2" s="1"/>
  <c r="R64" i="2" l="1"/>
  <c r="S64" i="2" s="1"/>
  <c r="T64" i="2" s="1"/>
  <c r="R65" i="2" l="1"/>
  <c r="S65" i="2" s="1"/>
  <c r="T65" i="2" s="1"/>
  <c r="R66" i="2" l="1"/>
  <c r="S66" i="2" s="1"/>
  <c r="T66" i="2" s="1"/>
  <c r="R67" i="2" l="1"/>
  <c r="S67" i="2" s="1"/>
  <c r="T67" i="2" s="1"/>
  <c r="R68" i="2" l="1"/>
  <c r="S68" i="2" s="1"/>
  <c r="T68" i="2" s="1"/>
  <c r="R69" i="2" l="1"/>
  <c r="S69" i="2" s="1"/>
  <c r="T69" i="2" s="1"/>
  <c r="R70" i="2" l="1"/>
  <c r="S70" i="2" s="1"/>
  <c r="T70" i="2" s="1"/>
  <c r="R71" i="2" l="1"/>
  <c r="S71" i="2" s="1"/>
  <c r="T71" i="2" s="1"/>
  <c r="R72" i="2" l="1"/>
  <c r="S72" i="2" s="1"/>
  <c r="T72" i="2" s="1"/>
  <c r="R73" i="2" l="1"/>
  <c r="S73" i="2" s="1"/>
  <c r="T73" i="2" s="1"/>
  <c r="R74" i="2" l="1"/>
  <c r="S74" i="2" s="1"/>
  <c r="T74" i="2" s="1"/>
  <c r="R75" i="2" l="1"/>
  <c r="S75" i="2" s="1"/>
  <c r="T75" i="2" s="1"/>
  <c r="R76" i="2" l="1"/>
  <c r="S76" i="2" s="1"/>
  <c r="T76" i="2" s="1"/>
  <c r="R77" i="2" l="1"/>
  <c r="S77" i="2" s="1"/>
  <c r="T77" i="2" s="1"/>
  <c r="R78" i="2" l="1"/>
  <c r="S78" i="2" s="1"/>
  <c r="T78" i="2" s="1"/>
  <c r="R79" i="2" l="1"/>
  <c r="S79" i="2" s="1"/>
  <c r="T79" i="2" s="1"/>
  <c r="R80" i="2" l="1"/>
  <c r="S80" i="2" s="1"/>
  <c r="T80" i="2" s="1"/>
  <c r="R81" i="2" l="1"/>
  <c r="S81" i="2" s="1"/>
  <c r="T81" i="2" s="1"/>
  <c r="R82" i="2" l="1"/>
  <c r="S82" i="2" s="1"/>
  <c r="T82" i="2" s="1"/>
  <c r="R83" i="2" l="1"/>
  <c r="S83" i="2" s="1"/>
  <c r="T83" i="2" s="1"/>
  <c r="R84" i="2" l="1"/>
  <c r="S84" i="2" s="1"/>
  <c r="T84" i="2" s="1"/>
  <c r="R85" i="2" l="1"/>
  <c r="S85" i="2" s="1"/>
  <c r="T85" i="2" s="1"/>
  <c r="R86" i="2" l="1"/>
  <c r="S86" i="2" s="1"/>
  <c r="T86" i="2" s="1"/>
  <c r="R87" i="2" l="1"/>
  <c r="S87" i="2" s="1"/>
  <c r="T87" i="2" s="1"/>
  <c r="R88" i="2" l="1"/>
  <c r="S88" i="2" s="1"/>
  <c r="T88" i="2" s="1"/>
  <c r="R89" i="2" l="1"/>
  <c r="S89" i="2" s="1"/>
  <c r="T89" i="2" s="1"/>
  <c r="R90" i="2" l="1"/>
  <c r="S90" i="2" s="1"/>
  <c r="T90" i="2" s="1"/>
  <c r="R91" i="2" l="1"/>
  <c r="S91" i="2" s="1"/>
  <c r="T91" i="2" s="1"/>
  <c r="R92" i="2" l="1"/>
  <c r="S92" i="2" s="1"/>
  <c r="T92" i="2" s="1"/>
  <c r="R93" i="2" l="1"/>
  <c r="S93" i="2" s="1"/>
  <c r="T93" i="2" s="1"/>
  <c r="R94" i="2" l="1"/>
  <c r="S94" i="2" s="1"/>
  <c r="T94" i="2" s="1"/>
  <c r="R95" i="2" l="1"/>
  <c r="S95" i="2" s="1"/>
  <c r="T95" i="2" s="1"/>
  <c r="R96" i="2" l="1"/>
  <c r="S96" i="2" s="1"/>
  <c r="T96" i="2" s="1"/>
  <c r="R97" i="2" l="1"/>
  <c r="S97" i="2" s="1"/>
  <c r="T97" i="2" s="1"/>
  <c r="R98" i="2" l="1"/>
  <c r="S98" i="2" s="1"/>
  <c r="T98" i="2" s="1"/>
  <c r="R99" i="2" l="1"/>
  <c r="S99" i="2" s="1"/>
  <c r="T99" i="2" s="1"/>
  <c r="R100" i="2" l="1"/>
  <c r="S100" i="2" s="1"/>
  <c r="T100" i="2" s="1"/>
  <c r="R101" i="2" l="1"/>
  <c r="S101" i="2" s="1"/>
  <c r="T101" i="2" s="1"/>
  <c r="R102" i="2" l="1"/>
  <c r="S102" i="2" s="1"/>
  <c r="T102" i="2" s="1"/>
  <c r="R103" i="2" l="1"/>
  <c r="S103" i="2" s="1"/>
  <c r="T103" i="2" s="1"/>
  <c r="R104" i="2" l="1"/>
  <c r="S104" i="2" s="1"/>
  <c r="T104" i="2" s="1"/>
  <c r="R105" i="2" l="1"/>
  <c r="S105" i="2" s="1"/>
  <c r="T105" i="2" s="1"/>
  <c r="R106" i="2" l="1"/>
  <c r="S106" i="2" s="1"/>
  <c r="T106" i="2" s="1"/>
  <c r="R107" i="2" l="1"/>
  <c r="S107" i="2" l="1"/>
  <c r="B40" i="2" l="1"/>
  <c r="B42" i="2" s="1"/>
  <c r="E40" i="2"/>
  <c r="E42" i="2" s="1"/>
  <c r="D40" i="2"/>
  <c r="D42" i="2" s="1"/>
  <c r="C40" i="2"/>
  <c r="C42" i="2" s="1"/>
  <c r="B21" i="2"/>
  <c r="E21" i="2"/>
  <c r="D21" i="2"/>
  <c r="C20" i="2"/>
  <c r="C22" i="2" s="1"/>
  <c r="C24" i="2" s="1"/>
  <c r="E20" i="2"/>
  <c r="E22" i="2" s="1"/>
  <c r="E24" i="2" s="1"/>
  <c r="D20" i="2"/>
  <c r="D22" i="2" s="1"/>
  <c r="D24" i="2" s="1"/>
  <c r="B20" i="2"/>
  <c r="B22" i="2" s="1"/>
  <c r="B24" i="2" s="1"/>
  <c r="T107" i="2"/>
  <c r="C21" i="2" s="1"/>
</calcChain>
</file>

<file path=xl/sharedStrings.xml><?xml version="1.0" encoding="utf-8"?>
<sst xmlns="http://schemas.openxmlformats.org/spreadsheetml/2006/main" count="1701" uniqueCount="101">
  <si>
    <t xml:space="preserve">koszty </t>
  </si>
  <si>
    <t>koszty rozwoju wymaganego oprogramowania (projektowanie, implementacjia oraz wdeożenie)</t>
  </si>
  <si>
    <t xml:space="preserve">zakup potrzebnego sprzetu </t>
  </si>
  <si>
    <t>administracja systemu (w tym obsługa sprzętu)</t>
  </si>
  <si>
    <t xml:space="preserve">liczba pracowników </t>
  </si>
  <si>
    <t xml:space="preserve">koszty kadry kierowniczej </t>
  </si>
  <si>
    <t xml:space="preserve">wsparcie 1 stopwnia obsługa problemów użytkowników </t>
  </si>
  <si>
    <t>wsparcie 2 stopwnia obsługa problemów  w oprogramowanniu</t>
  </si>
  <si>
    <t>wsparcie 3 stopwnia obsługa błędów w oprogramowanniu</t>
  </si>
  <si>
    <t>stawka</t>
  </si>
  <si>
    <t xml:space="preserve">wszyscy pracownicy pracują w trybie 40 godzin w tygodniu </t>
  </si>
  <si>
    <t>developer</t>
  </si>
  <si>
    <t>szkolenia wsparcia administracji oraz użytkowników</t>
  </si>
  <si>
    <t>projektant</t>
  </si>
  <si>
    <t>kierownictwo</t>
  </si>
  <si>
    <t>testerzy</t>
  </si>
  <si>
    <t>administracja</t>
  </si>
  <si>
    <t>wsparcie 1</t>
  </si>
  <si>
    <t>wsparcie 2</t>
  </si>
  <si>
    <t>wsparcie 3</t>
  </si>
  <si>
    <t>użytkownicy</t>
  </si>
  <si>
    <t>średnio dni w roku</t>
  </si>
  <si>
    <t xml:space="preserve">liczba dni w roku </t>
  </si>
  <si>
    <t>serwery</t>
  </si>
  <si>
    <t xml:space="preserve">koszty 1 roku </t>
  </si>
  <si>
    <t xml:space="preserve">koszty 2 roku </t>
  </si>
  <si>
    <t xml:space="preserve">nakład w 1 roku </t>
  </si>
  <si>
    <t xml:space="preserve">nakład w 2 roku </t>
  </si>
  <si>
    <t>firma A posiada posiada rozwiązanie informatyczne realizujące ewidencję księgową przedsiębiorstwa oraz realuzuje wszystkie funkcjonalności wymagane przez ustawodawcę . Za następne dwa lata ustawodawca wprowadza obowiązek raportowania co miesięcznego różnego rodzaju plików kontrolnych. Firma ma obowiązek dostrarczania tych plików dlatego rozważa podjać współpracę z zewnętrznym dostawcą, dostawca B oferuje przejęcie całego systemu udoskonalając go o wymagane przez ustawodawcę funkcjonalności, dostawca C oferuje jedynie udoskonalenie istniejącego systemu. posiadane oprogramowanie zostało wyworzone na potrzebę firmy A przez dostawcę c jednak całe wsparcie oprogramowania wraz z kodem źródłowem zostało przekazene firmie.</t>
  </si>
  <si>
    <t>dostawca B</t>
  </si>
  <si>
    <t>dostawca C</t>
  </si>
  <si>
    <t>pozostałe B</t>
  </si>
  <si>
    <t>pozostałe C</t>
  </si>
  <si>
    <t xml:space="preserve">koszty 3 roku </t>
  </si>
  <si>
    <t xml:space="preserve">nakład w 3 roku </t>
  </si>
  <si>
    <t>wyeliminowne B</t>
  </si>
  <si>
    <t>wyeliminowane C</t>
  </si>
  <si>
    <t>kategoria</t>
  </si>
  <si>
    <t>A</t>
  </si>
  <si>
    <t>B</t>
  </si>
  <si>
    <t>C</t>
  </si>
  <si>
    <t>D</t>
  </si>
  <si>
    <t>nr zgłoszenia</t>
  </si>
  <si>
    <t>zgłoszenia do podjęcia</t>
  </si>
  <si>
    <t xml:space="preserve">czas od </t>
  </si>
  <si>
    <t>podjęcia do rozwiazania</t>
  </si>
  <si>
    <t>złoszenia do rozwiązania</t>
  </si>
  <si>
    <t>procent rozwiazanych w czasie</t>
  </si>
  <si>
    <t>porównanie satysfakcji użytkowników przed i po wydzieleniu</t>
  </si>
  <si>
    <t>czas obsługi</t>
  </si>
  <si>
    <t>jakość obsługi (wynik)</t>
  </si>
  <si>
    <t xml:space="preserve">rozwiązanie problemu </t>
  </si>
  <si>
    <t xml:space="preserve">jak zadowalające było rozwiązanie </t>
  </si>
  <si>
    <t xml:space="preserve">wiedza i kompetencje </t>
  </si>
  <si>
    <t xml:space="preserve">udzielenie pełnej i wyczerpującej informacji </t>
  </si>
  <si>
    <t xml:space="preserve">otwartość na uwagi i sugestie </t>
  </si>
  <si>
    <t xml:space="preserve">terminowość </t>
  </si>
  <si>
    <t>profesjonalizm</t>
  </si>
  <si>
    <t>czas oczekiwania na podjęcie</t>
  </si>
  <si>
    <t>Nazwa kosztu</t>
  </si>
  <si>
    <t>wewnątrz</t>
  </si>
  <si>
    <t>Dostawca 1</t>
  </si>
  <si>
    <t>Dostawca 2</t>
  </si>
  <si>
    <t>Lata projektu</t>
  </si>
  <si>
    <t>Obsługa dostawcy</t>
  </si>
  <si>
    <t>Rozwój systemu</t>
  </si>
  <si>
    <t>Wsparcie 1 stopnia</t>
  </si>
  <si>
    <t>Wsparcie 2 stopnia</t>
  </si>
  <si>
    <t>Wsparcie 3 stopnia</t>
  </si>
  <si>
    <t>Użytkownicy</t>
  </si>
  <si>
    <t>Szkolenia</t>
  </si>
  <si>
    <t>Administracja</t>
  </si>
  <si>
    <t>Wsparcie 1</t>
  </si>
  <si>
    <t>Wsparcie 2</t>
  </si>
  <si>
    <t>Wsparcie 3</t>
  </si>
  <si>
    <t>Kierownictwo</t>
  </si>
  <si>
    <t>Projektanci</t>
  </si>
  <si>
    <t>Developerzy</t>
  </si>
  <si>
    <t>Testerzy</t>
  </si>
  <si>
    <t>1;2</t>
  </si>
  <si>
    <t>zakup  sprzętu</t>
  </si>
  <si>
    <t>Rozwój wewnątrz</t>
  </si>
  <si>
    <t>Obsługa wewnątrz</t>
  </si>
  <si>
    <t>suma</t>
  </si>
  <si>
    <t xml:space="preserve">suma dla 3 lat </t>
  </si>
  <si>
    <t>KRW</t>
  </si>
  <si>
    <t>typ zgłoszenia</t>
  </si>
  <si>
    <t>gwarancja SLA</t>
  </si>
  <si>
    <t xml:space="preserve">odhylenie w punktach procentowych </t>
  </si>
  <si>
    <t>liczba osob rozwiązujących typ zgłoszenia</t>
  </si>
  <si>
    <t>liczba zgłoszeń rozwiązanych po czasie</t>
  </si>
  <si>
    <t>liczba rozwiązanych zgłoszeń</t>
  </si>
  <si>
    <t>średni czas od złoszenia do rozwiązania</t>
  </si>
  <si>
    <t>średni czas od podjęcia do rozwiązywania</t>
  </si>
  <si>
    <t>średni czas od zgłoszenia do podjęcia</t>
  </si>
  <si>
    <t>umowny czas do rozwiązania w dniach</t>
  </si>
  <si>
    <t>średnie procentowe odchylenie czasu rozwiązania zgłoszeń rozwiązanych po czasie</t>
  </si>
  <si>
    <t>koszt obsługi incydentów w tysiącach</t>
  </si>
  <si>
    <t>dniowa stawka pracowników</t>
  </si>
  <si>
    <t>przychód dostawcy z realizacji obsługi systemu w tysiącach</t>
  </si>
  <si>
    <t>suma kosztów obsługi incydentów w tysiącach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</si>
</sst>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zł&quot;"/>
    <numFmt numFmtId="165" formatCode="#,##0\ &quot;zł&quot;"/>
    <numFmt numFmtId="166" formatCode="#,##0.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3"/>
      <color theme="1"/>
      <name val="Times New Roman"/>
      <family val="1"/>
      <charset val="238"/>
    </font>
    <font>
      <sz val="13"/>
      <color theme="0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1" xfId="0" applyNumberFormat="1" applyBorder="1"/>
    <xf numFmtId="3" fontId="0" fillId="0" borderId="1" xfId="0" applyNumberFormat="1" applyBorder="1"/>
    <xf numFmtId="0" fontId="1" fillId="3" borderId="1" xfId="3" applyBorder="1"/>
    <xf numFmtId="3" fontId="1" fillId="3" borderId="1" xfId="3" applyNumberFormat="1" applyBorder="1"/>
    <xf numFmtId="0" fontId="1" fillId="2" borderId="1" xfId="2" applyBorder="1"/>
    <xf numFmtId="3" fontId="1" fillId="2" borderId="1" xfId="2" applyNumberFormat="1" applyBorder="1"/>
    <xf numFmtId="0" fontId="0" fillId="3" borderId="1" xfId="3" applyFont="1" applyBorder="1"/>
    <xf numFmtId="0" fontId="0" fillId="2" borderId="1" xfId="2" applyFont="1" applyBorder="1"/>
    <xf numFmtId="10" fontId="0" fillId="0" borderId="1" xfId="0" applyNumberFormat="1" applyBorder="1"/>
    <xf numFmtId="0" fontId="0" fillId="2" borderId="4" xfId="2" applyFont="1" applyBorder="1"/>
    <xf numFmtId="166" fontId="0" fillId="0" borderId="1" xfId="0" applyNumberFormat="1" applyBorder="1"/>
    <xf numFmtId="166" fontId="1" fillId="3" borderId="1" xfId="3" applyNumberFormat="1" applyBorder="1"/>
    <xf numFmtId="166" fontId="1" fillId="2" borderId="1" xfId="2" applyNumberFormat="1" applyBorder="1"/>
    <xf numFmtId="166" fontId="0" fillId="0" borderId="0" xfId="0" applyNumberFormat="1"/>
    <xf numFmtId="0" fontId="3" fillId="0" borderId="0" xfId="0" applyFont="1"/>
    <xf numFmtId="9" fontId="3" fillId="0" borderId="0" xfId="1" applyFont="1"/>
    <xf numFmtId="2" fontId="3" fillId="0" borderId="0" xfId="0" applyNumberFormat="1" applyFont="1"/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wrapText="1"/>
    </xf>
    <xf numFmtId="10" fontId="3" fillId="0" borderId="0" xfId="0" applyNumberFormat="1" applyFont="1"/>
    <xf numFmtId="0" fontId="3" fillId="0" borderId="0" xfId="0" applyFont="1" applyAlignment="1"/>
    <xf numFmtId="0" fontId="3" fillId="2" borderId="1" xfId="2" applyFont="1" applyBorder="1"/>
    <xf numFmtId="166" fontId="3" fillId="5" borderId="1" xfId="5" applyNumberFormat="1" applyFont="1" applyBorder="1"/>
    <xf numFmtId="2" fontId="3" fillId="0" borderId="1" xfId="0" applyNumberFormat="1" applyFont="1" applyBorder="1" applyAlignment="1"/>
    <xf numFmtId="2" fontId="3" fillId="2" borderId="1" xfId="2" applyNumberFormat="1" applyFont="1" applyBorder="1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3" fillId="5" borderId="1" xfId="5" applyNumberFormat="1" applyFont="1" applyBorder="1"/>
    <xf numFmtId="9" fontId="4" fillId="4" borderId="1" xfId="4" applyNumberFormat="1" applyFont="1" applyBorder="1" applyAlignment="1"/>
    <xf numFmtId="10" fontId="4" fillId="4" borderId="1" xfId="4" applyNumberFormat="1" applyFont="1" applyBorder="1" applyAlignment="1"/>
    <xf numFmtId="10" fontId="4" fillId="4" borderId="1" xfId="4" applyNumberFormat="1" applyFont="1" applyBorder="1"/>
    <xf numFmtId="0" fontId="0" fillId="0" borderId="0" xfId="0" applyAlignment="1">
      <alignment horizontal="center" wrapText="1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3" fontId="1" fillId="3" borderId="2" xfId="3" applyNumberFormat="1" applyBorder="1" applyAlignment="1">
      <alignment horizontal="center"/>
    </xf>
    <xf numFmtId="3" fontId="1" fillId="3" borderId="3" xfId="3" applyNumberForma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0" fillId="2" borderId="3" xfId="2" applyFont="1" applyBorder="1" applyAlignment="1">
      <alignment horizontal="center"/>
    </xf>
    <xf numFmtId="0" fontId="3" fillId="0" borderId="1" xfId="0" applyFont="1" applyBorder="1" applyAlignment="1">
      <alignment wrapText="1"/>
    </xf>
    <xf numFmtId="10" fontId="3" fillId="0" borderId="1" xfId="1" applyNumberFormat="1" applyFont="1" applyBorder="1" applyAlignment="1">
      <alignment wrapText="1"/>
    </xf>
    <xf numFmtId="166" fontId="3" fillId="5" borderId="2" xfId="5" applyNumberFormat="1" applyFont="1" applyBorder="1" applyAlignment="1">
      <alignment horizontal="center"/>
    </xf>
    <xf numFmtId="166" fontId="3" fillId="5" borderId="5" xfId="5" applyNumberFormat="1" applyFont="1" applyBorder="1" applyAlignment="1">
      <alignment horizontal="center"/>
    </xf>
    <xf numFmtId="166" fontId="3" fillId="5" borderId="3" xfId="5" applyNumberFormat="1" applyFont="1" applyBorder="1" applyAlignment="1">
      <alignment horizontal="center"/>
    </xf>
    <xf numFmtId="166" fontId="3" fillId="5" borderId="2" xfId="5" applyNumberFormat="1" applyFont="1" applyBorder="1" applyAlignment="1">
      <alignment horizontal="left"/>
    </xf>
    <xf numFmtId="166" fontId="3" fillId="5" borderId="5" xfId="5" applyNumberFormat="1" applyFont="1" applyBorder="1" applyAlignment="1">
      <alignment horizontal="left"/>
    </xf>
    <xf numFmtId="166" fontId="3" fillId="5" borderId="3" xfId="5" applyNumberFormat="1" applyFont="1" applyBorder="1" applyAlignment="1">
      <alignment horizontal="left"/>
    </xf>
  </cellXfs>
  <cellStyles count="6">
    <cellStyle name="20% — akcent 3" xfId="2" builtinId="38"/>
    <cellStyle name="40% — akcent 3" xfId="5" builtinId="39"/>
    <cellStyle name="60% — akcent 3" xfId="3" builtinId="40"/>
    <cellStyle name="Akcent 3" xfId="4" builtinId="37"/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371FF-DFCC-4445-BC6A-7C6FF5227569}">
  <dimension ref="A1:R42"/>
  <sheetViews>
    <sheetView topLeftCell="C1" zoomScale="85" zoomScaleNormal="85" workbookViewId="0">
      <selection activeCell="F37" sqref="F37"/>
    </sheetView>
  </sheetViews>
  <sheetFormatPr defaultRowHeight="15" x14ac:dyDescent="0.25"/>
  <cols>
    <col min="1" max="1" width="18.7109375" customWidth="1"/>
    <col min="2" max="2" width="88.5703125" bestFit="1" customWidth="1"/>
    <col min="3" max="3" width="19" bestFit="1" customWidth="1"/>
    <col min="5" max="5" width="17.7109375" bestFit="1" customWidth="1"/>
    <col min="6" max="6" width="19" bestFit="1" customWidth="1"/>
    <col min="7" max="8" width="15.28515625" bestFit="1" customWidth="1"/>
    <col min="9" max="10" width="15.28515625" customWidth="1"/>
    <col min="11" max="12" width="14.42578125" style="4" bestFit="1" customWidth="1"/>
    <col min="13" max="13" width="14.42578125" style="4" customWidth="1"/>
    <col min="14" max="15" width="11.7109375" style="4" bestFit="1" customWidth="1"/>
    <col min="16" max="17" width="16.85546875" style="4" bestFit="1" customWidth="1"/>
    <col min="18" max="18" width="82.5703125" customWidth="1"/>
  </cols>
  <sheetData>
    <row r="1" spans="1:18" x14ac:dyDescent="0.25">
      <c r="P1" s="6"/>
      <c r="Q1" s="6"/>
    </row>
    <row r="2" spans="1:18" x14ac:dyDescent="0.25">
      <c r="P2" s="6">
        <f>(-N31+H6)/H6</f>
        <v>0.66919376663062691</v>
      </c>
      <c r="Q2" s="6">
        <f>(-O31+I6)/I6</f>
        <v>0.34452508432658507</v>
      </c>
    </row>
    <row r="3" spans="1:18" x14ac:dyDescent="0.25">
      <c r="P3" s="4" t="s">
        <v>29</v>
      </c>
      <c r="Q3" s="4" t="s">
        <v>30</v>
      </c>
    </row>
    <row r="4" spans="1:18" x14ac:dyDescent="0.25">
      <c r="O4" s="6">
        <f>$M6/(P5+M30)</f>
        <v>1.3504486540378864</v>
      </c>
      <c r="P4" s="6">
        <f>$H6/(P6+P5+SUM(N8:N30))</f>
        <v>1.0572431825648889</v>
      </c>
      <c r="Q4" s="6">
        <f>$H6/(Q6+Q5+SUM(O8:O30))</f>
        <v>1.0561732447143131</v>
      </c>
    </row>
    <row r="5" spans="1:18" x14ac:dyDescent="0.25">
      <c r="P5" s="4">
        <v>1500000</v>
      </c>
    </row>
    <row r="6" spans="1:18" ht="150" x14ac:dyDescent="0.25">
      <c r="B6" t="s">
        <v>10</v>
      </c>
      <c r="H6" s="4">
        <f>SUM(K6:M6)</f>
        <v>15445900</v>
      </c>
      <c r="I6" s="4">
        <f>SUM(K6:M6)</f>
        <v>15445900</v>
      </c>
      <c r="J6" s="4"/>
      <c r="K6" s="4">
        <f>SUM(K8+K15+K22+K30)</f>
        <v>6052300</v>
      </c>
      <c r="L6" s="4">
        <f>SUM(L8+L15+L22+L30)</f>
        <v>6142800</v>
      </c>
      <c r="M6" s="4">
        <f>SUM(M8+M15+M22+M30)</f>
        <v>3250800</v>
      </c>
      <c r="P6" s="4">
        <v>8000000</v>
      </c>
      <c r="Q6" s="4">
        <v>4500000</v>
      </c>
      <c r="R6" s="1" t="s">
        <v>28</v>
      </c>
    </row>
    <row r="7" spans="1:18" x14ac:dyDescent="0.25">
      <c r="B7" t="s">
        <v>0</v>
      </c>
      <c r="C7" t="s">
        <v>4</v>
      </c>
      <c r="D7" t="s">
        <v>9</v>
      </c>
      <c r="E7" t="s">
        <v>21</v>
      </c>
      <c r="F7" t="s">
        <v>22</v>
      </c>
      <c r="G7" t="s">
        <v>26</v>
      </c>
      <c r="H7" t="s">
        <v>27</v>
      </c>
      <c r="I7" t="s">
        <v>34</v>
      </c>
      <c r="K7" s="4" t="s">
        <v>24</v>
      </c>
      <c r="L7" s="4" t="s">
        <v>25</v>
      </c>
      <c r="M7" s="4" t="s">
        <v>33</v>
      </c>
      <c r="N7" s="4" t="s">
        <v>31</v>
      </c>
      <c r="O7" s="4" t="s">
        <v>32</v>
      </c>
      <c r="P7" s="4" t="s">
        <v>35</v>
      </c>
      <c r="Q7" s="4" t="s">
        <v>36</v>
      </c>
    </row>
    <row r="8" spans="1:18" x14ac:dyDescent="0.25">
      <c r="J8" s="4">
        <f>SUM(K8:L8)</f>
        <v>4687200</v>
      </c>
      <c r="K8" s="4">
        <f>SUM(K9:K13)</f>
        <v>2343600</v>
      </c>
      <c r="L8" s="4">
        <f>SUM(L9:L13)</f>
        <v>2343600</v>
      </c>
      <c r="M8" s="4">
        <f>SUM(M9:M13)</f>
        <v>2343600</v>
      </c>
      <c r="P8" s="4">
        <f>SUM(K9:M12)</f>
        <v>4762800</v>
      </c>
      <c r="R8" s="3"/>
    </row>
    <row r="9" spans="1:18" x14ac:dyDescent="0.25">
      <c r="B9" t="s">
        <v>3</v>
      </c>
      <c r="C9">
        <v>3</v>
      </c>
      <c r="D9">
        <v>500</v>
      </c>
      <c r="E9">
        <v>252</v>
      </c>
      <c r="F9">
        <f>E9*C9</f>
        <v>756</v>
      </c>
      <c r="G9">
        <v>1</v>
      </c>
      <c r="H9">
        <v>1</v>
      </c>
      <c r="I9">
        <v>1</v>
      </c>
      <c r="J9" s="4">
        <f t="shared" ref="J9:J30" si="0">SUM(K9:L9)</f>
        <v>756000</v>
      </c>
      <c r="K9" s="4">
        <f>$F9*$D9*G9</f>
        <v>378000</v>
      </c>
      <c r="L9" s="4">
        <f>$F9*$D9*H9</f>
        <v>378000</v>
      </c>
      <c r="M9" s="4">
        <f>$F9*$D9*I9</f>
        <v>378000</v>
      </c>
      <c r="R9" s="4"/>
    </row>
    <row r="10" spans="1:18" x14ac:dyDescent="0.25">
      <c r="A10" s="40"/>
      <c r="B10" t="s">
        <v>6</v>
      </c>
      <c r="C10">
        <v>5</v>
      </c>
      <c r="D10">
        <v>400</v>
      </c>
      <c r="E10">
        <v>252</v>
      </c>
      <c r="F10">
        <f t="shared" ref="F10:F13" si="1">E10*C10</f>
        <v>1260</v>
      </c>
      <c r="G10">
        <v>1</v>
      </c>
      <c r="H10">
        <v>1</v>
      </c>
      <c r="I10">
        <v>1</v>
      </c>
      <c r="J10" s="4">
        <f t="shared" si="0"/>
        <v>1008000</v>
      </c>
      <c r="K10" s="4">
        <f t="shared" ref="K10:K13" si="2">$F10*$D10*G10</f>
        <v>504000</v>
      </c>
      <c r="L10" s="4">
        <f t="shared" ref="L10:L13" si="3">$F10*$D10*H10</f>
        <v>504000</v>
      </c>
      <c r="M10" s="4">
        <f>$F10*$D10*I10</f>
        <v>504000</v>
      </c>
    </row>
    <row r="11" spans="1:18" x14ac:dyDescent="0.25">
      <c r="A11" s="40"/>
      <c r="B11" t="s">
        <v>7</v>
      </c>
      <c r="C11">
        <v>2</v>
      </c>
      <c r="D11">
        <v>600</v>
      </c>
      <c r="E11">
        <v>252</v>
      </c>
      <c r="F11">
        <f t="shared" si="1"/>
        <v>504</v>
      </c>
      <c r="G11">
        <v>1</v>
      </c>
      <c r="H11">
        <v>1</v>
      </c>
      <c r="I11">
        <v>1</v>
      </c>
      <c r="J11" s="4">
        <f t="shared" si="0"/>
        <v>604800</v>
      </c>
      <c r="K11" s="4">
        <f t="shared" si="2"/>
        <v>302400</v>
      </c>
      <c r="L11" s="4">
        <f t="shared" si="3"/>
        <v>302400</v>
      </c>
      <c r="M11" s="4">
        <f>$F11*$D11*I11</f>
        <v>302400</v>
      </c>
    </row>
    <row r="12" spans="1:18" x14ac:dyDescent="0.25">
      <c r="A12" s="40"/>
      <c r="B12" t="s">
        <v>8</v>
      </c>
      <c r="C12">
        <v>2</v>
      </c>
      <c r="D12">
        <v>800</v>
      </c>
      <c r="E12">
        <v>252</v>
      </c>
      <c r="F12">
        <f t="shared" si="1"/>
        <v>504</v>
      </c>
      <c r="G12">
        <v>1</v>
      </c>
      <c r="H12">
        <v>1</v>
      </c>
      <c r="I12">
        <v>1</v>
      </c>
      <c r="J12" s="4">
        <f t="shared" si="0"/>
        <v>806400</v>
      </c>
      <c r="K12" s="4">
        <f t="shared" si="2"/>
        <v>403200</v>
      </c>
      <c r="L12" s="4">
        <f t="shared" si="3"/>
        <v>403200</v>
      </c>
      <c r="M12" s="4">
        <f>$F12*$D12*I12</f>
        <v>403200</v>
      </c>
    </row>
    <row r="13" spans="1:18" x14ac:dyDescent="0.25">
      <c r="A13" s="2"/>
      <c r="B13" t="s">
        <v>20</v>
      </c>
      <c r="C13">
        <v>10</v>
      </c>
      <c r="D13">
        <v>300</v>
      </c>
      <c r="E13">
        <v>252</v>
      </c>
      <c r="F13">
        <f t="shared" si="1"/>
        <v>2520</v>
      </c>
      <c r="G13">
        <v>1</v>
      </c>
      <c r="H13">
        <v>1</v>
      </c>
      <c r="I13">
        <v>1</v>
      </c>
      <c r="J13" s="4">
        <f t="shared" si="0"/>
        <v>1512000</v>
      </c>
      <c r="K13" s="4">
        <f t="shared" si="2"/>
        <v>756000</v>
      </c>
      <c r="L13" s="4">
        <f t="shared" si="3"/>
        <v>756000</v>
      </c>
      <c r="M13" s="4">
        <f>$F13*$D13*I13</f>
        <v>756000</v>
      </c>
      <c r="N13" s="4">
        <f>SUM(K13:M13)</f>
        <v>2268000</v>
      </c>
      <c r="O13" s="4">
        <f>SUM(K8:M8)</f>
        <v>7030800</v>
      </c>
    </row>
    <row r="14" spans="1:18" x14ac:dyDescent="0.25">
      <c r="A14" s="2"/>
      <c r="J14" s="4">
        <f t="shared" si="0"/>
        <v>0</v>
      </c>
    </row>
    <row r="15" spans="1:18" x14ac:dyDescent="0.25">
      <c r="B15" t="s">
        <v>12</v>
      </c>
      <c r="J15" s="4">
        <f t="shared" si="0"/>
        <v>372000</v>
      </c>
      <c r="K15" s="4">
        <f t="shared" ref="K15:M15" si="4">SUM(K16:K20)</f>
        <v>0</v>
      </c>
      <c r="L15" s="4">
        <f t="shared" si="4"/>
        <v>372000</v>
      </c>
      <c r="M15" s="4">
        <f t="shared" si="4"/>
        <v>0</v>
      </c>
      <c r="O15" s="4">
        <f>SUM(K15:M15)</f>
        <v>372000</v>
      </c>
      <c r="P15" s="4">
        <f>SUM(K16:M19)</f>
        <v>252000</v>
      </c>
    </row>
    <row r="16" spans="1:18" x14ac:dyDescent="0.25">
      <c r="B16" t="s">
        <v>16</v>
      </c>
      <c r="C16">
        <v>3</v>
      </c>
      <c r="D16">
        <v>500</v>
      </c>
      <c r="E16">
        <v>40</v>
      </c>
      <c r="F16">
        <f>E16*C16</f>
        <v>120</v>
      </c>
      <c r="H16">
        <v>1</v>
      </c>
      <c r="J16" s="4">
        <f t="shared" si="0"/>
        <v>60000</v>
      </c>
      <c r="K16" s="4">
        <f>$F16*$D16*G16</f>
        <v>0</v>
      </c>
      <c r="L16" s="4">
        <f>$F16*$D16*H16</f>
        <v>60000</v>
      </c>
      <c r="M16" s="4">
        <f>$F16*$D16*I16</f>
        <v>0</v>
      </c>
    </row>
    <row r="17" spans="2:17" x14ac:dyDescent="0.25">
      <c r="B17" t="s">
        <v>17</v>
      </c>
      <c r="C17">
        <v>5</v>
      </c>
      <c r="D17">
        <v>400</v>
      </c>
      <c r="E17">
        <v>40</v>
      </c>
      <c r="F17">
        <f t="shared" ref="F17:F19" si="5">E17*C17</f>
        <v>200</v>
      </c>
      <c r="H17">
        <v>1</v>
      </c>
      <c r="J17" s="4">
        <f t="shared" si="0"/>
        <v>80000</v>
      </c>
      <c r="K17" s="4">
        <f t="shared" ref="K17:K20" si="6">$F17*$D17*G17</f>
        <v>0</v>
      </c>
      <c r="L17" s="4">
        <f t="shared" ref="L17:L20" si="7">$F17*$D17*H17</f>
        <v>80000</v>
      </c>
      <c r="M17" s="4">
        <f>$F17*$D17*I17</f>
        <v>0</v>
      </c>
    </row>
    <row r="18" spans="2:17" x14ac:dyDescent="0.25">
      <c r="B18" t="s">
        <v>18</v>
      </c>
      <c r="C18">
        <v>2</v>
      </c>
      <c r="D18">
        <v>600</v>
      </c>
      <c r="E18">
        <v>40</v>
      </c>
      <c r="F18">
        <f t="shared" si="5"/>
        <v>80</v>
      </c>
      <c r="H18">
        <v>1</v>
      </c>
      <c r="J18" s="4">
        <f t="shared" si="0"/>
        <v>48000</v>
      </c>
      <c r="K18" s="4">
        <f t="shared" si="6"/>
        <v>0</v>
      </c>
      <c r="L18" s="4">
        <f t="shared" si="7"/>
        <v>48000</v>
      </c>
      <c r="M18" s="4">
        <f>$F18*$D18*I18</f>
        <v>0</v>
      </c>
    </row>
    <row r="19" spans="2:17" x14ac:dyDescent="0.25">
      <c r="B19" t="s">
        <v>19</v>
      </c>
      <c r="C19">
        <v>2</v>
      </c>
      <c r="D19">
        <v>800</v>
      </c>
      <c r="E19">
        <v>40</v>
      </c>
      <c r="F19">
        <f t="shared" si="5"/>
        <v>80</v>
      </c>
      <c r="H19">
        <v>1</v>
      </c>
      <c r="J19" s="4">
        <f t="shared" si="0"/>
        <v>64000</v>
      </c>
      <c r="K19" s="4">
        <f t="shared" si="6"/>
        <v>0</v>
      </c>
      <c r="L19" s="4">
        <f t="shared" si="7"/>
        <v>64000</v>
      </c>
      <c r="M19" s="4">
        <f>$F19*$D19*I19</f>
        <v>0</v>
      </c>
    </row>
    <row r="20" spans="2:17" x14ac:dyDescent="0.25">
      <c r="B20" t="s">
        <v>20</v>
      </c>
      <c r="C20">
        <v>10</v>
      </c>
      <c r="D20">
        <v>300</v>
      </c>
      <c r="E20">
        <v>40</v>
      </c>
      <c r="F20">
        <f t="shared" ref="F20:F26" si="8">E20*C20</f>
        <v>400</v>
      </c>
      <c r="H20">
        <v>1</v>
      </c>
      <c r="J20" s="4">
        <f t="shared" si="0"/>
        <v>120000</v>
      </c>
      <c r="K20" s="4">
        <f t="shared" si="6"/>
        <v>0</v>
      </c>
      <c r="L20" s="4">
        <f t="shared" si="7"/>
        <v>120000</v>
      </c>
      <c r="M20" s="4">
        <f>$F20*$D20*I20</f>
        <v>0</v>
      </c>
      <c r="N20" s="4">
        <f>SUM(K20:M20)</f>
        <v>120000</v>
      </c>
    </row>
    <row r="21" spans="2:17" x14ac:dyDescent="0.25">
      <c r="J21" s="4">
        <f t="shared" si="0"/>
        <v>0</v>
      </c>
    </row>
    <row r="22" spans="2:17" x14ac:dyDescent="0.25">
      <c r="B22" t="s">
        <v>1</v>
      </c>
      <c r="J22" s="4">
        <f t="shared" si="0"/>
        <v>5321500</v>
      </c>
      <c r="K22" s="4">
        <f>SUM(K23:K28)</f>
        <v>2801500</v>
      </c>
      <c r="L22" s="4">
        <f>SUM(L23:L28)</f>
        <v>2520000</v>
      </c>
      <c r="M22" s="4">
        <f>SUM(M23:M28)</f>
        <v>0</v>
      </c>
      <c r="P22" s="4">
        <f>SUM(K23:M28)-SUM(K26:M26)</f>
        <v>5321500</v>
      </c>
      <c r="Q22" s="4">
        <f>SUM(K23:M28)-SUM(K26:M26)</f>
        <v>5321500</v>
      </c>
    </row>
    <row r="23" spans="2:17" x14ac:dyDescent="0.25">
      <c r="B23" t="s">
        <v>13</v>
      </c>
      <c r="C23">
        <v>3</v>
      </c>
      <c r="D23">
        <v>1000</v>
      </c>
      <c r="E23">
        <v>252</v>
      </c>
      <c r="F23">
        <f t="shared" si="8"/>
        <v>756</v>
      </c>
      <c r="G23">
        <v>0.5</v>
      </c>
      <c r="H23">
        <v>0.25</v>
      </c>
      <c r="I23">
        <v>0</v>
      </c>
      <c r="J23" s="4">
        <f t="shared" si="0"/>
        <v>567000</v>
      </c>
      <c r="K23" s="4">
        <f>$F23*$D23*G23</f>
        <v>378000</v>
      </c>
      <c r="L23" s="4">
        <f>$F23*$D23*H23</f>
        <v>189000</v>
      </c>
      <c r="M23" s="4">
        <f>$F23*$D23*I23</f>
        <v>0</v>
      </c>
    </row>
    <row r="24" spans="2:17" x14ac:dyDescent="0.25">
      <c r="B24" t="s">
        <v>11</v>
      </c>
      <c r="C24">
        <v>10</v>
      </c>
      <c r="D24">
        <v>800</v>
      </c>
      <c r="E24">
        <v>252</v>
      </c>
      <c r="F24">
        <f t="shared" si="8"/>
        <v>2520</v>
      </c>
      <c r="G24">
        <v>1</v>
      </c>
      <c r="H24">
        <v>1</v>
      </c>
      <c r="I24">
        <v>0</v>
      </c>
      <c r="J24" s="4">
        <f t="shared" si="0"/>
        <v>4032000</v>
      </c>
      <c r="K24" s="4">
        <f t="shared" ref="K24:K27" si="9">$F24*$D24*G24</f>
        <v>2016000</v>
      </c>
      <c r="L24" s="4">
        <f t="shared" ref="L24:L27" si="10">$F24*$D24*H24</f>
        <v>2016000</v>
      </c>
      <c r="M24" s="4">
        <f>$F24*$D24*I24</f>
        <v>0</v>
      </c>
    </row>
    <row r="25" spans="2:17" x14ac:dyDescent="0.25">
      <c r="B25" t="s">
        <v>15</v>
      </c>
      <c r="C25">
        <v>5</v>
      </c>
      <c r="D25">
        <v>500</v>
      </c>
      <c r="E25">
        <v>126</v>
      </c>
      <c r="F25">
        <f t="shared" si="8"/>
        <v>630</v>
      </c>
      <c r="G25">
        <v>0.5</v>
      </c>
      <c r="H25">
        <v>1</v>
      </c>
      <c r="I25">
        <v>0</v>
      </c>
      <c r="J25" s="4">
        <f t="shared" si="0"/>
        <v>472500</v>
      </c>
      <c r="K25" s="4">
        <f t="shared" si="9"/>
        <v>157500</v>
      </c>
      <c r="L25" s="4">
        <f t="shared" si="10"/>
        <v>315000</v>
      </c>
      <c r="M25" s="4">
        <f>$F25*$D25*I25</f>
        <v>0</v>
      </c>
    </row>
    <row r="26" spans="2:17" x14ac:dyDescent="0.25">
      <c r="B26" t="s">
        <v>14</v>
      </c>
      <c r="C26">
        <v>3</v>
      </c>
      <c r="D26">
        <v>1200</v>
      </c>
      <c r="E26">
        <v>252</v>
      </c>
      <c r="F26">
        <f t="shared" si="8"/>
        <v>756</v>
      </c>
      <c r="G26">
        <v>1</v>
      </c>
      <c r="H26">
        <v>1</v>
      </c>
      <c r="I26">
        <v>0</v>
      </c>
      <c r="J26" s="4">
        <f t="shared" si="0"/>
        <v>0</v>
      </c>
      <c r="K26" s="4">
        <v>0</v>
      </c>
      <c r="L26" s="4">
        <v>0</v>
      </c>
      <c r="M26" s="4">
        <f>$F26*$D26*I26</f>
        <v>0</v>
      </c>
    </row>
    <row r="27" spans="2:17" x14ac:dyDescent="0.25">
      <c r="B27" t="s">
        <v>2</v>
      </c>
      <c r="J27" s="4">
        <f t="shared" si="0"/>
        <v>0</v>
      </c>
      <c r="K27" s="4">
        <f t="shared" si="9"/>
        <v>0</v>
      </c>
      <c r="L27" s="4">
        <f t="shared" si="10"/>
        <v>0</v>
      </c>
      <c r="M27" s="4">
        <f>$F27*$D27*I27</f>
        <v>0</v>
      </c>
    </row>
    <row r="28" spans="2:17" x14ac:dyDescent="0.25">
      <c r="B28" t="s">
        <v>23</v>
      </c>
      <c r="C28">
        <v>5</v>
      </c>
      <c r="D28">
        <v>50000</v>
      </c>
      <c r="F28">
        <f>C28</f>
        <v>5</v>
      </c>
      <c r="G28">
        <v>1</v>
      </c>
      <c r="H28">
        <v>0</v>
      </c>
      <c r="J28" s="4">
        <f t="shared" si="0"/>
        <v>250000</v>
      </c>
      <c r="K28" s="4">
        <f>$F28*$D28*G28</f>
        <v>250000</v>
      </c>
      <c r="L28" s="4">
        <f>$F28*$D28*H28</f>
        <v>0</v>
      </c>
      <c r="M28" s="4">
        <f>$F28*$D28*I28</f>
        <v>0</v>
      </c>
    </row>
    <row r="29" spans="2:17" x14ac:dyDescent="0.25">
      <c r="J29" s="4">
        <f t="shared" si="0"/>
        <v>0</v>
      </c>
    </row>
    <row r="30" spans="2:17" x14ac:dyDescent="0.25">
      <c r="B30" t="s">
        <v>5</v>
      </c>
      <c r="C30">
        <v>3</v>
      </c>
      <c r="D30">
        <v>1200</v>
      </c>
      <c r="E30">
        <v>252</v>
      </c>
      <c r="F30">
        <f>E30*C30</f>
        <v>756</v>
      </c>
      <c r="G30">
        <f>1</f>
        <v>1</v>
      </c>
      <c r="H30">
        <f>1</f>
        <v>1</v>
      </c>
      <c r="I30">
        <f>1</f>
        <v>1</v>
      </c>
      <c r="J30" s="4">
        <f t="shared" si="0"/>
        <v>1814400</v>
      </c>
      <c r="K30" s="4">
        <f>F30*D30*G30</f>
        <v>907200</v>
      </c>
      <c r="L30" s="4">
        <f>F30*D30*H30</f>
        <v>907200</v>
      </c>
      <c r="M30" s="4">
        <f>$F30*$D30*I30</f>
        <v>907200</v>
      </c>
      <c r="N30" s="4">
        <f>SUM(K26:M26)+SUM(K30:M30)</f>
        <v>2721600</v>
      </c>
      <c r="O30" s="4">
        <f>SUM(K26:M26)+SUM(K30:M30)</f>
        <v>2721600</v>
      </c>
    </row>
    <row r="31" spans="2:17" x14ac:dyDescent="0.25">
      <c r="N31" s="4">
        <f>SUM(N8:N30)</f>
        <v>5109600</v>
      </c>
      <c r="O31" s="4">
        <f>SUM(O8:O30)</f>
        <v>10124400</v>
      </c>
      <c r="P31" s="4">
        <f>SUM(P8:P30)</f>
        <v>10336300</v>
      </c>
      <c r="Q31" s="4">
        <f>SUM(Q8:Q30)</f>
        <v>5321500</v>
      </c>
    </row>
    <row r="32" spans="2:17" x14ac:dyDescent="0.25">
      <c r="N32" s="4">
        <f>P6+P5+N31</f>
        <v>14609600</v>
      </c>
      <c r="O32" s="4">
        <f>O31+Q6</f>
        <v>14624400</v>
      </c>
    </row>
    <row r="42" spans="6:6" x14ac:dyDescent="0.25">
      <c r="F42">
        <v>0.05</v>
      </c>
    </row>
  </sheetData>
  <mergeCells count="1">
    <mergeCell ref="A10:A1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30F9-C2D1-4D4C-8BF3-4B1005538D66}">
  <dimension ref="A1:P291"/>
  <sheetViews>
    <sheetView workbookViewId="0">
      <selection activeCell="M5" sqref="M5"/>
    </sheetView>
  </sheetViews>
  <sheetFormatPr defaultRowHeight="15" x14ac:dyDescent="0.25"/>
  <cols>
    <col min="1" max="1" width="17.85546875" bestFit="1" customWidth="1"/>
    <col min="2" max="2" width="9.85546875" style="4" bestFit="1" customWidth="1"/>
    <col min="3" max="3" width="8.85546875" style="4" bestFit="1" customWidth="1"/>
    <col min="4" max="4" width="9.85546875" style="4" bestFit="1" customWidth="1"/>
    <col min="5" max="5" width="8.85546875" style="4" bestFit="1" customWidth="1"/>
    <col min="6" max="6" width="9.85546875" style="4" bestFit="1" customWidth="1"/>
    <col min="7" max="7" width="8.85546875" style="4" bestFit="1" customWidth="1"/>
    <col min="9" max="9" width="17.85546875" bestFit="1" customWidth="1"/>
    <col min="10" max="11" width="8.140625" style="4" customWidth="1"/>
    <col min="12" max="15" width="8.140625" style="4" bestFit="1" customWidth="1"/>
  </cols>
  <sheetData>
    <row r="1" spans="1:15" x14ac:dyDescent="0.25">
      <c r="A1" s="7" t="s">
        <v>59</v>
      </c>
      <c r="B1" s="43" t="s">
        <v>60</v>
      </c>
      <c r="C1" s="44"/>
      <c r="D1" s="43" t="s">
        <v>61</v>
      </c>
      <c r="E1" s="44"/>
      <c r="F1" s="43" t="s">
        <v>62</v>
      </c>
      <c r="G1" s="44"/>
      <c r="I1" s="7" t="s">
        <v>59</v>
      </c>
      <c r="J1" s="43" t="s">
        <v>60</v>
      </c>
      <c r="K1" s="44"/>
      <c r="L1" s="43" t="s">
        <v>61</v>
      </c>
      <c r="M1" s="44"/>
      <c r="N1" s="43" t="s">
        <v>62</v>
      </c>
      <c r="O1" s="44"/>
    </row>
    <row r="2" spans="1:15" x14ac:dyDescent="0.25">
      <c r="A2" s="7" t="s">
        <v>63</v>
      </c>
      <c r="B2" s="8" t="s">
        <v>79</v>
      </c>
      <c r="C2" s="8">
        <v>3</v>
      </c>
      <c r="D2" s="8" t="s">
        <v>79</v>
      </c>
      <c r="E2" s="8">
        <v>3</v>
      </c>
      <c r="F2" s="8" t="s">
        <v>79</v>
      </c>
      <c r="G2" s="8">
        <v>3</v>
      </c>
      <c r="I2" s="7" t="s">
        <v>63</v>
      </c>
      <c r="J2" s="8" t="s">
        <v>79</v>
      </c>
      <c r="K2" s="8">
        <v>3</v>
      </c>
      <c r="L2" s="8" t="s">
        <v>79</v>
      </c>
      <c r="M2" s="8">
        <v>3</v>
      </c>
      <c r="N2" s="8" t="s">
        <v>79</v>
      </c>
      <c r="O2" s="8">
        <v>3</v>
      </c>
    </row>
    <row r="3" spans="1:15" x14ac:dyDescent="0.25">
      <c r="A3" s="7" t="s">
        <v>64</v>
      </c>
      <c r="B3" s="9">
        <v>0</v>
      </c>
      <c r="C3" s="9">
        <v>0</v>
      </c>
      <c r="D3" s="9">
        <v>0</v>
      </c>
      <c r="E3" s="9">
        <v>1500000</v>
      </c>
      <c r="F3" s="9">
        <v>0</v>
      </c>
      <c r="G3" s="9">
        <v>0</v>
      </c>
      <c r="I3" s="7" t="s">
        <v>64</v>
      </c>
      <c r="J3" s="18">
        <f>B3/1000</f>
        <v>0</v>
      </c>
      <c r="K3" s="18">
        <f t="shared" ref="K3:O18" si="0">C3/1000</f>
        <v>0</v>
      </c>
      <c r="L3" s="18">
        <f t="shared" si="0"/>
        <v>0</v>
      </c>
      <c r="M3" s="18">
        <f t="shared" si="0"/>
        <v>1500</v>
      </c>
      <c r="N3" s="18">
        <f t="shared" si="0"/>
        <v>0</v>
      </c>
      <c r="O3" s="18">
        <f t="shared" si="0"/>
        <v>0</v>
      </c>
    </row>
    <row r="4" spans="1:15" x14ac:dyDescent="0.25">
      <c r="A4" s="7" t="s">
        <v>65</v>
      </c>
      <c r="B4" s="9">
        <v>0</v>
      </c>
      <c r="C4" s="9">
        <v>0</v>
      </c>
      <c r="D4" s="9">
        <v>7550000</v>
      </c>
      <c r="E4" s="9">
        <v>0</v>
      </c>
      <c r="F4" s="9">
        <v>3900000</v>
      </c>
      <c r="G4" s="9">
        <v>0</v>
      </c>
      <c r="I4" s="7" t="s">
        <v>65</v>
      </c>
      <c r="J4" s="18">
        <f t="shared" ref="J4:J23" si="1">B4/1000</f>
        <v>0</v>
      </c>
      <c r="K4" s="18">
        <f t="shared" si="0"/>
        <v>0</v>
      </c>
      <c r="L4" s="18">
        <f t="shared" si="0"/>
        <v>7550</v>
      </c>
      <c r="M4" s="18">
        <f t="shared" si="0"/>
        <v>0</v>
      </c>
      <c r="N4" s="18">
        <f t="shared" si="0"/>
        <v>3900</v>
      </c>
      <c r="O4" s="18">
        <f t="shared" si="0"/>
        <v>0</v>
      </c>
    </row>
    <row r="5" spans="1:15" x14ac:dyDescent="0.25">
      <c r="A5" s="14" t="s">
        <v>82</v>
      </c>
      <c r="B5" s="11">
        <f>SUM(B6:B9)</f>
        <v>3175200</v>
      </c>
      <c r="C5" s="11">
        <f t="shared" ref="C5:G5" si="2">SUM(C6:C9)</f>
        <v>1587600</v>
      </c>
      <c r="D5" s="11">
        <f t="shared" si="2"/>
        <v>0</v>
      </c>
      <c r="E5" s="11">
        <f t="shared" si="2"/>
        <v>0</v>
      </c>
      <c r="F5" s="11">
        <f t="shared" si="2"/>
        <v>3175200</v>
      </c>
      <c r="G5" s="11">
        <f t="shared" si="2"/>
        <v>1587600</v>
      </c>
      <c r="I5" s="14" t="s">
        <v>82</v>
      </c>
      <c r="J5" s="19">
        <f t="shared" si="1"/>
        <v>3175.2</v>
      </c>
      <c r="K5" s="19">
        <f t="shared" si="0"/>
        <v>1587.6</v>
      </c>
      <c r="L5" s="19">
        <f t="shared" si="0"/>
        <v>0</v>
      </c>
      <c r="M5" s="19">
        <f t="shared" si="0"/>
        <v>0</v>
      </c>
      <c r="N5" s="19">
        <f t="shared" si="0"/>
        <v>3175.2</v>
      </c>
      <c r="O5" s="19">
        <f t="shared" si="0"/>
        <v>1587.6</v>
      </c>
    </row>
    <row r="6" spans="1:15" x14ac:dyDescent="0.25">
      <c r="A6" s="15" t="s">
        <v>71</v>
      </c>
      <c r="B6" s="13">
        <v>756000</v>
      </c>
      <c r="C6" s="13">
        <v>378000</v>
      </c>
      <c r="D6" s="13">
        <v>0</v>
      </c>
      <c r="E6" s="13">
        <v>0</v>
      </c>
      <c r="F6" s="13">
        <f>B6</f>
        <v>756000</v>
      </c>
      <c r="G6" s="13">
        <f>C6</f>
        <v>378000</v>
      </c>
      <c r="I6" s="15" t="s">
        <v>71</v>
      </c>
      <c r="J6" s="20">
        <f t="shared" si="1"/>
        <v>756</v>
      </c>
      <c r="K6" s="20">
        <f t="shared" si="0"/>
        <v>378</v>
      </c>
      <c r="L6" s="20">
        <f t="shared" si="0"/>
        <v>0</v>
      </c>
      <c r="M6" s="20">
        <f t="shared" si="0"/>
        <v>0</v>
      </c>
      <c r="N6" s="20">
        <f t="shared" si="0"/>
        <v>756</v>
      </c>
      <c r="O6" s="20">
        <f t="shared" si="0"/>
        <v>378</v>
      </c>
    </row>
    <row r="7" spans="1:15" x14ac:dyDescent="0.25">
      <c r="A7" s="12" t="s">
        <v>66</v>
      </c>
      <c r="B7" s="13">
        <v>1008000</v>
      </c>
      <c r="C7" s="13">
        <v>504000</v>
      </c>
      <c r="D7" s="13">
        <v>0</v>
      </c>
      <c r="E7" s="13">
        <v>0</v>
      </c>
      <c r="F7" s="13">
        <f t="shared" ref="F7:G9" si="3">B7</f>
        <v>1008000</v>
      </c>
      <c r="G7" s="13">
        <f t="shared" si="3"/>
        <v>504000</v>
      </c>
      <c r="I7" s="12" t="s">
        <v>66</v>
      </c>
      <c r="J7" s="20">
        <f t="shared" si="1"/>
        <v>1008</v>
      </c>
      <c r="K7" s="20">
        <f t="shared" si="0"/>
        <v>504</v>
      </c>
      <c r="L7" s="20">
        <f t="shared" si="0"/>
        <v>0</v>
      </c>
      <c r="M7" s="20">
        <f t="shared" si="0"/>
        <v>0</v>
      </c>
      <c r="N7" s="20">
        <f t="shared" si="0"/>
        <v>1008</v>
      </c>
      <c r="O7" s="20">
        <f t="shared" si="0"/>
        <v>504</v>
      </c>
    </row>
    <row r="8" spans="1:15" x14ac:dyDescent="0.25">
      <c r="A8" s="12" t="s">
        <v>67</v>
      </c>
      <c r="B8" s="13">
        <v>604800</v>
      </c>
      <c r="C8" s="13">
        <v>302400</v>
      </c>
      <c r="D8" s="13">
        <v>0</v>
      </c>
      <c r="E8" s="13">
        <v>0</v>
      </c>
      <c r="F8" s="13">
        <f t="shared" si="3"/>
        <v>604800</v>
      </c>
      <c r="G8" s="13">
        <f t="shared" si="3"/>
        <v>302400</v>
      </c>
      <c r="I8" s="12" t="s">
        <v>67</v>
      </c>
      <c r="J8" s="20">
        <f t="shared" si="1"/>
        <v>604.79999999999995</v>
      </c>
      <c r="K8" s="20">
        <f t="shared" si="0"/>
        <v>302.39999999999998</v>
      </c>
      <c r="L8" s="20">
        <f t="shared" si="0"/>
        <v>0</v>
      </c>
      <c r="M8" s="20">
        <f t="shared" si="0"/>
        <v>0</v>
      </c>
      <c r="N8" s="20">
        <f t="shared" si="0"/>
        <v>604.79999999999995</v>
      </c>
      <c r="O8" s="20">
        <f t="shared" si="0"/>
        <v>302.39999999999998</v>
      </c>
    </row>
    <row r="9" spans="1:15" x14ac:dyDescent="0.25">
      <c r="A9" s="12" t="s">
        <v>68</v>
      </c>
      <c r="B9" s="13">
        <v>806400</v>
      </c>
      <c r="C9" s="13">
        <v>403200</v>
      </c>
      <c r="D9" s="13">
        <v>0</v>
      </c>
      <c r="E9" s="13">
        <v>0</v>
      </c>
      <c r="F9" s="13">
        <f t="shared" si="3"/>
        <v>806400</v>
      </c>
      <c r="G9" s="13">
        <f t="shared" si="3"/>
        <v>403200</v>
      </c>
      <c r="I9" s="12" t="s">
        <v>68</v>
      </c>
      <c r="J9" s="20">
        <f t="shared" si="1"/>
        <v>806.4</v>
      </c>
      <c r="K9" s="20">
        <f t="shared" si="0"/>
        <v>403.2</v>
      </c>
      <c r="L9" s="20">
        <f t="shared" si="0"/>
        <v>0</v>
      </c>
      <c r="M9" s="20">
        <f t="shared" si="0"/>
        <v>0</v>
      </c>
      <c r="N9" s="20">
        <f t="shared" si="0"/>
        <v>806.4</v>
      </c>
      <c r="O9" s="20">
        <f t="shared" si="0"/>
        <v>403.2</v>
      </c>
    </row>
    <row r="10" spans="1:15" x14ac:dyDescent="0.25">
      <c r="A10" s="10" t="s">
        <v>70</v>
      </c>
      <c r="B10" s="11">
        <f>SUM(B11:B15)</f>
        <v>372000</v>
      </c>
      <c r="C10" s="11">
        <f t="shared" ref="C10:G10" si="4">SUM(C11:C15)</f>
        <v>0</v>
      </c>
      <c r="D10" s="11">
        <f t="shared" si="4"/>
        <v>120000</v>
      </c>
      <c r="E10" s="11">
        <f t="shared" si="4"/>
        <v>0</v>
      </c>
      <c r="F10" s="11">
        <f t="shared" si="4"/>
        <v>372000</v>
      </c>
      <c r="G10" s="11">
        <f t="shared" si="4"/>
        <v>0</v>
      </c>
      <c r="I10" s="10" t="s">
        <v>70</v>
      </c>
      <c r="J10" s="19">
        <f t="shared" si="1"/>
        <v>372</v>
      </c>
      <c r="K10" s="19">
        <f t="shared" si="0"/>
        <v>0</v>
      </c>
      <c r="L10" s="19">
        <f t="shared" si="0"/>
        <v>120</v>
      </c>
      <c r="M10" s="19">
        <f t="shared" si="0"/>
        <v>0</v>
      </c>
      <c r="N10" s="19">
        <f t="shared" si="0"/>
        <v>372</v>
      </c>
      <c r="O10" s="19">
        <f t="shared" si="0"/>
        <v>0</v>
      </c>
    </row>
    <row r="11" spans="1:15" x14ac:dyDescent="0.25">
      <c r="A11" s="12" t="s">
        <v>71</v>
      </c>
      <c r="B11" s="13">
        <v>60000</v>
      </c>
      <c r="C11" s="13">
        <v>0</v>
      </c>
      <c r="D11" s="13">
        <v>0</v>
      </c>
      <c r="E11" s="13">
        <v>0</v>
      </c>
      <c r="F11" s="13">
        <f t="shared" ref="F11:F14" si="5">B11</f>
        <v>60000</v>
      </c>
      <c r="G11" s="13">
        <v>0</v>
      </c>
      <c r="I11" s="12" t="s">
        <v>71</v>
      </c>
      <c r="J11" s="20">
        <f t="shared" si="1"/>
        <v>60</v>
      </c>
      <c r="K11" s="20">
        <f t="shared" si="0"/>
        <v>0</v>
      </c>
      <c r="L11" s="20">
        <f t="shared" si="0"/>
        <v>0</v>
      </c>
      <c r="M11" s="20">
        <f t="shared" si="0"/>
        <v>0</v>
      </c>
      <c r="N11" s="20">
        <f t="shared" si="0"/>
        <v>60</v>
      </c>
      <c r="O11" s="20">
        <f t="shared" si="0"/>
        <v>0</v>
      </c>
    </row>
    <row r="12" spans="1:15" x14ac:dyDescent="0.25">
      <c r="A12" s="12" t="s">
        <v>72</v>
      </c>
      <c r="B12" s="13">
        <v>80000</v>
      </c>
      <c r="C12" s="13">
        <v>0</v>
      </c>
      <c r="D12" s="13">
        <v>0</v>
      </c>
      <c r="E12" s="13">
        <v>0</v>
      </c>
      <c r="F12" s="13">
        <f t="shared" si="5"/>
        <v>80000</v>
      </c>
      <c r="G12" s="13">
        <v>0</v>
      </c>
      <c r="I12" s="12" t="s">
        <v>72</v>
      </c>
      <c r="J12" s="20">
        <f t="shared" si="1"/>
        <v>80</v>
      </c>
      <c r="K12" s="20">
        <f t="shared" si="0"/>
        <v>0</v>
      </c>
      <c r="L12" s="20">
        <f t="shared" si="0"/>
        <v>0</v>
      </c>
      <c r="M12" s="20">
        <f t="shared" si="0"/>
        <v>0</v>
      </c>
      <c r="N12" s="20">
        <f t="shared" si="0"/>
        <v>80</v>
      </c>
      <c r="O12" s="20">
        <f t="shared" si="0"/>
        <v>0</v>
      </c>
    </row>
    <row r="13" spans="1:15" x14ac:dyDescent="0.25">
      <c r="A13" s="12" t="s">
        <v>73</v>
      </c>
      <c r="B13" s="13">
        <v>48000</v>
      </c>
      <c r="C13" s="13">
        <v>0</v>
      </c>
      <c r="D13" s="13">
        <v>0</v>
      </c>
      <c r="E13" s="13">
        <v>0</v>
      </c>
      <c r="F13" s="13">
        <f t="shared" si="5"/>
        <v>48000</v>
      </c>
      <c r="G13" s="13">
        <v>0</v>
      </c>
      <c r="I13" s="12" t="s">
        <v>73</v>
      </c>
      <c r="J13" s="20">
        <f t="shared" si="1"/>
        <v>48</v>
      </c>
      <c r="K13" s="20">
        <f t="shared" si="0"/>
        <v>0</v>
      </c>
      <c r="L13" s="20">
        <f t="shared" si="0"/>
        <v>0</v>
      </c>
      <c r="M13" s="20">
        <f t="shared" si="0"/>
        <v>0</v>
      </c>
      <c r="N13" s="20">
        <f t="shared" si="0"/>
        <v>48</v>
      </c>
      <c r="O13" s="20">
        <f t="shared" si="0"/>
        <v>0</v>
      </c>
    </row>
    <row r="14" spans="1:15" x14ac:dyDescent="0.25">
      <c r="A14" s="12" t="s">
        <v>74</v>
      </c>
      <c r="B14" s="13">
        <v>64000</v>
      </c>
      <c r="C14" s="13">
        <v>0</v>
      </c>
      <c r="D14" s="13">
        <v>0</v>
      </c>
      <c r="E14" s="13">
        <v>0</v>
      </c>
      <c r="F14" s="13">
        <f t="shared" si="5"/>
        <v>64000</v>
      </c>
      <c r="G14" s="13">
        <v>0</v>
      </c>
      <c r="I14" s="12" t="s">
        <v>74</v>
      </c>
      <c r="J14" s="20">
        <f t="shared" si="1"/>
        <v>64</v>
      </c>
      <c r="K14" s="20">
        <f t="shared" si="0"/>
        <v>0</v>
      </c>
      <c r="L14" s="20">
        <f t="shared" si="0"/>
        <v>0</v>
      </c>
      <c r="M14" s="20">
        <f t="shared" si="0"/>
        <v>0</v>
      </c>
      <c r="N14" s="20">
        <f t="shared" si="0"/>
        <v>64</v>
      </c>
      <c r="O14" s="20">
        <f t="shared" si="0"/>
        <v>0</v>
      </c>
    </row>
    <row r="15" spans="1:15" x14ac:dyDescent="0.25">
      <c r="A15" s="12" t="s">
        <v>69</v>
      </c>
      <c r="B15" s="13">
        <v>120000</v>
      </c>
      <c r="C15" s="13">
        <v>0</v>
      </c>
      <c r="D15" s="13">
        <f>B15</f>
        <v>120000</v>
      </c>
      <c r="E15" s="13">
        <f>C15</f>
        <v>0</v>
      </c>
      <c r="F15" s="13">
        <f>B15</f>
        <v>120000</v>
      </c>
      <c r="G15" s="13">
        <f>C15</f>
        <v>0</v>
      </c>
      <c r="I15" s="12" t="s">
        <v>69</v>
      </c>
      <c r="J15" s="20">
        <f t="shared" si="1"/>
        <v>120</v>
      </c>
      <c r="K15" s="20">
        <f t="shared" si="0"/>
        <v>0</v>
      </c>
      <c r="L15" s="20">
        <f t="shared" si="0"/>
        <v>120</v>
      </c>
      <c r="M15" s="20">
        <f t="shared" si="0"/>
        <v>0</v>
      </c>
      <c r="N15" s="20">
        <f t="shared" si="0"/>
        <v>120</v>
      </c>
      <c r="O15" s="20">
        <f t="shared" si="0"/>
        <v>0</v>
      </c>
    </row>
    <row r="16" spans="1:15" x14ac:dyDescent="0.25">
      <c r="A16" s="14" t="s">
        <v>81</v>
      </c>
      <c r="B16" s="11">
        <f>SUM(B17:B20)</f>
        <v>5321500</v>
      </c>
      <c r="C16" s="11">
        <f t="shared" ref="C16:G16" si="6">SUM(C17:C20)</f>
        <v>0</v>
      </c>
      <c r="D16" s="11">
        <f t="shared" si="6"/>
        <v>0</v>
      </c>
      <c r="E16" s="11">
        <f t="shared" si="6"/>
        <v>0</v>
      </c>
      <c r="F16" s="11">
        <f t="shared" si="6"/>
        <v>0</v>
      </c>
      <c r="G16" s="11">
        <f t="shared" si="6"/>
        <v>0</v>
      </c>
      <c r="I16" s="14" t="s">
        <v>81</v>
      </c>
      <c r="J16" s="19">
        <f t="shared" si="1"/>
        <v>5321.5</v>
      </c>
      <c r="K16" s="19">
        <f t="shared" si="0"/>
        <v>0</v>
      </c>
      <c r="L16" s="19">
        <f t="shared" si="0"/>
        <v>0</v>
      </c>
      <c r="M16" s="19">
        <f t="shared" si="0"/>
        <v>0</v>
      </c>
      <c r="N16" s="19">
        <f t="shared" si="0"/>
        <v>0</v>
      </c>
      <c r="O16" s="19">
        <f t="shared" si="0"/>
        <v>0</v>
      </c>
    </row>
    <row r="17" spans="1:16" x14ac:dyDescent="0.25">
      <c r="A17" s="12" t="s">
        <v>76</v>
      </c>
      <c r="B17" s="13">
        <v>567000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I17" s="12" t="s">
        <v>76</v>
      </c>
      <c r="J17" s="20">
        <f t="shared" si="1"/>
        <v>567</v>
      </c>
      <c r="K17" s="20">
        <f t="shared" si="0"/>
        <v>0</v>
      </c>
      <c r="L17" s="20">
        <f t="shared" si="0"/>
        <v>0</v>
      </c>
      <c r="M17" s="20">
        <f t="shared" si="0"/>
        <v>0</v>
      </c>
      <c r="N17" s="20">
        <f t="shared" si="0"/>
        <v>0</v>
      </c>
      <c r="O17" s="20">
        <f t="shared" si="0"/>
        <v>0</v>
      </c>
    </row>
    <row r="18" spans="1:16" x14ac:dyDescent="0.25">
      <c r="A18" s="12" t="s">
        <v>77</v>
      </c>
      <c r="B18" s="13">
        <v>4032000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I18" s="12" t="s">
        <v>77</v>
      </c>
      <c r="J18" s="20">
        <f t="shared" si="1"/>
        <v>4032</v>
      </c>
      <c r="K18" s="20">
        <f t="shared" si="0"/>
        <v>0</v>
      </c>
      <c r="L18" s="20">
        <f t="shared" si="0"/>
        <v>0</v>
      </c>
      <c r="M18" s="20">
        <f t="shared" si="0"/>
        <v>0</v>
      </c>
      <c r="N18" s="20">
        <f t="shared" si="0"/>
        <v>0</v>
      </c>
      <c r="O18" s="20">
        <f t="shared" si="0"/>
        <v>0</v>
      </c>
    </row>
    <row r="19" spans="1:16" x14ac:dyDescent="0.25">
      <c r="A19" s="12" t="s">
        <v>78</v>
      </c>
      <c r="B19" s="13">
        <v>472500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I19" s="12" t="s">
        <v>78</v>
      </c>
      <c r="J19" s="20">
        <f t="shared" si="1"/>
        <v>472.5</v>
      </c>
      <c r="K19" s="20">
        <f t="shared" ref="K19:K23" si="7">C19/1000</f>
        <v>0</v>
      </c>
      <c r="L19" s="20">
        <f t="shared" ref="L19:L23" si="8">D19/1000</f>
        <v>0</v>
      </c>
      <c r="M19" s="20">
        <f t="shared" ref="M19:M23" si="9">E19/1000</f>
        <v>0</v>
      </c>
      <c r="N19" s="20">
        <f t="shared" ref="N19:N23" si="10">F19/1000</f>
        <v>0</v>
      </c>
      <c r="O19" s="20">
        <f t="shared" ref="O19:O23" si="11">G19/1000</f>
        <v>0</v>
      </c>
    </row>
    <row r="20" spans="1:16" x14ac:dyDescent="0.25">
      <c r="A20" s="15" t="s">
        <v>80</v>
      </c>
      <c r="B20" s="13">
        <v>250000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I20" s="15" t="s">
        <v>80</v>
      </c>
      <c r="J20" s="20">
        <f t="shared" si="1"/>
        <v>250</v>
      </c>
      <c r="K20" s="20">
        <f t="shared" si="7"/>
        <v>0</v>
      </c>
      <c r="L20" s="20">
        <f t="shared" si="8"/>
        <v>0</v>
      </c>
      <c r="M20" s="20">
        <f t="shared" si="9"/>
        <v>0</v>
      </c>
      <c r="N20" s="20">
        <f t="shared" si="10"/>
        <v>0</v>
      </c>
      <c r="O20" s="20">
        <f t="shared" si="11"/>
        <v>0</v>
      </c>
    </row>
    <row r="21" spans="1:16" x14ac:dyDescent="0.25">
      <c r="A21" s="14" t="s">
        <v>69</v>
      </c>
      <c r="B21" s="11">
        <f>C21*2</f>
        <v>1512000</v>
      </c>
      <c r="C21" s="11">
        <v>756000</v>
      </c>
      <c r="D21" s="11">
        <f>B21</f>
        <v>1512000</v>
      </c>
      <c r="E21" s="11">
        <f>C21</f>
        <v>756000</v>
      </c>
      <c r="F21" s="11">
        <f>B21</f>
        <v>1512000</v>
      </c>
      <c r="G21" s="11">
        <f>C21</f>
        <v>756000</v>
      </c>
      <c r="I21" s="14" t="s">
        <v>69</v>
      </c>
      <c r="J21" s="19">
        <f t="shared" si="1"/>
        <v>1512</v>
      </c>
      <c r="K21" s="19">
        <f t="shared" si="7"/>
        <v>756</v>
      </c>
      <c r="L21" s="19">
        <f t="shared" si="8"/>
        <v>1512</v>
      </c>
      <c r="M21" s="19">
        <f t="shared" si="9"/>
        <v>756</v>
      </c>
      <c r="N21" s="19">
        <f t="shared" si="10"/>
        <v>1512</v>
      </c>
      <c r="O21" s="19">
        <f t="shared" si="11"/>
        <v>756</v>
      </c>
    </row>
    <row r="22" spans="1:16" x14ac:dyDescent="0.25">
      <c r="A22" s="14" t="s">
        <v>75</v>
      </c>
      <c r="B22" s="11">
        <f>C22*2</f>
        <v>1814400</v>
      </c>
      <c r="C22" s="11">
        <v>907200</v>
      </c>
      <c r="D22" s="11">
        <f>B22</f>
        <v>1814400</v>
      </c>
      <c r="E22" s="11">
        <f>C22</f>
        <v>907200</v>
      </c>
      <c r="F22" s="11">
        <f>B22</f>
        <v>1814400</v>
      </c>
      <c r="G22" s="11">
        <f>C22</f>
        <v>907200</v>
      </c>
      <c r="I22" s="14" t="s">
        <v>75</v>
      </c>
      <c r="J22" s="19">
        <f t="shared" si="1"/>
        <v>1814.4</v>
      </c>
      <c r="K22" s="19">
        <f t="shared" si="7"/>
        <v>907.2</v>
      </c>
      <c r="L22" s="19">
        <f t="shared" si="8"/>
        <v>1814.4</v>
      </c>
      <c r="M22" s="19">
        <f t="shared" si="9"/>
        <v>907.2</v>
      </c>
      <c r="N22" s="19">
        <f t="shared" si="10"/>
        <v>1814.4</v>
      </c>
      <c r="O22" s="19">
        <f t="shared" si="11"/>
        <v>907.2</v>
      </c>
    </row>
    <row r="23" spans="1:16" x14ac:dyDescent="0.25">
      <c r="A23" s="15" t="s">
        <v>83</v>
      </c>
      <c r="B23" s="13">
        <f>SUM(B16,B10,B5,B21,B22,B3,B4)</f>
        <v>12195100</v>
      </c>
      <c r="C23" s="13">
        <f t="shared" ref="C23:G23" si="12">SUM(C16,C10,C5,C21,C22,C3,C4)</f>
        <v>3250800</v>
      </c>
      <c r="D23" s="13">
        <f>SUM(D16,D10,D5,D21,D22,D3,D4)</f>
        <v>10996400</v>
      </c>
      <c r="E23" s="13">
        <f>SUM(E16,E10,E5,E21,E22,E3,E4)</f>
        <v>3163200</v>
      </c>
      <c r="F23" s="13">
        <f t="shared" si="12"/>
        <v>10773600</v>
      </c>
      <c r="G23" s="13">
        <f t="shared" si="12"/>
        <v>3250800</v>
      </c>
      <c r="I23" s="15" t="s">
        <v>83</v>
      </c>
      <c r="J23" s="20">
        <f t="shared" si="1"/>
        <v>12195.1</v>
      </c>
      <c r="K23" s="20">
        <f t="shared" si="7"/>
        <v>3250.8</v>
      </c>
      <c r="L23" s="20">
        <f t="shared" si="8"/>
        <v>10996.4</v>
      </c>
      <c r="M23" s="20">
        <f t="shared" si="9"/>
        <v>3163.2</v>
      </c>
      <c r="N23" s="20">
        <f t="shared" si="10"/>
        <v>10773.6</v>
      </c>
      <c r="O23" s="20">
        <f t="shared" si="11"/>
        <v>3250.8</v>
      </c>
      <c r="P23" s="21">
        <f>O23-M23</f>
        <v>87.600000000000364</v>
      </c>
    </row>
    <row r="24" spans="1:16" x14ac:dyDescent="0.25">
      <c r="A24" s="17" t="s">
        <v>85</v>
      </c>
      <c r="B24" s="45"/>
      <c r="C24" s="46"/>
      <c r="D24" s="16">
        <f>B23/D23</f>
        <v>1.1090084027499909</v>
      </c>
      <c r="E24" s="16">
        <f>C23/E23</f>
        <v>1.0276934749620636</v>
      </c>
      <c r="F24" s="16">
        <f>B23/F23</f>
        <v>1.1319428974530334</v>
      </c>
      <c r="G24" s="16">
        <f>C23/G23</f>
        <v>1</v>
      </c>
      <c r="I24" s="17" t="s">
        <v>85</v>
      </c>
      <c r="J24" s="45"/>
      <c r="K24" s="46"/>
      <c r="L24" s="16">
        <f>J23/L23</f>
        <v>1.1090084027499909</v>
      </c>
      <c r="M24" s="16">
        <f>K23/M23</f>
        <v>1.0276934749620639</v>
      </c>
      <c r="N24" s="16">
        <f>J23/N23</f>
        <v>1.1319428974530332</v>
      </c>
      <c r="O24" s="16">
        <f>K23/O23</f>
        <v>1</v>
      </c>
    </row>
    <row r="25" spans="1:16" x14ac:dyDescent="0.25">
      <c r="A25" s="15" t="s">
        <v>84</v>
      </c>
      <c r="B25" s="47">
        <f>SUM(B23:C23)</f>
        <v>15445900</v>
      </c>
      <c r="C25" s="48"/>
      <c r="D25" s="47">
        <f>SUM(D23:E23)</f>
        <v>14159600</v>
      </c>
      <c r="E25" s="48"/>
      <c r="F25" s="47">
        <f>SUM(F23:G23)</f>
        <v>14024400</v>
      </c>
      <c r="G25" s="48"/>
      <c r="I25" s="15" t="s">
        <v>84</v>
      </c>
      <c r="J25" s="47">
        <f>SUM(J23:K23)</f>
        <v>15445.900000000001</v>
      </c>
      <c r="K25" s="48"/>
      <c r="L25" s="47">
        <f>SUM(L23:M23)</f>
        <v>14159.599999999999</v>
      </c>
      <c r="M25" s="48"/>
      <c r="N25" s="47">
        <f>SUM(N23:O23)</f>
        <v>14024.400000000001</v>
      </c>
      <c r="O25" s="48"/>
      <c r="P25">
        <f>N25-L25</f>
        <v>-135.19999999999709</v>
      </c>
    </row>
    <row r="26" spans="1:16" x14ac:dyDescent="0.25">
      <c r="A26" s="9" t="s">
        <v>85</v>
      </c>
      <c r="B26" s="9"/>
      <c r="C26" s="9"/>
      <c r="D26" s="41">
        <f>B25/D25</f>
        <v>1.0908429616655837</v>
      </c>
      <c r="E26" s="42"/>
      <c r="F26" s="41">
        <f>B25/F25</f>
        <v>1.1013590599241323</v>
      </c>
      <c r="G26" s="42"/>
      <c r="I26" s="9" t="s">
        <v>85</v>
      </c>
      <c r="J26" s="9"/>
      <c r="K26" s="9"/>
      <c r="L26" s="41">
        <f>J25/L25</f>
        <v>1.0908429616655839</v>
      </c>
      <c r="M26" s="42"/>
      <c r="N26" s="41">
        <f>J25/N25</f>
        <v>1.1013590599241323</v>
      </c>
      <c r="O26" s="42"/>
    </row>
    <row r="27" spans="1:16" x14ac:dyDescent="0.25">
      <c r="B27" s="9"/>
      <c r="C27" s="9"/>
      <c r="D27" s="9"/>
      <c r="E27" s="9"/>
      <c r="F27" s="9"/>
      <c r="G27" s="9"/>
      <c r="J27" s="9"/>
      <c r="K27" s="9"/>
      <c r="L27" s="9"/>
      <c r="M27" s="9"/>
      <c r="N27" s="9"/>
      <c r="O27" s="9"/>
    </row>
    <row r="28" spans="1:16" x14ac:dyDescent="0.25">
      <c r="B28" s="9"/>
      <c r="C28" s="9"/>
      <c r="D28" s="9"/>
      <c r="E28" s="9"/>
      <c r="F28" s="9"/>
      <c r="G28" s="9"/>
      <c r="J28" s="9"/>
      <c r="K28" s="9"/>
      <c r="L28" s="9"/>
      <c r="M28" s="9"/>
      <c r="N28" s="9"/>
      <c r="O28" s="9"/>
    </row>
    <row r="29" spans="1:16" x14ac:dyDescent="0.25">
      <c r="B29" s="9"/>
      <c r="C29" s="9"/>
      <c r="D29" s="9"/>
      <c r="E29" s="9"/>
      <c r="F29" s="9"/>
      <c r="G29" s="9"/>
      <c r="J29" s="9"/>
      <c r="K29" s="9"/>
      <c r="L29" s="9"/>
      <c r="M29" s="9"/>
      <c r="N29" s="9"/>
      <c r="O29" s="9"/>
    </row>
    <row r="30" spans="1:16" x14ac:dyDescent="0.25">
      <c r="B30" s="9"/>
      <c r="C30" s="9"/>
      <c r="D30" s="9"/>
      <c r="E30" s="9"/>
      <c r="F30" s="9"/>
      <c r="G30" s="9"/>
      <c r="J30" s="9"/>
      <c r="K30" s="9"/>
      <c r="L30" s="9"/>
      <c r="M30" s="9"/>
      <c r="N30" s="9"/>
      <c r="O30" s="9"/>
    </row>
    <row r="31" spans="1:16" x14ac:dyDescent="0.25">
      <c r="B31" s="9"/>
      <c r="C31" s="9"/>
      <c r="D31" s="9"/>
      <c r="E31" s="9"/>
      <c r="F31" s="9"/>
      <c r="G31" s="9"/>
      <c r="J31" s="9"/>
      <c r="K31" s="9"/>
      <c r="L31" s="9"/>
      <c r="M31" s="9"/>
      <c r="N31" s="9"/>
      <c r="O31" s="9"/>
    </row>
    <row r="32" spans="1:16" x14ac:dyDescent="0.25">
      <c r="B32" s="9"/>
      <c r="C32" s="9"/>
      <c r="D32" s="9"/>
      <c r="E32" s="9"/>
      <c r="F32" s="9"/>
      <c r="G32" s="9"/>
      <c r="J32" s="9"/>
      <c r="K32" s="9"/>
      <c r="L32" s="9"/>
      <c r="M32" s="9"/>
      <c r="N32" s="9"/>
      <c r="O32" s="9"/>
    </row>
    <row r="33" spans="2:15" x14ac:dyDescent="0.25">
      <c r="B33" s="9"/>
      <c r="C33" s="9"/>
      <c r="D33" s="9"/>
      <c r="E33" s="9"/>
      <c r="F33" s="9"/>
      <c r="G33" s="9"/>
      <c r="J33" s="9"/>
      <c r="K33" s="9"/>
      <c r="L33" s="9"/>
      <c r="M33" s="9"/>
      <c r="N33" s="9"/>
      <c r="O33" s="9"/>
    </row>
    <row r="34" spans="2:15" x14ac:dyDescent="0.25">
      <c r="B34" s="9"/>
      <c r="C34" s="9"/>
      <c r="D34" s="9"/>
      <c r="E34" s="9"/>
      <c r="F34" s="9"/>
      <c r="G34" s="9"/>
      <c r="J34" s="9"/>
      <c r="K34" s="9"/>
      <c r="L34" s="9"/>
      <c r="M34" s="9"/>
      <c r="N34" s="9"/>
      <c r="O34" s="9"/>
    </row>
    <row r="35" spans="2:15" x14ac:dyDescent="0.25">
      <c r="B35" s="9"/>
      <c r="C35" s="9"/>
      <c r="D35" s="9"/>
      <c r="E35" s="9"/>
      <c r="F35" s="9"/>
      <c r="G35" s="9"/>
      <c r="J35" s="9"/>
      <c r="K35" s="9"/>
      <c r="L35" s="9"/>
      <c r="M35" s="9"/>
      <c r="N35" s="9"/>
      <c r="O35" s="9"/>
    </row>
    <row r="36" spans="2:15" x14ac:dyDescent="0.25">
      <c r="B36" s="9"/>
      <c r="C36" s="9"/>
      <c r="D36" s="9"/>
      <c r="E36" s="9"/>
      <c r="F36" s="9"/>
      <c r="G36" s="9"/>
      <c r="J36" s="9"/>
      <c r="K36" s="9"/>
      <c r="L36" s="9"/>
      <c r="M36" s="9"/>
      <c r="N36" s="9"/>
      <c r="O36" s="9"/>
    </row>
    <row r="37" spans="2:15" x14ac:dyDescent="0.25">
      <c r="B37" s="9"/>
      <c r="C37" s="9"/>
      <c r="D37" s="9"/>
      <c r="E37" s="9"/>
      <c r="F37" s="9"/>
      <c r="G37" s="9"/>
      <c r="J37" s="9"/>
      <c r="K37" s="9"/>
      <c r="L37" s="9"/>
      <c r="M37" s="9"/>
      <c r="N37" s="9"/>
      <c r="O37" s="9"/>
    </row>
    <row r="38" spans="2:15" x14ac:dyDescent="0.25">
      <c r="B38" s="9"/>
      <c r="C38" s="9"/>
      <c r="D38" s="9"/>
      <c r="E38" s="9"/>
      <c r="F38" s="9"/>
      <c r="G38" s="9"/>
      <c r="J38" s="9"/>
      <c r="K38" s="9"/>
      <c r="L38" s="9"/>
      <c r="M38" s="9"/>
      <c r="N38" s="9"/>
      <c r="O38" s="9"/>
    </row>
    <row r="39" spans="2:15" x14ac:dyDescent="0.25">
      <c r="B39" s="9"/>
      <c r="C39" s="9"/>
      <c r="D39" s="9"/>
      <c r="E39" s="9"/>
      <c r="F39" s="9"/>
      <c r="G39" s="9"/>
      <c r="J39" s="9"/>
      <c r="K39" s="9"/>
      <c r="L39" s="9"/>
      <c r="M39" s="9"/>
      <c r="N39" s="9"/>
      <c r="O39" s="9"/>
    </row>
    <row r="40" spans="2:15" x14ac:dyDescent="0.25">
      <c r="B40" s="9"/>
      <c r="C40" s="9"/>
      <c r="D40" s="9"/>
      <c r="E40" s="9"/>
      <c r="F40" s="9"/>
      <c r="G40" s="9"/>
      <c r="J40" s="9"/>
      <c r="K40" s="9"/>
      <c r="L40" s="9"/>
      <c r="M40" s="9"/>
      <c r="N40" s="9"/>
      <c r="O40" s="9"/>
    </row>
    <row r="41" spans="2:15" x14ac:dyDescent="0.25">
      <c r="B41" s="9"/>
      <c r="C41" s="9"/>
      <c r="D41" s="9"/>
      <c r="E41" s="9"/>
      <c r="F41" s="9"/>
      <c r="G41" s="9"/>
      <c r="J41" s="9"/>
      <c r="K41" s="9"/>
      <c r="L41" s="9"/>
      <c r="M41" s="9"/>
      <c r="N41" s="9"/>
      <c r="O41" s="9"/>
    </row>
    <row r="42" spans="2:15" x14ac:dyDescent="0.25">
      <c r="B42" s="9"/>
      <c r="C42" s="9"/>
      <c r="D42" s="9"/>
      <c r="E42" s="9"/>
      <c r="F42" s="9"/>
      <c r="G42" s="9"/>
      <c r="J42" s="9"/>
      <c r="K42" s="9"/>
      <c r="L42" s="9"/>
      <c r="M42" s="9"/>
      <c r="N42" s="9"/>
      <c r="O42" s="9"/>
    </row>
    <row r="43" spans="2:15" x14ac:dyDescent="0.25">
      <c r="B43" s="9"/>
      <c r="C43" s="9"/>
      <c r="D43" s="9"/>
      <c r="E43" s="9"/>
      <c r="F43" s="9"/>
      <c r="G43" s="9"/>
      <c r="J43" s="9"/>
      <c r="K43" s="9"/>
      <c r="L43" s="9"/>
      <c r="M43" s="9"/>
      <c r="N43" s="9"/>
      <c r="O43" s="9"/>
    </row>
    <row r="44" spans="2:15" x14ac:dyDescent="0.25">
      <c r="B44" s="9"/>
      <c r="C44" s="9"/>
      <c r="D44" s="9"/>
      <c r="E44" s="9"/>
      <c r="F44" s="9"/>
      <c r="G44" s="9"/>
      <c r="J44" s="9"/>
      <c r="K44" s="9"/>
      <c r="L44" s="9"/>
      <c r="M44" s="9"/>
      <c r="N44" s="9"/>
      <c r="O44" s="9"/>
    </row>
    <row r="45" spans="2:15" x14ac:dyDescent="0.25">
      <c r="B45" s="9"/>
      <c r="C45" s="9"/>
      <c r="D45" s="9"/>
      <c r="E45" s="9"/>
      <c r="F45" s="9"/>
      <c r="G45" s="9"/>
      <c r="J45" s="9"/>
      <c r="K45" s="9"/>
      <c r="L45" s="9"/>
      <c r="M45" s="9"/>
      <c r="N45" s="9"/>
      <c r="O45" s="9"/>
    </row>
    <row r="46" spans="2:15" x14ac:dyDescent="0.25">
      <c r="B46" s="9"/>
      <c r="C46" s="9"/>
      <c r="D46" s="9"/>
      <c r="E46" s="9"/>
      <c r="F46" s="9"/>
      <c r="G46" s="9"/>
      <c r="J46" s="9"/>
      <c r="K46" s="9"/>
      <c r="L46" s="9"/>
      <c r="M46" s="9"/>
      <c r="N46" s="9"/>
      <c r="O46" s="9"/>
    </row>
    <row r="47" spans="2:15" x14ac:dyDescent="0.25">
      <c r="B47" s="9"/>
      <c r="C47" s="9"/>
      <c r="D47" s="9"/>
      <c r="E47" s="9"/>
      <c r="F47" s="9"/>
      <c r="G47" s="9"/>
      <c r="J47" s="9"/>
      <c r="K47" s="9"/>
      <c r="L47" s="9"/>
      <c r="M47" s="9"/>
      <c r="N47" s="9"/>
      <c r="O47" s="9"/>
    </row>
    <row r="48" spans="2:15" x14ac:dyDescent="0.25">
      <c r="B48" s="9"/>
      <c r="C48" s="9"/>
      <c r="D48" s="9"/>
      <c r="E48" s="9"/>
      <c r="F48" s="9"/>
      <c r="G48" s="9"/>
      <c r="J48" s="9"/>
      <c r="K48" s="9"/>
      <c r="L48" s="9"/>
      <c r="M48" s="9"/>
      <c r="N48" s="9"/>
      <c r="O48" s="9"/>
    </row>
    <row r="49" spans="2:15" x14ac:dyDescent="0.25">
      <c r="B49" s="9"/>
      <c r="C49" s="9"/>
      <c r="D49" s="9"/>
      <c r="E49" s="9"/>
      <c r="F49" s="9"/>
      <c r="G49" s="9"/>
      <c r="J49" s="9"/>
      <c r="K49" s="9"/>
      <c r="L49" s="9"/>
      <c r="M49" s="9"/>
      <c r="N49" s="9"/>
      <c r="O49" s="9"/>
    </row>
    <row r="50" spans="2:15" x14ac:dyDescent="0.25">
      <c r="B50" s="9"/>
      <c r="C50" s="9"/>
      <c r="D50" s="9"/>
      <c r="E50" s="9"/>
      <c r="F50" s="9"/>
      <c r="G50" s="9"/>
      <c r="J50" s="9"/>
      <c r="K50" s="9"/>
      <c r="L50" s="9"/>
      <c r="M50" s="9"/>
      <c r="N50" s="9"/>
      <c r="O50" s="9"/>
    </row>
    <row r="51" spans="2:15" x14ac:dyDescent="0.25">
      <c r="B51" s="9"/>
      <c r="C51" s="9"/>
      <c r="D51" s="9"/>
      <c r="E51" s="9"/>
      <c r="F51" s="9"/>
      <c r="G51" s="9"/>
      <c r="J51" s="9"/>
      <c r="K51" s="9"/>
      <c r="L51" s="9"/>
      <c r="M51" s="9"/>
      <c r="N51" s="9"/>
      <c r="O51" s="9"/>
    </row>
    <row r="52" spans="2:15" x14ac:dyDescent="0.25">
      <c r="B52" s="9"/>
      <c r="C52" s="9"/>
      <c r="D52" s="9"/>
      <c r="E52" s="9"/>
      <c r="F52" s="9"/>
      <c r="G52" s="9"/>
      <c r="J52" s="9"/>
      <c r="K52" s="9"/>
      <c r="L52" s="9"/>
      <c r="M52" s="9"/>
      <c r="N52" s="9"/>
      <c r="O52" s="9"/>
    </row>
    <row r="53" spans="2:15" x14ac:dyDescent="0.25">
      <c r="B53" s="9"/>
      <c r="C53" s="9"/>
      <c r="D53" s="9"/>
      <c r="E53" s="9"/>
      <c r="F53" s="9"/>
      <c r="G53" s="9"/>
      <c r="J53" s="9"/>
      <c r="K53" s="9"/>
      <c r="L53" s="9"/>
      <c r="M53" s="9"/>
      <c r="N53" s="9"/>
      <c r="O53" s="9"/>
    </row>
    <row r="54" spans="2:15" x14ac:dyDescent="0.25">
      <c r="B54" s="9"/>
      <c r="C54" s="9"/>
      <c r="D54" s="9"/>
      <c r="E54" s="9"/>
      <c r="F54" s="9"/>
      <c r="G54" s="9"/>
      <c r="J54" s="9"/>
      <c r="K54" s="9"/>
      <c r="L54" s="9"/>
      <c r="M54" s="9"/>
      <c r="N54" s="9"/>
      <c r="O54" s="9"/>
    </row>
    <row r="55" spans="2:15" x14ac:dyDescent="0.25">
      <c r="B55" s="9"/>
      <c r="C55" s="9"/>
      <c r="D55" s="9"/>
      <c r="E55" s="9"/>
      <c r="F55" s="9"/>
      <c r="G55" s="9"/>
      <c r="J55" s="9"/>
      <c r="K55" s="9"/>
      <c r="L55" s="9"/>
      <c r="M55" s="9"/>
      <c r="N55" s="9"/>
      <c r="O55" s="9"/>
    </row>
    <row r="56" spans="2:15" x14ac:dyDescent="0.25">
      <c r="B56" s="9"/>
      <c r="C56" s="9"/>
      <c r="D56" s="9"/>
      <c r="E56" s="9"/>
      <c r="F56" s="9"/>
      <c r="G56" s="9"/>
      <c r="J56" s="9"/>
      <c r="K56" s="9"/>
      <c r="L56" s="9"/>
      <c r="M56" s="9"/>
      <c r="N56" s="9"/>
      <c r="O56" s="9"/>
    </row>
    <row r="57" spans="2:15" x14ac:dyDescent="0.25">
      <c r="B57" s="9"/>
      <c r="C57" s="9"/>
      <c r="D57" s="9"/>
      <c r="E57" s="9"/>
      <c r="F57" s="9"/>
      <c r="G57" s="9"/>
      <c r="J57" s="9"/>
      <c r="K57" s="9"/>
      <c r="L57" s="9"/>
      <c r="M57" s="9"/>
      <c r="N57" s="9"/>
      <c r="O57" s="9"/>
    </row>
    <row r="58" spans="2:15" x14ac:dyDescent="0.25">
      <c r="B58" s="9"/>
      <c r="C58" s="9"/>
      <c r="D58" s="9"/>
      <c r="E58" s="9"/>
      <c r="F58" s="9"/>
      <c r="G58" s="9"/>
      <c r="J58" s="9"/>
      <c r="K58" s="9"/>
      <c r="L58" s="9"/>
      <c r="M58" s="9"/>
      <c r="N58" s="9"/>
      <c r="O58" s="9"/>
    </row>
    <row r="59" spans="2:15" x14ac:dyDescent="0.25">
      <c r="B59" s="9"/>
      <c r="C59" s="9"/>
      <c r="D59" s="9"/>
      <c r="E59" s="9"/>
      <c r="F59" s="9"/>
      <c r="G59" s="9"/>
      <c r="J59" s="9"/>
      <c r="K59" s="9"/>
      <c r="L59" s="9"/>
      <c r="M59" s="9"/>
      <c r="N59" s="9"/>
      <c r="O59" s="9"/>
    </row>
    <row r="60" spans="2:15" x14ac:dyDescent="0.25">
      <c r="B60" s="9"/>
      <c r="C60" s="9"/>
      <c r="D60" s="9"/>
      <c r="E60" s="9"/>
      <c r="F60" s="9"/>
      <c r="G60" s="9"/>
      <c r="J60" s="9"/>
      <c r="K60" s="9"/>
      <c r="L60" s="9"/>
      <c r="M60" s="9"/>
      <c r="N60" s="9"/>
      <c r="O60" s="9"/>
    </row>
    <row r="61" spans="2:15" x14ac:dyDescent="0.25">
      <c r="B61" s="9"/>
      <c r="C61" s="9"/>
      <c r="D61" s="9"/>
      <c r="E61" s="9"/>
      <c r="F61" s="9"/>
      <c r="G61" s="9"/>
      <c r="J61" s="9"/>
      <c r="K61" s="9"/>
      <c r="L61" s="9"/>
      <c r="M61" s="9"/>
      <c r="N61" s="9"/>
      <c r="O61" s="9"/>
    </row>
    <row r="62" spans="2:15" x14ac:dyDescent="0.25">
      <c r="B62" s="9"/>
      <c r="C62" s="9"/>
      <c r="D62" s="9"/>
      <c r="E62" s="9"/>
      <c r="F62" s="9"/>
      <c r="G62" s="9"/>
      <c r="J62" s="9"/>
      <c r="K62" s="9"/>
      <c r="L62" s="9"/>
      <c r="M62" s="9"/>
      <c r="N62" s="9"/>
      <c r="O62" s="9"/>
    </row>
    <row r="63" spans="2:15" x14ac:dyDescent="0.25">
      <c r="B63" s="9"/>
      <c r="C63" s="9"/>
      <c r="D63" s="9"/>
      <c r="E63" s="9"/>
      <c r="F63" s="9"/>
      <c r="G63" s="9"/>
      <c r="J63" s="9"/>
      <c r="K63" s="9"/>
      <c r="L63" s="9"/>
      <c r="M63" s="9"/>
      <c r="N63" s="9"/>
      <c r="O63" s="9"/>
    </row>
    <row r="64" spans="2:15" x14ac:dyDescent="0.25">
      <c r="B64" s="9"/>
      <c r="C64" s="9"/>
      <c r="D64" s="9"/>
      <c r="E64" s="9"/>
      <c r="F64" s="9"/>
      <c r="G64" s="9"/>
      <c r="J64" s="9"/>
      <c r="K64" s="9"/>
      <c r="L64" s="9"/>
      <c r="M64" s="9"/>
      <c r="N64" s="9"/>
      <c r="O64" s="9"/>
    </row>
    <row r="65" spans="2:15" x14ac:dyDescent="0.25">
      <c r="B65" s="9"/>
      <c r="C65" s="9"/>
      <c r="D65" s="9"/>
      <c r="E65" s="9"/>
      <c r="F65" s="9"/>
      <c r="G65" s="9"/>
      <c r="J65" s="9"/>
      <c r="K65" s="9"/>
      <c r="L65" s="9"/>
      <c r="M65" s="9"/>
      <c r="N65" s="9"/>
      <c r="O65" s="9"/>
    </row>
    <row r="66" spans="2:15" x14ac:dyDescent="0.25">
      <c r="B66" s="9"/>
      <c r="C66" s="9"/>
      <c r="D66" s="9"/>
      <c r="E66" s="9"/>
      <c r="F66" s="9"/>
      <c r="G66" s="9"/>
      <c r="J66" s="9"/>
      <c r="K66" s="9"/>
      <c r="L66" s="9"/>
      <c r="M66" s="9"/>
      <c r="N66" s="9"/>
      <c r="O66" s="9"/>
    </row>
    <row r="67" spans="2:15" x14ac:dyDescent="0.25">
      <c r="B67" s="9"/>
      <c r="C67" s="9"/>
      <c r="D67" s="9"/>
      <c r="E67" s="9"/>
      <c r="F67" s="9"/>
      <c r="G67" s="9"/>
      <c r="J67" s="9"/>
      <c r="K67" s="9"/>
      <c r="L67" s="9"/>
      <c r="M67" s="9"/>
      <c r="N67" s="9"/>
      <c r="O67" s="9"/>
    </row>
    <row r="68" spans="2:15" x14ac:dyDescent="0.25">
      <c r="B68" s="9"/>
      <c r="C68" s="9"/>
      <c r="D68" s="9"/>
      <c r="E68" s="9"/>
      <c r="F68" s="9"/>
      <c r="G68" s="9"/>
      <c r="J68" s="9"/>
      <c r="K68" s="9"/>
      <c r="L68" s="9"/>
      <c r="M68" s="9"/>
      <c r="N68" s="9"/>
      <c r="O68" s="9"/>
    </row>
    <row r="69" spans="2:15" x14ac:dyDescent="0.25">
      <c r="B69" s="9"/>
      <c r="C69" s="9"/>
      <c r="D69" s="9"/>
      <c r="E69" s="9"/>
      <c r="F69" s="9"/>
      <c r="G69" s="9"/>
      <c r="J69" s="9"/>
      <c r="K69" s="9"/>
      <c r="L69" s="9"/>
      <c r="M69" s="9"/>
      <c r="N69" s="9"/>
      <c r="O69" s="9"/>
    </row>
    <row r="70" spans="2:15" x14ac:dyDescent="0.25">
      <c r="B70" s="9"/>
      <c r="C70" s="9"/>
      <c r="D70" s="9"/>
      <c r="E70" s="9"/>
      <c r="F70" s="9"/>
      <c r="G70" s="9"/>
      <c r="J70" s="9"/>
      <c r="K70" s="9"/>
      <c r="L70" s="9"/>
      <c r="M70" s="9"/>
      <c r="N70" s="9"/>
      <c r="O70" s="9"/>
    </row>
    <row r="71" spans="2:15" x14ac:dyDescent="0.25">
      <c r="B71" s="9"/>
      <c r="C71" s="9"/>
      <c r="D71" s="9"/>
      <c r="E71" s="9"/>
      <c r="F71" s="9"/>
      <c r="G71" s="9"/>
      <c r="J71" s="9"/>
      <c r="K71" s="9"/>
      <c r="L71" s="9"/>
      <c r="M71" s="9"/>
      <c r="N71" s="9"/>
      <c r="O71" s="9"/>
    </row>
    <row r="72" spans="2:15" x14ac:dyDescent="0.25">
      <c r="B72" s="9"/>
      <c r="C72" s="9"/>
      <c r="D72" s="9"/>
      <c r="E72" s="9"/>
      <c r="F72" s="9"/>
      <c r="G72" s="9"/>
      <c r="J72" s="9"/>
      <c r="K72" s="9"/>
      <c r="L72" s="9"/>
      <c r="M72" s="9"/>
      <c r="N72" s="9"/>
      <c r="O72" s="9"/>
    </row>
    <row r="73" spans="2:15" x14ac:dyDescent="0.25">
      <c r="B73" s="9"/>
      <c r="C73" s="9"/>
      <c r="D73" s="9"/>
      <c r="E73" s="9"/>
      <c r="F73" s="9"/>
      <c r="G73" s="9"/>
      <c r="J73" s="9"/>
      <c r="K73" s="9"/>
      <c r="L73" s="9"/>
      <c r="M73" s="9"/>
      <c r="N73" s="9"/>
      <c r="O73" s="9"/>
    </row>
    <row r="74" spans="2:15" x14ac:dyDescent="0.25">
      <c r="B74" s="9"/>
      <c r="C74" s="9"/>
      <c r="D74" s="9"/>
      <c r="E74" s="9"/>
      <c r="F74" s="9"/>
      <c r="G74" s="9"/>
      <c r="J74" s="9"/>
      <c r="K74" s="9"/>
      <c r="L74" s="9"/>
      <c r="M74" s="9"/>
      <c r="N74" s="9"/>
      <c r="O74" s="9"/>
    </row>
    <row r="75" spans="2:15" x14ac:dyDescent="0.25">
      <c r="B75" s="9"/>
      <c r="C75" s="9"/>
      <c r="D75" s="9"/>
      <c r="E75" s="9"/>
      <c r="F75" s="9"/>
      <c r="G75" s="9"/>
      <c r="J75" s="9"/>
      <c r="K75" s="9"/>
      <c r="L75" s="9"/>
      <c r="M75" s="9"/>
      <c r="N75" s="9"/>
      <c r="O75" s="9"/>
    </row>
    <row r="76" spans="2:15" x14ac:dyDescent="0.25">
      <c r="B76" s="9"/>
      <c r="C76" s="9"/>
      <c r="D76" s="9"/>
      <c r="E76" s="9"/>
      <c r="F76" s="9"/>
      <c r="G76" s="9"/>
      <c r="J76" s="9"/>
      <c r="K76" s="9"/>
      <c r="L76" s="9"/>
      <c r="M76" s="9"/>
      <c r="N76" s="9"/>
      <c r="O76" s="9"/>
    </row>
    <row r="77" spans="2:15" x14ac:dyDescent="0.25">
      <c r="B77" s="9"/>
      <c r="C77" s="9"/>
      <c r="D77" s="9"/>
      <c r="E77" s="9"/>
      <c r="F77" s="9"/>
      <c r="G77" s="9"/>
      <c r="J77" s="9"/>
      <c r="K77" s="9"/>
      <c r="L77" s="9"/>
      <c r="M77" s="9"/>
      <c r="N77" s="9"/>
      <c r="O77" s="9"/>
    </row>
    <row r="78" spans="2:15" x14ac:dyDescent="0.25">
      <c r="B78" s="9"/>
      <c r="C78" s="9"/>
      <c r="D78" s="9"/>
      <c r="E78" s="9"/>
      <c r="F78" s="9"/>
      <c r="G78" s="9"/>
      <c r="J78" s="9"/>
      <c r="K78" s="9"/>
      <c r="L78" s="9"/>
      <c r="M78" s="9"/>
      <c r="N78" s="9"/>
      <c r="O78" s="9"/>
    </row>
    <row r="79" spans="2:15" x14ac:dyDescent="0.25">
      <c r="B79" s="9"/>
      <c r="C79" s="9"/>
      <c r="D79" s="9"/>
      <c r="E79" s="9"/>
      <c r="F79" s="9"/>
      <c r="G79" s="9"/>
      <c r="J79" s="9"/>
      <c r="K79" s="9"/>
      <c r="L79" s="9"/>
      <c r="M79" s="9"/>
      <c r="N79" s="9"/>
      <c r="O79" s="9"/>
    </row>
    <row r="80" spans="2:15" x14ac:dyDescent="0.25">
      <c r="B80" s="9"/>
      <c r="C80" s="9"/>
      <c r="D80" s="9"/>
      <c r="E80" s="9"/>
      <c r="F80" s="9"/>
      <c r="G80" s="9"/>
      <c r="J80" s="9"/>
      <c r="K80" s="9"/>
      <c r="L80" s="9"/>
      <c r="M80" s="9"/>
      <c r="N80" s="9"/>
      <c r="O80" s="9"/>
    </row>
    <row r="81" spans="2:15" x14ac:dyDescent="0.25">
      <c r="B81" s="9"/>
      <c r="C81" s="9"/>
      <c r="D81" s="9"/>
      <c r="E81" s="9"/>
      <c r="F81" s="9"/>
      <c r="G81" s="9"/>
      <c r="J81" s="9"/>
      <c r="K81" s="9"/>
      <c r="L81" s="9"/>
      <c r="M81" s="9"/>
      <c r="N81" s="9"/>
      <c r="O81" s="9"/>
    </row>
    <row r="82" spans="2:15" x14ac:dyDescent="0.25">
      <c r="B82" s="9"/>
      <c r="C82" s="9"/>
      <c r="D82" s="9"/>
      <c r="E82" s="9"/>
      <c r="F82" s="9"/>
      <c r="G82" s="9"/>
      <c r="J82" s="9"/>
      <c r="K82" s="9"/>
      <c r="L82" s="9"/>
      <c r="M82" s="9"/>
      <c r="N82" s="9"/>
      <c r="O82" s="9"/>
    </row>
    <row r="83" spans="2:15" x14ac:dyDescent="0.25">
      <c r="B83" s="9"/>
      <c r="C83" s="9"/>
      <c r="D83" s="9"/>
      <c r="E83" s="9"/>
      <c r="F83" s="9"/>
      <c r="G83" s="9"/>
      <c r="J83" s="9"/>
      <c r="K83" s="9"/>
      <c r="L83" s="9"/>
      <c r="M83" s="9"/>
      <c r="N83" s="9"/>
      <c r="O83" s="9"/>
    </row>
    <row r="84" spans="2:15" x14ac:dyDescent="0.25">
      <c r="B84" s="9"/>
      <c r="C84" s="9"/>
      <c r="D84" s="9"/>
      <c r="E84" s="9"/>
      <c r="F84" s="9"/>
      <c r="G84" s="9"/>
      <c r="J84" s="9"/>
      <c r="K84" s="9"/>
      <c r="L84" s="9"/>
      <c r="M84" s="9"/>
      <c r="N84" s="9"/>
      <c r="O84" s="9"/>
    </row>
    <row r="85" spans="2:15" x14ac:dyDescent="0.25">
      <c r="B85" s="9"/>
      <c r="C85" s="9"/>
      <c r="D85" s="9"/>
      <c r="E85" s="9"/>
      <c r="F85" s="9"/>
      <c r="G85" s="9"/>
      <c r="J85" s="9"/>
      <c r="K85" s="9"/>
      <c r="L85" s="9"/>
      <c r="M85" s="9"/>
      <c r="N85" s="9"/>
      <c r="O85" s="9"/>
    </row>
    <row r="86" spans="2:15" x14ac:dyDescent="0.25">
      <c r="B86" s="9"/>
      <c r="C86" s="9"/>
      <c r="D86" s="9"/>
      <c r="E86" s="9"/>
      <c r="F86" s="9"/>
      <c r="G86" s="9"/>
      <c r="J86" s="9"/>
      <c r="K86" s="9"/>
      <c r="L86" s="9"/>
      <c r="M86" s="9"/>
      <c r="N86" s="9"/>
      <c r="O86" s="9"/>
    </row>
    <row r="87" spans="2:15" x14ac:dyDescent="0.25">
      <c r="B87" s="9"/>
      <c r="C87" s="9"/>
      <c r="D87" s="9"/>
      <c r="E87" s="9"/>
      <c r="F87" s="9"/>
      <c r="G87" s="9"/>
      <c r="J87" s="9"/>
      <c r="K87" s="9"/>
      <c r="L87" s="9"/>
      <c r="M87" s="9"/>
      <c r="N87" s="9"/>
      <c r="O87" s="9"/>
    </row>
    <row r="88" spans="2:15" x14ac:dyDescent="0.25">
      <c r="B88" s="9"/>
      <c r="C88" s="9"/>
      <c r="D88" s="9"/>
      <c r="E88" s="9"/>
      <c r="F88" s="9"/>
      <c r="G88" s="9"/>
      <c r="J88" s="9"/>
      <c r="K88" s="9"/>
      <c r="L88" s="9"/>
      <c r="M88" s="9"/>
      <c r="N88" s="9"/>
      <c r="O88" s="9"/>
    </row>
    <row r="89" spans="2:15" x14ac:dyDescent="0.25">
      <c r="B89" s="9"/>
      <c r="C89" s="9"/>
      <c r="D89" s="9"/>
      <c r="E89" s="9"/>
      <c r="F89" s="9"/>
      <c r="G89" s="9"/>
      <c r="J89" s="9"/>
      <c r="K89" s="9"/>
      <c r="L89" s="9"/>
      <c r="M89" s="9"/>
      <c r="N89" s="9"/>
      <c r="O89" s="9"/>
    </row>
    <row r="90" spans="2:15" x14ac:dyDescent="0.25">
      <c r="B90" s="9"/>
      <c r="C90" s="9"/>
      <c r="D90" s="9"/>
      <c r="E90" s="9"/>
      <c r="F90" s="9"/>
      <c r="G90" s="9"/>
      <c r="J90" s="9"/>
      <c r="K90" s="9"/>
      <c r="L90" s="9"/>
      <c r="M90" s="9"/>
      <c r="N90" s="9"/>
      <c r="O90" s="9"/>
    </row>
    <row r="91" spans="2:15" x14ac:dyDescent="0.25">
      <c r="B91" s="9"/>
      <c r="C91" s="9"/>
      <c r="D91" s="9"/>
      <c r="E91" s="9"/>
      <c r="F91" s="9"/>
      <c r="G91" s="9"/>
      <c r="J91" s="9"/>
      <c r="K91" s="9"/>
      <c r="L91" s="9"/>
      <c r="M91" s="9"/>
      <c r="N91" s="9"/>
      <c r="O91" s="9"/>
    </row>
    <row r="92" spans="2:15" x14ac:dyDescent="0.25">
      <c r="B92" s="9"/>
      <c r="C92" s="9"/>
      <c r="D92" s="9"/>
      <c r="E92" s="9"/>
      <c r="F92" s="9"/>
      <c r="G92" s="9"/>
      <c r="J92" s="9"/>
      <c r="K92" s="9"/>
      <c r="L92" s="9"/>
      <c r="M92" s="9"/>
      <c r="N92" s="9"/>
      <c r="O92" s="9"/>
    </row>
    <row r="93" spans="2:15" x14ac:dyDescent="0.25">
      <c r="B93" s="9"/>
      <c r="C93" s="9"/>
      <c r="D93" s="9"/>
      <c r="E93" s="9"/>
      <c r="F93" s="9"/>
      <c r="G93" s="9"/>
      <c r="J93" s="9"/>
      <c r="K93" s="9"/>
      <c r="L93" s="9"/>
      <c r="M93" s="9"/>
      <c r="N93" s="9"/>
      <c r="O93" s="9"/>
    </row>
    <row r="94" spans="2:15" x14ac:dyDescent="0.25">
      <c r="B94" s="9"/>
      <c r="C94" s="9"/>
      <c r="D94" s="9"/>
      <c r="E94" s="9"/>
      <c r="F94" s="9"/>
      <c r="G94" s="9"/>
      <c r="J94" s="9"/>
      <c r="K94" s="9"/>
      <c r="L94" s="9"/>
      <c r="M94" s="9"/>
      <c r="N94" s="9"/>
      <c r="O94" s="9"/>
    </row>
    <row r="95" spans="2:15" x14ac:dyDescent="0.25">
      <c r="B95" s="9"/>
      <c r="C95" s="9"/>
      <c r="D95" s="9"/>
      <c r="E95" s="9"/>
      <c r="F95" s="9"/>
      <c r="G95" s="9"/>
      <c r="J95" s="9"/>
      <c r="K95" s="9"/>
      <c r="L95" s="9"/>
      <c r="M95" s="9"/>
      <c r="N95" s="9"/>
      <c r="O95" s="9"/>
    </row>
    <row r="96" spans="2:15" x14ac:dyDescent="0.25">
      <c r="B96" s="9"/>
      <c r="C96" s="9"/>
      <c r="D96" s="9"/>
      <c r="E96" s="9"/>
      <c r="F96" s="9"/>
      <c r="G96" s="9"/>
      <c r="J96" s="9"/>
      <c r="K96" s="9"/>
      <c r="L96" s="9"/>
      <c r="M96" s="9"/>
      <c r="N96" s="9"/>
      <c r="O96" s="9"/>
    </row>
    <row r="97" spans="2:15" x14ac:dyDescent="0.25">
      <c r="B97" s="9"/>
      <c r="C97" s="9"/>
      <c r="D97" s="9"/>
      <c r="E97" s="9"/>
      <c r="F97" s="9"/>
      <c r="G97" s="9"/>
      <c r="J97" s="9"/>
      <c r="K97" s="9"/>
      <c r="L97" s="9"/>
      <c r="M97" s="9"/>
      <c r="N97" s="9"/>
      <c r="O97" s="9"/>
    </row>
    <row r="98" spans="2:15" x14ac:dyDescent="0.25">
      <c r="B98" s="9"/>
      <c r="C98" s="9"/>
      <c r="D98" s="9"/>
      <c r="E98" s="9"/>
      <c r="F98" s="9"/>
      <c r="G98" s="9"/>
      <c r="J98" s="9"/>
      <c r="K98" s="9"/>
      <c r="L98" s="9"/>
      <c r="M98" s="9"/>
      <c r="N98" s="9"/>
      <c r="O98" s="9"/>
    </row>
    <row r="99" spans="2:15" x14ac:dyDescent="0.25">
      <c r="B99" s="9"/>
      <c r="C99" s="9"/>
      <c r="D99" s="9"/>
      <c r="E99" s="9"/>
      <c r="F99" s="9"/>
      <c r="G99" s="9"/>
      <c r="J99" s="9"/>
      <c r="K99" s="9"/>
      <c r="L99" s="9"/>
      <c r="M99" s="9"/>
      <c r="N99" s="9"/>
      <c r="O99" s="9"/>
    </row>
    <row r="100" spans="2:15" x14ac:dyDescent="0.25">
      <c r="B100" s="9"/>
      <c r="C100" s="9"/>
      <c r="D100" s="9"/>
      <c r="E100" s="9"/>
      <c r="F100" s="9"/>
      <c r="G100" s="9"/>
      <c r="J100" s="9"/>
      <c r="K100" s="9"/>
      <c r="L100" s="9"/>
      <c r="M100" s="9"/>
      <c r="N100" s="9"/>
      <c r="O100" s="9"/>
    </row>
    <row r="101" spans="2:15" x14ac:dyDescent="0.25">
      <c r="B101" s="9"/>
      <c r="C101" s="9"/>
      <c r="D101" s="9"/>
      <c r="E101" s="9"/>
      <c r="F101" s="9"/>
      <c r="G101" s="9"/>
      <c r="J101" s="9"/>
      <c r="K101" s="9"/>
      <c r="L101" s="9"/>
      <c r="M101" s="9"/>
      <c r="N101" s="9"/>
      <c r="O101" s="9"/>
    </row>
    <row r="102" spans="2:15" x14ac:dyDescent="0.25">
      <c r="B102" s="9"/>
      <c r="C102" s="9"/>
      <c r="D102" s="9"/>
      <c r="E102" s="9"/>
      <c r="F102" s="9"/>
      <c r="G102" s="9"/>
      <c r="J102" s="9"/>
      <c r="K102" s="9"/>
      <c r="L102" s="9"/>
      <c r="M102" s="9"/>
      <c r="N102" s="9"/>
      <c r="O102" s="9"/>
    </row>
    <row r="103" spans="2:15" x14ac:dyDescent="0.25">
      <c r="B103" s="9"/>
      <c r="C103" s="9"/>
      <c r="D103" s="9"/>
      <c r="E103" s="9"/>
      <c r="F103" s="9"/>
      <c r="G103" s="9"/>
      <c r="J103" s="9"/>
      <c r="K103" s="9"/>
      <c r="L103" s="9"/>
      <c r="M103" s="9"/>
      <c r="N103" s="9"/>
      <c r="O103" s="9"/>
    </row>
    <row r="104" spans="2:15" x14ac:dyDescent="0.25">
      <c r="B104" s="9"/>
      <c r="C104" s="9"/>
      <c r="D104" s="9"/>
      <c r="E104" s="9"/>
      <c r="F104" s="9"/>
      <c r="G104" s="9"/>
      <c r="J104" s="9"/>
      <c r="K104" s="9"/>
      <c r="L104" s="9"/>
      <c r="M104" s="9"/>
      <c r="N104" s="9"/>
      <c r="O104" s="9"/>
    </row>
    <row r="105" spans="2:15" x14ac:dyDescent="0.25">
      <c r="B105" s="9"/>
      <c r="C105" s="9"/>
      <c r="D105" s="9"/>
      <c r="E105" s="9"/>
      <c r="F105" s="9"/>
      <c r="G105" s="9"/>
      <c r="J105" s="9"/>
      <c r="K105" s="9"/>
      <c r="L105" s="9"/>
      <c r="M105" s="9"/>
      <c r="N105" s="9"/>
      <c r="O105" s="9"/>
    </row>
    <row r="106" spans="2:15" x14ac:dyDescent="0.25">
      <c r="B106" s="9"/>
      <c r="C106" s="9"/>
      <c r="D106" s="9"/>
      <c r="E106" s="9"/>
      <c r="F106" s="9"/>
      <c r="G106" s="9"/>
      <c r="J106" s="9"/>
      <c r="K106" s="9"/>
      <c r="L106" s="9"/>
      <c r="M106" s="9"/>
      <c r="N106" s="9"/>
      <c r="O106" s="9"/>
    </row>
    <row r="107" spans="2:15" x14ac:dyDescent="0.25">
      <c r="B107" s="9"/>
      <c r="C107" s="9"/>
      <c r="D107" s="9"/>
      <c r="E107" s="9"/>
      <c r="F107" s="9"/>
      <c r="G107" s="9"/>
      <c r="J107" s="9"/>
      <c r="K107" s="9"/>
      <c r="L107" s="9"/>
      <c r="M107" s="9"/>
      <c r="N107" s="9"/>
      <c r="O107" s="9"/>
    </row>
    <row r="108" spans="2:15" x14ac:dyDescent="0.25">
      <c r="B108" s="9"/>
      <c r="C108" s="9"/>
      <c r="D108" s="9"/>
      <c r="E108" s="9"/>
      <c r="F108" s="9"/>
      <c r="G108" s="9"/>
      <c r="J108" s="9"/>
      <c r="K108" s="9"/>
      <c r="L108" s="9"/>
      <c r="M108" s="9"/>
      <c r="N108" s="9"/>
      <c r="O108" s="9"/>
    </row>
    <row r="109" spans="2:15" x14ac:dyDescent="0.25">
      <c r="B109" s="9"/>
      <c r="C109" s="9"/>
      <c r="D109" s="9"/>
      <c r="E109" s="9"/>
      <c r="F109" s="9"/>
      <c r="G109" s="9"/>
      <c r="J109" s="9"/>
      <c r="K109" s="9"/>
      <c r="L109" s="9"/>
      <c r="M109" s="9"/>
      <c r="N109" s="9"/>
      <c r="O109" s="9"/>
    </row>
    <row r="110" spans="2:15" x14ac:dyDescent="0.25">
      <c r="B110" s="9"/>
      <c r="C110" s="9"/>
      <c r="D110" s="9"/>
      <c r="E110" s="9"/>
      <c r="F110" s="9"/>
      <c r="G110" s="9"/>
      <c r="J110" s="9"/>
      <c r="K110" s="9"/>
      <c r="L110" s="9"/>
      <c r="M110" s="9"/>
      <c r="N110" s="9"/>
      <c r="O110" s="9"/>
    </row>
    <row r="111" spans="2:15" x14ac:dyDescent="0.25">
      <c r="B111" s="9"/>
      <c r="C111" s="9"/>
      <c r="D111" s="9"/>
      <c r="E111" s="9"/>
      <c r="F111" s="9"/>
      <c r="G111" s="9"/>
      <c r="J111" s="9"/>
      <c r="K111" s="9"/>
      <c r="L111" s="9"/>
      <c r="M111" s="9"/>
      <c r="N111" s="9"/>
      <c r="O111" s="9"/>
    </row>
    <row r="112" spans="2:15" x14ac:dyDescent="0.25">
      <c r="B112" s="9"/>
      <c r="C112" s="9"/>
      <c r="D112" s="9"/>
      <c r="E112" s="9"/>
      <c r="F112" s="9"/>
      <c r="G112" s="9"/>
      <c r="J112" s="9"/>
      <c r="K112" s="9"/>
      <c r="L112" s="9"/>
      <c r="M112" s="9"/>
      <c r="N112" s="9"/>
      <c r="O112" s="9"/>
    </row>
    <row r="113" spans="2:15" x14ac:dyDescent="0.25">
      <c r="B113" s="9"/>
      <c r="C113" s="9"/>
      <c r="D113" s="9"/>
      <c r="E113" s="9"/>
      <c r="F113" s="9"/>
      <c r="G113" s="9"/>
      <c r="J113" s="9"/>
      <c r="K113" s="9"/>
      <c r="L113" s="9"/>
      <c r="M113" s="9"/>
      <c r="N113" s="9"/>
      <c r="O113" s="9"/>
    </row>
    <row r="114" spans="2:15" x14ac:dyDescent="0.25">
      <c r="B114" s="9"/>
      <c r="C114" s="9"/>
      <c r="D114" s="9"/>
      <c r="E114" s="9"/>
      <c r="F114" s="9"/>
      <c r="G114" s="9"/>
      <c r="J114" s="9"/>
      <c r="K114" s="9"/>
      <c r="L114" s="9"/>
      <c r="M114" s="9"/>
      <c r="N114" s="9"/>
      <c r="O114" s="9"/>
    </row>
    <row r="115" spans="2:15" x14ac:dyDescent="0.25">
      <c r="B115" s="9"/>
      <c r="C115" s="9"/>
      <c r="D115" s="9"/>
      <c r="E115" s="9"/>
      <c r="F115" s="9"/>
      <c r="G115" s="9"/>
      <c r="J115" s="9"/>
      <c r="K115" s="9"/>
      <c r="L115" s="9"/>
      <c r="M115" s="9"/>
      <c r="N115" s="9"/>
      <c r="O115" s="9"/>
    </row>
    <row r="116" spans="2:15" x14ac:dyDescent="0.25">
      <c r="B116" s="9"/>
      <c r="C116" s="9"/>
      <c r="D116" s="9"/>
      <c r="E116" s="9"/>
      <c r="F116" s="9"/>
      <c r="G116" s="9"/>
      <c r="J116" s="9"/>
      <c r="K116" s="9"/>
      <c r="L116" s="9"/>
      <c r="M116" s="9"/>
      <c r="N116" s="9"/>
      <c r="O116" s="9"/>
    </row>
    <row r="117" spans="2:15" x14ac:dyDescent="0.25">
      <c r="B117" s="9"/>
      <c r="C117" s="9"/>
      <c r="D117" s="9"/>
      <c r="E117" s="9"/>
      <c r="F117" s="9"/>
      <c r="G117" s="9"/>
      <c r="J117" s="9"/>
      <c r="K117" s="9"/>
      <c r="L117" s="9"/>
      <c r="M117" s="9"/>
      <c r="N117" s="9"/>
      <c r="O117" s="9"/>
    </row>
    <row r="118" spans="2:15" x14ac:dyDescent="0.25">
      <c r="B118" s="9"/>
      <c r="C118" s="9"/>
      <c r="D118" s="9"/>
      <c r="E118" s="9"/>
      <c r="F118" s="9"/>
      <c r="G118" s="9"/>
      <c r="J118" s="9"/>
      <c r="K118" s="9"/>
      <c r="L118" s="9"/>
      <c r="M118" s="9"/>
      <c r="N118" s="9"/>
      <c r="O118" s="9"/>
    </row>
    <row r="119" spans="2:15" x14ac:dyDescent="0.25">
      <c r="B119" s="9"/>
      <c r="C119" s="9"/>
      <c r="D119" s="9"/>
      <c r="E119" s="9"/>
      <c r="F119" s="9"/>
      <c r="G119" s="9"/>
      <c r="J119" s="9"/>
      <c r="K119" s="9"/>
      <c r="L119" s="9"/>
      <c r="M119" s="9"/>
      <c r="N119" s="9"/>
      <c r="O119" s="9"/>
    </row>
    <row r="120" spans="2:15" x14ac:dyDescent="0.25">
      <c r="B120" s="9"/>
      <c r="C120" s="9"/>
      <c r="D120" s="9"/>
      <c r="E120" s="9"/>
      <c r="F120" s="9"/>
      <c r="G120" s="9"/>
      <c r="J120" s="9"/>
      <c r="K120" s="9"/>
      <c r="L120" s="9"/>
      <c r="M120" s="9"/>
      <c r="N120" s="9"/>
      <c r="O120" s="9"/>
    </row>
    <row r="121" spans="2:15" x14ac:dyDescent="0.25">
      <c r="B121" s="9"/>
      <c r="C121" s="9"/>
      <c r="D121" s="9"/>
      <c r="E121" s="9"/>
      <c r="F121" s="9"/>
      <c r="G121" s="9"/>
      <c r="J121" s="9"/>
      <c r="K121" s="9"/>
      <c r="L121" s="9"/>
      <c r="M121" s="9"/>
      <c r="N121" s="9"/>
      <c r="O121" s="9"/>
    </row>
    <row r="122" spans="2:15" x14ac:dyDescent="0.25">
      <c r="B122" s="9"/>
      <c r="C122" s="9"/>
      <c r="D122" s="9"/>
      <c r="E122" s="9"/>
      <c r="F122" s="9"/>
      <c r="G122" s="9"/>
      <c r="J122" s="9"/>
      <c r="K122" s="9"/>
      <c r="L122" s="9"/>
      <c r="M122" s="9"/>
      <c r="N122" s="9"/>
      <c r="O122" s="9"/>
    </row>
    <row r="123" spans="2:15" x14ac:dyDescent="0.25">
      <c r="B123" s="9"/>
      <c r="C123" s="9"/>
      <c r="D123" s="9"/>
      <c r="E123" s="9"/>
      <c r="F123" s="9"/>
      <c r="G123" s="9"/>
      <c r="J123" s="9"/>
      <c r="K123" s="9"/>
      <c r="L123" s="9"/>
      <c r="M123" s="9"/>
      <c r="N123" s="9"/>
      <c r="O123" s="9"/>
    </row>
    <row r="124" spans="2:15" x14ac:dyDescent="0.25">
      <c r="B124" s="9"/>
      <c r="C124" s="9"/>
      <c r="D124" s="9"/>
      <c r="E124" s="9"/>
      <c r="F124" s="9"/>
      <c r="G124" s="9"/>
      <c r="J124" s="9"/>
      <c r="K124" s="9"/>
      <c r="L124" s="9"/>
      <c r="M124" s="9"/>
      <c r="N124" s="9"/>
      <c r="O124" s="9"/>
    </row>
    <row r="125" spans="2:15" x14ac:dyDescent="0.25">
      <c r="B125" s="9"/>
      <c r="C125" s="9"/>
      <c r="D125" s="9"/>
      <c r="E125" s="9"/>
      <c r="F125" s="9"/>
      <c r="G125" s="9"/>
      <c r="J125" s="9"/>
      <c r="K125" s="9"/>
      <c r="L125" s="9"/>
      <c r="M125" s="9"/>
      <c r="N125" s="9"/>
      <c r="O125" s="9"/>
    </row>
    <row r="126" spans="2:15" x14ac:dyDescent="0.25">
      <c r="B126" s="9"/>
      <c r="C126" s="9"/>
      <c r="D126" s="9"/>
      <c r="E126" s="9"/>
      <c r="F126" s="9"/>
      <c r="G126" s="9"/>
      <c r="J126" s="9"/>
      <c r="K126" s="9"/>
      <c r="L126" s="9"/>
      <c r="M126" s="9"/>
      <c r="N126" s="9"/>
      <c r="O126" s="9"/>
    </row>
    <row r="127" spans="2:15" x14ac:dyDescent="0.25">
      <c r="B127" s="9"/>
      <c r="C127" s="9"/>
      <c r="D127" s="9"/>
      <c r="E127" s="9"/>
      <c r="F127" s="9"/>
      <c r="G127" s="9"/>
      <c r="J127" s="9"/>
      <c r="K127" s="9"/>
      <c r="L127" s="9"/>
      <c r="M127" s="9"/>
      <c r="N127" s="9"/>
      <c r="O127" s="9"/>
    </row>
    <row r="128" spans="2:15" x14ac:dyDescent="0.25">
      <c r="B128" s="9"/>
      <c r="C128" s="9"/>
      <c r="D128" s="9"/>
      <c r="E128" s="9"/>
      <c r="F128" s="9"/>
      <c r="G128" s="9"/>
      <c r="J128" s="9"/>
      <c r="K128" s="9"/>
      <c r="L128" s="9"/>
      <c r="M128" s="9"/>
      <c r="N128" s="9"/>
      <c r="O128" s="9"/>
    </row>
    <row r="129" spans="2:15" x14ac:dyDescent="0.25">
      <c r="B129" s="9"/>
      <c r="C129" s="9"/>
      <c r="D129" s="9"/>
      <c r="E129" s="9"/>
      <c r="F129" s="9"/>
      <c r="G129" s="9"/>
      <c r="J129" s="9"/>
      <c r="K129" s="9"/>
      <c r="L129" s="9"/>
      <c r="M129" s="9"/>
      <c r="N129" s="9"/>
      <c r="O129" s="9"/>
    </row>
    <row r="130" spans="2:15" x14ac:dyDescent="0.25">
      <c r="B130" s="9"/>
      <c r="C130" s="9"/>
      <c r="D130" s="9"/>
      <c r="E130" s="9"/>
      <c r="F130" s="9"/>
      <c r="G130" s="9"/>
      <c r="J130" s="9"/>
      <c r="K130" s="9"/>
      <c r="L130" s="9"/>
      <c r="M130" s="9"/>
      <c r="N130" s="9"/>
      <c r="O130" s="9"/>
    </row>
    <row r="131" spans="2:15" x14ac:dyDescent="0.25">
      <c r="B131" s="9"/>
      <c r="C131" s="9"/>
      <c r="D131" s="9"/>
      <c r="E131" s="9"/>
      <c r="F131" s="9"/>
      <c r="G131" s="9"/>
      <c r="J131" s="9"/>
      <c r="K131" s="9"/>
      <c r="L131" s="9"/>
      <c r="M131" s="9"/>
      <c r="N131" s="9"/>
      <c r="O131" s="9"/>
    </row>
    <row r="132" spans="2:15" x14ac:dyDescent="0.25">
      <c r="B132" s="9"/>
      <c r="C132" s="9"/>
      <c r="D132" s="9"/>
      <c r="E132" s="9"/>
      <c r="F132" s="9"/>
      <c r="G132" s="9"/>
      <c r="J132" s="9"/>
      <c r="K132" s="9"/>
      <c r="L132" s="9"/>
      <c r="M132" s="9"/>
      <c r="N132" s="9"/>
      <c r="O132" s="9"/>
    </row>
    <row r="133" spans="2:15" x14ac:dyDescent="0.25">
      <c r="B133" s="9"/>
      <c r="C133" s="9"/>
      <c r="D133" s="9"/>
      <c r="E133" s="9"/>
      <c r="F133" s="9"/>
      <c r="G133" s="9"/>
      <c r="J133" s="9"/>
      <c r="K133" s="9"/>
      <c r="L133" s="9"/>
      <c r="M133" s="9"/>
      <c r="N133" s="9"/>
      <c r="O133" s="9"/>
    </row>
    <row r="134" spans="2:15" x14ac:dyDescent="0.25">
      <c r="B134" s="9"/>
      <c r="C134" s="9"/>
      <c r="D134" s="9"/>
      <c r="E134" s="9"/>
      <c r="F134" s="9"/>
      <c r="G134" s="9"/>
      <c r="J134" s="9"/>
      <c r="K134" s="9"/>
      <c r="L134" s="9"/>
      <c r="M134" s="9"/>
      <c r="N134" s="9"/>
      <c r="O134" s="9"/>
    </row>
    <row r="135" spans="2:15" x14ac:dyDescent="0.25">
      <c r="B135" s="9"/>
      <c r="C135" s="9"/>
      <c r="D135" s="9"/>
      <c r="E135" s="9"/>
      <c r="F135" s="9"/>
      <c r="G135" s="9"/>
      <c r="J135" s="9"/>
      <c r="K135" s="9"/>
      <c r="L135" s="9"/>
      <c r="M135" s="9"/>
      <c r="N135" s="9"/>
      <c r="O135" s="9"/>
    </row>
    <row r="136" spans="2:15" x14ac:dyDescent="0.25">
      <c r="B136" s="9"/>
      <c r="C136" s="9"/>
      <c r="D136" s="9"/>
      <c r="E136" s="9"/>
      <c r="F136" s="9"/>
      <c r="G136" s="9"/>
      <c r="J136" s="9"/>
      <c r="K136" s="9"/>
      <c r="L136" s="9"/>
      <c r="M136" s="9"/>
      <c r="N136" s="9"/>
      <c r="O136" s="9"/>
    </row>
    <row r="137" spans="2:15" x14ac:dyDescent="0.25">
      <c r="B137" s="9"/>
      <c r="C137" s="9"/>
      <c r="D137" s="9"/>
      <c r="E137" s="9"/>
      <c r="F137" s="9"/>
      <c r="G137" s="9"/>
      <c r="J137" s="9"/>
      <c r="K137" s="9"/>
      <c r="L137" s="9"/>
      <c r="M137" s="9"/>
      <c r="N137" s="9"/>
      <c r="O137" s="9"/>
    </row>
    <row r="138" spans="2:15" x14ac:dyDescent="0.25">
      <c r="B138" s="9"/>
      <c r="C138" s="9"/>
      <c r="D138" s="9"/>
      <c r="E138" s="9"/>
      <c r="F138" s="9"/>
      <c r="G138" s="9"/>
      <c r="J138" s="9"/>
      <c r="K138" s="9"/>
      <c r="L138" s="9"/>
      <c r="M138" s="9"/>
      <c r="N138" s="9"/>
      <c r="O138" s="9"/>
    </row>
    <row r="139" spans="2:15" x14ac:dyDescent="0.25">
      <c r="B139" s="9"/>
      <c r="C139" s="9"/>
      <c r="D139" s="9"/>
      <c r="E139" s="9"/>
      <c r="F139" s="9"/>
      <c r="G139" s="9"/>
      <c r="J139" s="9"/>
      <c r="K139" s="9"/>
      <c r="L139" s="9"/>
      <c r="M139" s="9"/>
      <c r="N139" s="9"/>
      <c r="O139" s="9"/>
    </row>
    <row r="140" spans="2:15" x14ac:dyDescent="0.25">
      <c r="B140" s="9"/>
      <c r="C140" s="9"/>
      <c r="D140" s="9"/>
      <c r="E140" s="9"/>
      <c r="F140" s="9"/>
      <c r="G140" s="9"/>
      <c r="J140" s="9"/>
      <c r="K140" s="9"/>
      <c r="L140" s="9"/>
      <c r="M140" s="9"/>
      <c r="N140" s="9"/>
      <c r="O140" s="9"/>
    </row>
    <row r="141" spans="2:15" x14ac:dyDescent="0.25">
      <c r="B141" s="9"/>
      <c r="C141" s="9"/>
      <c r="D141" s="9"/>
      <c r="E141" s="9"/>
      <c r="F141" s="9"/>
      <c r="G141" s="9"/>
      <c r="J141" s="9"/>
      <c r="K141" s="9"/>
      <c r="L141" s="9"/>
      <c r="M141" s="9"/>
      <c r="N141" s="9"/>
      <c r="O141" s="9"/>
    </row>
    <row r="142" spans="2:15" x14ac:dyDescent="0.25">
      <c r="B142" s="9"/>
      <c r="C142" s="9"/>
      <c r="D142" s="9"/>
      <c r="E142" s="9"/>
      <c r="F142" s="9"/>
      <c r="G142" s="9"/>
      <c r="J142" s="9"/>
      <c r="K142" s="9"/>
      <c r="L142" s="9"/>
      <c r="M142" s="9"/>
      <c r="N142" s="9"/>
      <c r="O142" s="9"/>
    </row>
    <row r="143" spans="2:15" x14ac:dyDescent="0.25">
      <c r="B143" s="9"/>
      <c r="C143" s="9"/>
      <c r="D143" s="9"/>
      <c r="E143" s="9"/>
      <c r="F143" s="9"/>
      <c r="G143" s="9"/>
      <c r="J143" s="9"/>
      <c r="K143" s="9"/>
      <c r="L143" s="9"/>
      <c r="M143" s="9"/>
      <c r="N143" s="9"/>
      <c r="O143" s="9"/>
    </row>
    <row r="144" spans="2:15" x14ac:dyDescent="0.25">
      <c r="B144" s="9"/>
      <c r="C144" s="9"/>
      <c r="D144" s="9"/>
      <c r="E144" s="9"/>
      <c r="F144" s="9"/>
      <c r="G144" s="9"/>
      <c r="J144" s="9"/>
      <c r="K144" s="9"/>
      <c r="L144" s="9"/>
      <c r="M144" s="9"/>
      <c r="N144" s="9"/>
      <c r="O144" s="9"/>
    </row>
    <row r="145" spans="2:15" x14ac:dyDescent="0.25">
      <c r="B145" s="9"/>
      <c r="C145" s="9"/>
      <c r="D145" s="9"/>
      <c r="E145" s="9"/>
      <c r="F145" s="9"/>
      <c r="G145" s="9"/>
      <c r="J145" s="9"/>
      <c r="K145" s="9"/>
      <c r="L145" s="9"/>
      <c r="M145" s="9"/>
      <c r="N145" s="9"/>
      <c r="O145" s="9"/>
    </row>
    <row r="146" spans="2:15" x14ac:dyDescent="0.25">
      <c r="B146" s="9"/>
      <c r="C146" s="9"/>
      <c r="D146" s="9"/>
      <c r="E146" s="9"/>
      <c r="F146" s="9"/>
      <c r="G146" s="9"/>
      <c r="J146" s="9"/>
      <c r="K146" s="9"/>
      <c r="L146" s="9"/>
      <c r="M146" s="9"/>
      <c r="N146" s="9"/>
      <c r="O146" s="9"/>
    </row>
    <row r="147" spans="2:15" x14ac:dyDescent="0.25">
      <c r="B147" s="9"/>
      <c r="C147" s="9"/>
      <c r="D147" s="9"/>
      <c r="E147" s="9"/>
      <c r="F147" s="9"/>
      <c r="G147" s="9"/>
      <c r="J147" s="9"/>
      <c r="K147" s="9"/>
      <c r="L147" s="9"/>
      <c r="M147" s="9"/>
      <c r="N147" s="9"/>
      <c r="O147" s="9"/>
    </row>
    <row r="148" spans="2:15" x14ac:dyDescent="0.25">
      <c r="B148" s="9"/>
      <c r="C148" s="9"/>
      <c r="D148" s="9"/>
      <c r="E148" s="9"/>
      <c r="F148" s="9"/>
      <c r="G148" s="9"/>
      <c r="J148" s="9"/>
      <c r="K148" s="9"/>
      <c r="L148" s="9"/>
      <c r="M148" s="9"/>
      <c r="N148" s="9"/>
      <c r="O148" s="9"/>
    </row>
    <row r="149" spans="2:15" x14ac:dyDescent="0.25">
      <c r="B149" s="9"/>
      <c r="C149" s="9"/>
      <c r="D149" s="9"/>
      <c r="E149" s="9"/>
      <c r="F149" s="9"/>
      <c r="G149" s="9"/>
      <c r="J149" s="9"/>
      <c r="K149" s="9"/>
      <c r="L149" s="9"/>
      <c r="M149" s="9"/>
      <c r="N149" s="9"/>
      <c r="O149" s="9"/>
    </row>
    <row r="150" spans="2:15" x14ac:dyDescent="0.25">
      <c r="B150" s="9"/>
      <c r="C150" s="9"/>
      <c r="D150" s="9"/>
      <c r="E150" s="9"/>
      <c r="F150" s="9"/>
      <c r="G150" s="9"/>
      <c r="J150" s="9"/>
      <c r="K150" s="9"/>
      <c r="L150" s="9"/>
      <c r="M150" s="9"/>
      <c r="N150" s="9"/>
      <c r="O150" s="9"/>
    </row>
    <row r="151" spans="2:15" x14ac:dyDescent="0.25">
      <c r="B151" s="9"/>
      <c r="C151" s="9"/>
      <c r="D151" s="9"/>
      <c r="E151" s="9"/>
      <c r="F151" s="9"/>
      <c r="G151" s="9"/>
      <c r="J151" s="9"/>
      <c r="K151" s="9"/>
      <c r="L151" s="9"/>
      <c r="M151" s="9"/>
      <c r="N151" s="9"/>
      <c r="O151" s="9"/>
    </row>
    <row r="152" spans="2:15" x14ac:dyDescent="0.25">
      <c r="B152" s="9"/>
      <c r="C152" s="9"/>
      <c r="D152" s="9"/>
      <c r="E152" s="9"/>
      <c r="F152" s="9"/>
      <c r="G152" s="9"/>
      <c r="J152" s="9"/>
      <c r="K152" s="9"/>
      <c r="L152" s="9"/>
      <c r="M152" s="9"/>
      <c r="N152" s="9"/>
      <c r="O152" s="9"/>
    </row>
    <row r="153" spans="2:15" x14ac:dyDescent="0.25">
      <c r="B153" s="9"/>
      <c r="C153" s="9"/>
      <c r="D153" s="9"/>
      <c r="E153" s="9"/>
      <c r="F153" s="9"/>
      <c r="G153" s="9"/>
      <c r="J153" s="9"/>
      <c r="K153" s="9"/>
      <c r="L153" s="9"/>
      <c r="M153" s="9"/>
      <c r="N153" s="9"/>
      <c r="O153" s="9"/>
    </row>
    <row r="154" spans="2:15" x14ac:dyDescent="0.25">
      <c r="B154" s="9"/>
      <c r="C154" s="9"/>
      <c r="D154" s="9"/>
      <c r="E154" s="9"/>
      <c r="F154" s="9"/>
      <c r="G154" s="9"/>
      <c r="J154" s="9"/>
      <c r="K154" s="9"/>
      <c r="L154" s="9"/>
      <c r="M154" s="9"/>
      <c r="N154" s="9"/>
      <c r="O154" s="9"/>
    </row>
    <row r="155" spans="2:15" x14ac:dyDescent="0.25">
      <c r="B155" s="9"/>
      <c r="C155" s="9"/>
      <c r="D155" s="9"/>
      <c r="E155" s="9"/>
      <c r="F155" s="9"/>
      <c r="G155" s="9"/>
      <c r="J155" s="9"/>
      <c r="K155" s="9"/>
      <c r="L155" s="9"/>
      <c r="M155" s="9"/>
      <c r="N155" s="9"/>
      <c r="O155" s="9"/>
    </row>
    <row r="156" spans="2:15" x14ac:dyDescent="0.25">
      <c r="B156" s="9"/>
      <c r="C156" s="9"/>
      <c r="D156" s="9"/>
      <c r="E156" s="9"/>
      <c r="F156" s="9"/>
      <c r="G156" s="9"/>
      <c r="J156" s="9"/>
      <c r="K156" s="9"/>
      <c r="L156" s="9"/>
      <c r="M156" s="9"/>
      <c r="N156" s="9"/>
      <c r="O156" s="9"/>
    </row>
    <row r="157" spans="2:15" x14ac:dyDescent="0.25">
      <c r="B157" s="9"/>
      <c r="C157" s="9"/>
      <c r="D157" s="9"/>
      <c r="E157" s="9"/>
      <c r="F157" s="9"/>
      <c r="G157" s="9"/>
      <c r="J157" s="9"/>
      <c r="K157" s="9"/>
      <c r="L157" s="9"/>
      <c r="M157" s="9"/>
      <c r="N157" s="9"/>
      <c r="O157" s="9"/>
    </row>
    <row r="158" spans="2:15" x14ac:dyDescent="0.25">
      <c r="B158" s="9"/>
      <c r="C158" s="9"/>
      <c r="D158" s="9"/>
      <c r="E158" s="9"/>
      <c r="F158" s="9"/>
      <c r="G158" s="9"/>
      <c r="J158" s="9"/>
      <c r="K158" s="9"/>
      <c r="L158" s="9"/>
      <c r="M158" s="9"/>
      <c r="N158" s="9"/>
      <c r="O158" s="9"/>
    </row>
    <row r="159" spans="2:15" x14ac:dyDescent="0.25">
      <c r="B159" s="9"/>
      <c r="C159" s="9"/>
      <c r="D159" s="9"/>
      <c r="E159" s="9"/>
      <c r="F159" s="9"/>
      <c r="G159" s="9"/>
      <c r="J159" s="9"/>
      <c r="K159" s="9"/>
      <c r="L159" s="9"/>
      <c r="M159" s="9"/>
      <c r="N159" s="9"/>
      <c r="O159" s="9"/>
    </row>
    <row r="160" spans="2:15" x14ac:dyDescent="0.25">
      <c r="B160" s="9"/>
      <c r="C160" s="9"/>
      <c r="D160" s="9"/>
      <c r="E160" s="9"/>
      <c r="F160" s="9"/>
      <c r="G160" s="9"/>
      <c r="J160" s="9"/>
      <c r="K160" s="9"/>
      <c r="L160" s="9"/>
      <c r="M160" s="9"/>
      <c r="N160" s="9"/>
      <c r="O160" s="9"/>
    </row>
    <row r="161" spans="2:15" x14ac:dyDescent="0.25">
      <c r="B161" s="9"/>
      <c r="C161" s="9"/>
      <c r="D161" s="9"/>
      <c r="E161" s="9"/>
      <c r="F161" s="9"/>
      <c r="G161" s="9"/>
      <c r="J161" s="9"/>
      <c r="K161" s="9"/>
      <c r="L161" s="9"/>
      <c r="M161" s="9"/>
      <c r="N161" s="9"/>
      <c r="O161" s="9"/>
    </row>
    <row r="162" spans="2:15" x14ac:dyDescent="0.25">
      <c r="B162" s="9"/>
      <c r="C162" s="9"/>
      <c r="D162" s="9"/>
      <c r="E162" s="9"/>
      <c r="F162" s="9"/>
      <c r="G162" s="9"/>
      <c r="J162" s="9"/>
      <c r="K162" s="9"/>
      <c r="L162" s="9"/>
      <c r="M162" s="9"/>
      <c r="N162" s="9"/>
      <c r="O162" s="9"/>
    </row>
    <row r="163" spans="2:15" x14ac:dyDescent="0.25">
      <c r="B163" s="9"/>
      <c r="C163" s="9"/>
      <c r="D163" s="9"/>
      <c r="E163" s="9"/>
      <c r="F163" s="9"/>
      <c r="G163" s="9"/>
      <c r="J163" s="9"/>
      <c r="K163" s="9"/>
      <c r="L163" s="9"/>
      <c r="M163" s="9"/>
      <c r="N163" s="9"/>
      <c r="O163" s="9"/>
    </row>
    <row r="164" spans="2:15" x14ac:dyDescent="0.25">
      <c r="B164" s="9"/>
      <c r="C164" s="9"/>
      <c r="D164" s="9"/>
      <c r="E164" s="9"/>
      <c r="F164" s="9"/>
      <c r="G164" s="9"/>
      <c r="J164" s="9"/>
      <c r="K164" s="9"/>
      <c r="L164" s="9"/>
      <c r="M164" s="9"/>
      <c r="N164" s="9"/>
      <c r="O164" s="9"/>
    </row>
    <row r="165" spans="2:15" x14ac:dyDescent="0.25">
      <c r="B165" s="9"/>
      <c r="C165" s="9"/>
      <c r="D165" s="9"/>
      <c r="E165" s="9"/>
      <c r="F165" s="9"/>
      <c r="G165" s="9"/>
      <c r="J165" s="9"/>
      <c r="K165" s="9"/>
      <c r="L165" s="9"/>
      <c r="M165" s="9"/>
      <c r="N165" s="9"/>
      <c r="O165" s="9"/>
    </row>
    <row r="166" spans="2:15" x14ac:dyDescent="0.25">
      <c r="B166" s="9"/>
      <c r="C166" s="9"/>
      <c r="D166" s="9"/>
      <c r="E166" s="9"/>
      <c r="F166" s="9"/>
      <c r="G166" s="9"/>
      <c r="J166" s="9"/>
      <c r="K166" s="9"/>
      <c r="L166" s="9"/>
      <c r="M166" s="9"/>
      <c r="N166" s="9"/>
      <c r="O166" s="9"/>
    </row>
    <row r="167" spans="2:15" x14ac:dyDescent="0.25">
      <c r="B167" s="9"/>
      <c r="C167" s="9"/>
      <c r="D167" s="9"/>
      <c r="E167" s="9"/>
      <c r="F167" s="9"/>
      <c r="G167" s="9"/>
      <c r="J167" s="9"/>
      <c r="K167" s="9"/>
      <c r="L167" s="9"/>
      <c r="M167" s="9"/>
      <c r="N167" s="9"/>
      <c r="O167" s="9"/>
    </row>
    <row r="168" spans="2:15" x14ac:dyDescent="0.25">
      <c r="B168" s="9"/>
      <c r="C168" s="9"/>
      <c r="D168" s="9"/>
      <c r="E168" s="9"/>
      <c r="F168" s="9"/>
      <c r="G168" s="9"/>
      <c r="J168" s="9"/>
      <c r="K168" s="9"/>
      <c r="L168" s="9"/>
      <c r="M168" s="9"/>
      <c r="N168" s="9"/>
      <c r="O168" s="9"/>
    </row>
    <row r="169" spans="2:15" x14ac:dyDescent="0.25">
      <c r="B169" s="9"/>
      <c r="C169" s="9"/>
      <c r="D169" s="9"/>
      <c r="E169" s="9"/>
      <c r="F169" s="9"/>
      <c r="G169" s="9"/>
      <c r="J169" s="9"/>
      <c r="K169" s="9"/>
      <c r="L169" s="9"/>
      <c r="M169" s="9"/>
      <c r="N169" s="9"/>
      <c r="O169" s="9"/>
    </row>
    <row r="170" spans="2:15" x14ac:dyDescent="0.25">
      <c r="B170" s="9"/>
      <c r="C170" s="9"/>
      <c r="D170" s="9"/>
      <c r="E170" s="9"/>
      <c r="F170" s="9"/>
      <c r="G170" s="9"/>
      <c r="J170" s="9"/>
      <c r="K170" s="9"/>
      <c r="L170" s="9"/>
      <c r="M170" s="9"/>
      <c r="N170" s="9"/>
      <c r="O170" s="9"/>
    </row>
    <row r="171" spans="2:15" x14ac:dyDescent="0.25">
      <c r="B171" s="9"/>
      <c r="C171" s="9"/>
      <c r="D171" s="9"/>
      <c r="E171" s="9"/>
      <c r="F171" s="9"/>
      <c r="G171" s="9"/>
      <c r="J171" s="9"/>
      <c r="K171" s="9"/>
      <c r="L171" s="9"/>
      <c r="M171" s="9"/>
      <c r="N171" s="9"/>
      <c r="O171" s="9"/>
    </row>
    <row r="172" spans="2:15" x14ac:dyDescent="0.25">
      <c r="B172" s="9"/>
      <c r="C172" s="9"/>
      <c r="D172" s="9"/>
      <c r="E172" s="9"/>
      <c r="F172" s="9"/>
      <c r="G172" s="9"/>
      <c r="J172" s="9"/>
      <c r="K172" s="9"/>
      <c r="L172" s="9"/>
      <c r="M172" s="9"/>
      <c r="N172" s="9"/>
      <c r="O172" s="9"/>
    </row>
    <row r="173" spans="2:15" x14ac:dyDescent="0.25">
      <c r="B173" s="9"/>
      <c r="C173" s="9"/>
      <c r="D173" s="9"/>
      <c r="E173" s="9"/>
      <c r="F173" s="9"/>
      <c r="G173" s="9"/>
      <c r="J173" s="9"/>
      <c r="K173" s="9"/>
      <c r="L173" s="9"/>
      <c r="M173" s="9"/>
      <c r="N173" s="9"/>
      <c r="O173" s="9"/>
    </row>
    <row r="174" spans="2:15" x14ac:dyDescent="0.25">
      <c r="B174" s="9"/>
      <c r="C174" s="9"/>
      <c r="D174" s="9"/>
      <c r="E174" s="9"/>
      <c r="F174" s="9"/>
      <c r="G174" s="9"/>
      <c r="J174" s="9"/>
      <c r="K174" s="9"/>
      <c r="L174" s="9"/>
      <c r="M174" s="9"/>
      <c r="N174" s="9"/>
      <c r="O174" s="9"/>
    </row>
    <row r="175" spans="2:15" x14ac:dyDescent="0.25">
      <c r="B175" s="9"/>
      <c r="C175" s="9"/>
      <c r="D175" s="9"/>
      <c r="E175" s="9"/>
      <c r="F175" s="9"/>
      <c r="G175" s="9"/>
      <c r="J175" s="9"/>
      <c r="K175" s="9"/>
      <c r="L175" s="9"/>
      <c r="M175" s="9"/>
      <c r="N175" s="9"/>
      <c r="O175" s="9"/>
    </row>
    <row r="176" spans="2:15" x14ac:dyDescent="0.25">
      <c r="B176" s="9"/>
      <c r="C176" s="9"/>
      <c r="D176" s="9"/>
      <c r="E176" s="9"/>
      <c r="F176" s="9"/>
      <c r="G176" s="9"/>
      <c r="J176" s="9"/>
      <c r="K176" s="9"/>
      <c r="L176" s="9"/>
      <c r="M176" s="9"/>
      <c r="N176" s="9"/>
      <c r="O176" s="9"/>
    </row>
    <row r="177" spans="2:15" x14ac:dyDescent="0.25">
      <c r="B177" s="9"/>
      <c r="C177" s="9"/>
      <c r="D177" s="9"/>
      <c r="E177" s="9"/>
      <c r="F177" s="9"/>
      <c r="G177" s="9"/>
      <c r="J177" s="9"/>
      <c r="K177" s="9"/>
      <c r="L177" s="9"/>
      <c r="M177" s="9"/>
      <c r="N177" s="9"/>
      <c r="O177" s="9"/>
    </row>
    <row r="178" spans="2:15" x14ac:dyDescent="0.25">
      <c r="B178" s="9"/>
      <c r="C178" s="9"/>
      <c r="D178" s="9"/>
      <c r="E178" s="9"/>
      <c r="F178" s="9"/>
      <c r="G178" s="9"/>
      <c r="J178" s="9"/>
      <c r="K178" s="9"/>
      <c r="L178" s="9"/>
      <c r="M178" s="9"/>
      <c r="N178" s="9"/>
      <c r="O178" s="9"/>
    </row>
    <row r="179" spans="2:15" x14ac:dyDescent="0.25">
      <c r="B179" s="9"/>
      <c r="C179" s="9"/>
      <c r="D179" s="9"/>
      <c r="E179" s="9"/>
      <c r="F179" s="9"/>
      <c r="G179" s="9"/>
      <c r="J179" s="9"/>
      <c r="K179" s="9"/>
      <c r="L179" s="9"/>
      <c r="M179" s="9"/>
      <c r="N179" s="9"/>
      <c r="O179" s="9"/>
    </row>
    <row r="180" spans="2:15" x14ac:dyDescent="0.25">
      <c r="B180" s="9"/>
      <c r="C180" s="9"/>
      <c r="D180" s="9"/>
      <c r="E180" s="9"/>
      <c r="F180" s="9"/>
      <c r="G180" s="9"/>
      <c r="J180" s="9"/>
      <c r="K180" s="9"/>
      <c r="L180" s="9"/>
      <c r="M180" s="9"/>
      <c r="N180" s="9"/>
      <c r="O180" s="9"/>
    </row>
    <row r="181" spans="2:15" x14ac:dyDescent="0.25">
      <c r="B181" s="9"/>
      <c r="C181" s="9"/>
      <c r="D181" s="9"/>
      <c r="E181" s="9"/>
      <c r="F181" s="9"/>
      <c r="G181" s="9"/>
      <c r="J181" s="9"/>
      <c r="K181" s="9"/>
      <c r="L181" s="9"/>
      <c r="M181" s="9"/>
      <c r="N181" s="9"/>
      <c r="O181" s="9"/>
    </row>
    <row r="182" spans="2:15" x14ac:dyDescent="0.25">
      <c r="B182" s="9"/>
      <c r="C182" s="9"/>
      <c r="D182" s="9"/>
      <c r="E182" s="9"/>
      <c r="F182" s="9"/>
      <c r="G182" s="9"/>
      <c r="J182" s="9"/>
      <c r="K182" s="9"/>
      <c r="L182" s="9"/>
      <c r="M182" s="9"/>
      <c r="N182" s="9"/>
      <c r="O182" s="9"/>
    </row>
    <row r="183" spans="2:15" x14ac:dyDescent="0.25">
      <c r="B183" s="9"/>
      <c r="C183" s="9"/>
      <c r="D183" s="9"/>
      <c r="E183" s="9"/>
      <c r="F183" s="9"/>
      <c r="G183" s="9"/>
      <c r="J183" s="9"/>
      <c r="K183" s="9"/>
      <c r="L183" s="9"/>
      <c r="M183" s="9"/>
      <c r="N183" s="9"/>
      <c r="O183" s="9"/>
    </row>
    <row r="184" spans="2:15" x14ac:dyDescent="0.25">
      <c r="B184" s="9"/>
      <c r="C184" s="9"/>
      <c r="D184" s="9"/>
      <c r="E184" s="9"/>
      <c r="F184" s="9"/>
      <c r="G184" s="9"/>
      <c r="J184" s="9"/>
      <c r="K184" s="9"/>
      <c r="L184" s="9"/>
      <c r="M184" s="9"/>
      <c r="N184" s="9"/>
      <c r="O184" s="9"/>
    </row>
    <row r="185" spans="2:15" x14ac:dyDescent="0.25">
      <c r="B185" s="9"/>
      <c r="C185" s="9"/>
      <c r="D185" s="9"/>
      <c r="E185" s="9"/>
      <c r="F185" s="9"/>
      <c r="G185" s="9"/>
      <c r="J185" s="9"/>
      <c r="K185" s="9"/>
      <c r="L185" s="9"/>
      <c r="M185" s="9"/>
      <c r="N185" s="9"/>
      <c r="O185" s="9"/>
    </row>
    <row r="186" spans="2:15" x14ac:dyDescent="0.25">
      <c r="B186" s="9"/>
      <c r="C186" s="9"/>
      <c r="D186" s="9"/>
      <c r="E186" s="9"/>
      <c r="F186" s="9"/>
      <c r="G186" s="9"/>
      <c r="J186" s="9"/>
      <c r="K186" s="9"/>
      <c r="L186" s="9"/>
      <c r="M186" s="9"/>
      <c r="N186" s="9"/>
      <c r="O186" s="9"/>
    </row>
    <row r="187" spans="2:15" x14ac:dyDescent="0.25">
      <c r="B187" s="9"/>
      <c r="C187" s="9"/>
      <c r="D187" s="9"/>
      <c r="E187" s="9"/>
      <c r="F187" s="9"/>
      <c r="G187" s="9"/>
      <c r="J187" s="9"/>
      <c r="K187" s="9"/>
      <c r="L187" s="9"/>
      <c r="M187" s="9"/>
      <c r="N187" s="9"/>
      <c r="O187" s="9"/>
    </row>
    <row r="188" spans="2:15" x14ac:dyDescent="0.25">
      <c r="B188" s="9"/>
      <c r="C188" s="9"/>
      <c r="D188" s="9"/>
      <c r="E188" s="9"/>
      <c r="F188" s="9"/>
      <c r="G188" s="9"/>
      <c r="J188" s="9"/>
      <c r="K188" s="9"/>
      <c r="L188" s="9"/>
      <c r="M188" s="9"/>
      <c r="N188" s="9"/>
      <c r="O188" s="9"/>
    </row>
    <row r="189" spans="2:15" x14ac:dyDescent="0.25">
      <c r="B189" s="9"/>
      <c r="C189" s="9"/>
      <c r="D189" s="9"/>
      <c r="E189" s="9"/>
      <c r="F189" s="9"/>
      <c r="G189" s="9"/>
      <c r="J189" s="9"/>
      <c r="K189" s="9"/>
      <c r="L189" s="9"/>
      <c r="M189" s="9"/>
      <c r="N189" s="9"/>
      <c r="O189" s="9"/>
    </row>
    <row r="190" spans="2:15" x14ac:dyDescent="0.25">
      <c r="B190" s="9"/>
      <c r="C190" s="9"/>
      <c r="D190" s="9"/>
      <c r="E190" s="9"/>
      <c r="F190" s="9"/>
      <c r="G190" s="9"/>
      <c r="J190" s="9"/>
      <c r="K190" s="9"/>
      <c r="L190" s="9"/>
      <c r="M190" s="9"/>
      <c r="N190" s="9"/>
      <c r="O190" s="9"/>
    </row>
    <row r="191" spans="2:15" x14ac:dyDescent="0.25">
      <c r="B191" s="9"/>
      <c r="C191" s="9"/>
      <c r="D191" s="9"/>
      <c r="E191" s="9"/>
      <c r="F191" s="9"/>
      <c r="G191" s="9"/>
      <c r="J191" s="9"/>
      <c r="K191" s="9"/>
      <c r="L191" s="9"/>
      <c r="M191" s="9"/>
      <c r="N191" s="9"/>
      <c r="O191" s="9"/>
    </row>
    <row r="192" spans="2:15" x14ac:dyDescent="0.25">
      <c r="B192" s="9"/>
      <c r="C192" s="9"/>
      <c r="D192" s="9"/>
      <c r="E192" s="9"/>
      <c r="F192" s="9"/>
      <c r="G192" s="9"/>
      <c r="J192" s="9"/>
      <c r="K192" s="9"/>
      <c r="L192" s="9"/>
      <c r="M192" s="9"/>
      <c r="N192" s="9"/>
      <c r="O192" s="9"/>
    </row>
    <row r="193" spans="2:15" x14ac:dyDescent="0.25">
      <c r="B193" s="9"/>
      <c r="C193" s="9"/>
      <c r="D193" s="9"/>
      <c r="E193" s="9"/>
      <c r="F193" s="9"/>
      <c r="G193" s="9"/>
      <c r="J193" s="9"/>
      <c r="K193" s="9"/>
      <c r="L193" s="9"/>
      <c r="M193" s="9"/>
      <c r="N193" s="9"/>
      <c r="O193" s="9"/>
    </row>
    <row r="194" spans="2:15" x14ac:dyDescent="0.25">
      <c r="B194" s="9"/>
      <c r="C194" s="9"/>
      <c r="D194" s="9"/>
      <c r="E194" s="9"/>
      <c r="F194" s="9"/>
      <c r="G194" s="9"/>
      <c r="J194" s="9"/>
      <c r="K194" s="9"/>
      <c r="L194" s="9"/>
      <c r="M194" s="9"/>
      <c r="N194" s="9"/>
      <c r="O194" s="9"/>
    </row>
    <row r="195" spans="2:15" x14ac:dyDescent="0.25">
      <c r="B195" s="9"/>
      <c r="C195" s="9"/>
      <c r="D195" s="9"/>
      <c r="E195" s="9"/>
      <c r="F195" s="9"/>
      <c r="G195" s="9"/>
      <c r="J195" s="9"/>
      <c r="K195" s="9"/>
      <c r="L195" s="9"/>
      <c r="M195" s="9"/>
      <c r="N195" s="9"/>
      <c r="O195" s="9"/>
    </row>
    <row r="196" spans="2:15" x14ac:dyDescent="0.25">
      <c r="B196" s="9"/>
      <c r="C196" s="9"/>
      <c r="D196" s="9"/>
      <c r="E196" s="9"/>
      <c r="F196" s="9"/>
      <c r="G196" s="9"/>
      <c r="J196" s="9"/>
      <c r="K196" s="9"/>
      <c r="L196" s="9"/>
      <c r="M196" s="9"/>
      <c r="N196" s="9"/>
      <c r="O196" s="9"/>
    </row>
    <row r="197" spans="2:15" x14ac:dyDescent="0.25">
      <c r="B197" s="9"/>
      <c r="C197" s="9"/>
      <c r="D197" s="9"/>
      <c r="E197" s="9"/>
      <c r="F197" s="9"/>
      <c r="G197" s="9"/>
      <c r="J197" s="9"/>
      <c r="K197" s="9"/>
      <c r="L197" s="9"/>
      <c r="M197" s="9"/>
      <c r="N197" s="9"/>
      <c r="O197" s="9"/>
    </row>
    <row r="198" spans="2:15" x14ac:dyDescent="0.25">
      <c r="B198" s="9"/>
      <c r="C198" s="9"/>
      <c r="D198" s="9"/>
      <c r="E198" s="9"/>
      <c r="F198" s="9"/>
      <c r="G198" s="9"/>
      <c r="J198" s="9"/>
      <c r="K198" s="9"/>
      <c r="L198" s="9"/>
      <c r="M198" s="9"/>
      <c r="N198" s="9"/>
      <c r="O198" s="9"/>
    </row>
    <row r="199" spans="2:15" x14ac:dyDescent="0.25">
      <c r="B199" s="9"/>
      <c r="C199" s="9"/>
      <c r="D199" s="9"/>
      <c r="E199" s="9"/>
      <c r="F199" s="9"/>
      <c r="G199" s="9"/>
      <c r="J199" s="9"/>
      <c r="K199" s="9"/>
      <c r="L199" s="9"/>
      <c r="M199" s="9"/>
      <c r="N199" s="9"/>
      <c r="O199" s="9"/>
    </row>
    <row r="200" spans="2:15" x14ac:dyDescent="0.25">
      <c r="B200" s="9"/>
      <c r="C200" s="9"/>
      <c r="D200" s="9"/>
      <c r="E200" s="9"/>
      <c r="F200" s="9"/>
      <c r="G200" s="9"/>
      <c r="J200" s="9"/>
      <c r="K200" s="9"/>
      <c r="L200" s="9"/>
      <c r="M200" s="9"/>
      <c r="N200" s="9"/>
      <c r="O200" s="9"/>
    </row>
    <row r="201" spans="2:15" x14ac:dyDescent="0.25">
      <c r="B201" s="9"/>
      <c r="C201" s="9"/>
      <c r="D201" s="9"/>
      <c r="E201" s="9"/>
      <c r="F201" s="9"/>
      <c r="G201" s="9"/>
      <c r="J201" s="9"/>
      <c r="K201" s="9"/>
      <c r="L201" s="9"/>
      <c r="M201" s="9"/>
      <c r="N201" s="9"/>
      <c r="O201" s="9"/>
    </row>
    <row r="202" spans="2:15" x14ac:dyDescent="0.25">
      <c r="B202" s="9"/>
      <c r="C202" s="9"/>
      <c r="D202" s="9"/>
      <c r="E202" s="9"/>
      <c r="F202" s="9"/>
      <c r="G202" s="9"/>
      <c r="J202" s="9"/>
      <c r="K202" s="9"/>
      <c r="L202" s="9"/>
      <c r="M202" s="9"/>
      <c r="N202" s="9"/>
      <c r="O202" s="9"/>
    </row>
    <row r="203" spans="2:15" x14ac:dyDescent="0.25">
      <c r="B203" s="9"/>
      <c r="C203" s="9"/>
      <c r="D203" s="9"/>
      <c r="E203" s="9"/>
      <c r="F203" s="9"/>
      <c r="G203" s="9"/>
      <c r="J203" s="9"/>
      <c r="K203" s="9"/>
      <c r="L203" s="9"/>
      <c r="M203" s="9"/>
      <c r="N203" s="9"/>
      <c r="O203" s="9"/>
    </row>
    <row r="204" spans="2:15" x14ac:dyDescent="0.25">
      <c r="B204" s="9"/>
      <c r="C204" s="9"/>
      <c r="D204" s="9"/>
      <c r="E204" s="9"/>
      <c r="F204" s="9"/>
      <c r="G204" s="9"/>
      <c r="J204" s="9"/>
      <c r="K204" s="9"/>
      <c r="L204" s="9"/>
      <c r="M204" s="9"/>
      <c r="N204" s="9"/>
      <c r="O204" s="9"/>
    </row>
    <row r="205" spans="2:15" x14ac:dyDescent="0.25">
      <c r="B205" s="9"/>
      <c r="C205" s="9"/>
      <c r="D205" s="9"/>
      <c r="E205" s="9"/>
      <c r="F205" s="9"/>
      <c r="G205" s="9"/>
      <c r="J205" s="9"/>
      <c r="K205" s="9"/>
      <c r="L205" s="9"/>
      <c r="M205" s="9"/>
      <c r="N205" s="9"/>
      <c r="O205" s="9"/>
    </row>
    <row r="206" spans="2:15" x14ac:dyDescent="0.25">
      <c r="B206" s="9"/>
      <c r="C206" s="9"/>
      <c r="D206" s="9"/>
      <c r="E206" s="9"/>
      <c r="F206" s="9"/>
      <c r="G206" s="9"/>
      <c r="J206" s="9"/>
      <c r="K206" s="9"/>
      <c r="L206" s="9"/>
      <c r="M206" s="9"/>
      <c r="N206" s="9"/>
      <c r="O206" s="9"/>
    </row>
    <row r="207" spans="2:15" x14ac:dyDescent="0.25">
      <c r="B207" s="9"/>
      <c r="C207" s="9"/>
      <c r="D207" s="9"/>
      <c r="E207" s="9"/>
      <c r="F207" s="9"/>
      <c r="G207" s="9"/>
      <c r="J207" s="9"/>
      <c r="K207" s="9"/>
      <c r="L207" s="9"/>
      <c r="M207" s="9"/>
      <c r="N207" s="9"/>
      <c r="O207" s="9"/>
    </row>
    <row r="208" spans="2:15" x14ac:dyDescent="0.25">
      <c r="B208" s="9"/>
      <c r="C208" s="9"/>
      <c r="D208" s="9"/>
      <c r="E208" s="9"/>
      <c r="F208" s="9"/>
      <c r="G208" s="9"/>
      <c r="J208" s="9"/>
      <c r="K208" s="9"/>
      <c r="L208" s="9"/>
      <c r="M208" s="9"/>
      <c r="N208" s="9"/>
      <c r="O208" s="9"/>
    </row>
    <row r="209" spans="2:15" x14ac:dyDescent="0.25">
      <c r="B209" s="9"/>
      <c r="C209" s="9"/>
      <c r="D209" s="9"/>
      <c r="E209" s="9"/>
      <c r="F209" s="9"/>
      <c r="G209" s="9"/>
      <c r="J209" s="9"/>
      <c r="K209" s="9"/>
      <c r="L209" s="9"/>
      <c r="M209" s="9"/>
      <c r="N209" s="9"/>
      <c r="O209" s="9"/>
    </row>
    <row r="210" spans="2:15" x14ac:dyDescent="0.25">
      <c r="B210" s="9"/>
      <c r="C210" s="9"/>
      <c r="D210" s="9"/>
      <c r="E210" s="9"/>
      <c r="F210" s="9"/>
      <c r="G210" s="9"/>
      <c r="J210" s="9"/>
      <c r="K210" s="9"/>
      <c r="L210" s="9"/>
      <c r="M210" s="9"/>
      <c r="N210" s="9"/>
      <c r="O210" s="9"/>
    </row>
    <row r="211" spans="2:15" x14ac:dyDescent="0.25">
      <c r="B211" s="9"/>
      <c r="C211" s="9"/>
      <c r="D211" s="9"/>
      <c r="E211" s="9"/>
      <c r="F211" s="9"/>
      <c r="G211" s="9"/>
      <c r="J211" s="9"/>
      <c r="K211" s="9"/>
      <c r="L211" s="9"/>
      <c r="M211" s="9"/>
      <c r="N211" s="9"/>
      <c r="O211" s="9"/>
    </row>
    <row r="212" spans="2:15" x14ac:dyDescent="0.25">
      <c r="B212" s="9"/>
      <c r="C212" s="9"/>
      <c r="D212" s="9"/>
      <c r="E212" s="9"/>
      <c r="F212" s="9"/>
      <c r="G212" s="9"/>
      <c r="J212" s="9"/>
      <c r="K212" s="9"/>
      <c r="L212" s="9"/>
      <c r="M212" s="9"/>
      <c r="N212" s="9"/>
      <c r="O212" s="9"/>
    </row>
    <row r="213" spans="2:15" x14ac:dyDescent="0.25">
      <c r="B213" s="9"/>
      <c r="C213" s="9"/>
      <c r="D213" s="9"/>
      <c r="E213" s="9"/>
      <c r="F213" s="9"/>
      <c r="G213" s="9"/>
      <c r="J213" s="9"/>
      <c r="K213" s="9"/>
      <c r="L213" s="9"/>
      <c r="M213" s="9"/>
      <c r="N213" s="9"/>
      <c r="O213" s="9"/>
    </row>
    <row r="214" spans="2:15" x14ac:dyDescent="0.25">
      <c r="B214" s="9"/>
      <c r="C214" s="9"/>
      <c r="D214" s="9"/>
      <c r="E214" s="9"/>
      <c r="F214" s="9"/>
      <c r="G214" s="9"/>
      <c r="J214" s="9"/>
      <c r="K214" s="9"/>
      <c r="L214" s="9"/>
      <c r="M214" s="9"/>
      <c r="N214" s="9"/>
      <c r="O214" s="9"/>
    </row>
    <row r="215" spans="2:15" x14ac:dyDescent="0.25">
      <c r="B215" s="9"/>
      <c r="C215" s="9"/>
      <c r="D215" s="9"/>
      <c r="E215" s="9"/>
      <c r="F215" s="9"/>
      <c r="G215" s="9"/>
      <c r="J215" s="9"/>
      <c r="K215" s="9"/>
      <c r="L215" s="9"/>
      <c r="M215" s="9"/>
      <c r="N215" s="9"/>
      <c r="O215" s="9"/>
    </row>
    <row r="216" spans="2:15" x14ac:dyDescent="0.25">
      <c r="B216" s="9"/>
      <c r="C216" s="9"/>
      <c r="D216" s="9"/>
      <c r="E216" s="9"/>
      <c r="F216" s="9"/>
      <c r="G216" s="9"/>
      <c r="J216" s="9"/>
      <c r="K216" s="9"/>
      <c r="L216" s="9"/>
      <c r="M216" s="9"/>
      <c r="N216" s="9"/>
      <c r="O216" s="9"/>
    </row>
    <row r="217" spans="2:15" x14ac:dyDescent="0.25">
      <c r="B217" s="9"/>
      <c r="C217" s="9"/>
      <c r="D217" s="9"/>
      <c r="E217" s="9"/>
      <c r="F217" s="9"/>
      <c r="G217" s="9"/>
      <c r="J217" s="9"/>
      <c r="K217" s="9"/>
      <c r="L217" s="9"/>
      <c r="M217" s="9"/>
      <c r="N217" s="9"/>
      <c r="O217" s="9"/>
    </row>
    <row r="218" spans="2:15" x14ac:dyDescent="0.25">
      <c r="B218" s="9"/>
      <c r="C218" s="9"/>
      <c r="D218" s="9"/>
      <c r="E218" s="9"/>
      <c r="F218" s="9"/>
      <c r="G218" s="9"/>
      <c r="J218" s="9"/>
      <c r="K218" s="9"/>
      <c r="L218" s="9"/>
      <c r="M218" s="9"/>
      <c r="N218" s="9"/>
      <c r="O218" s="9"/>
    </row>
    <row r="219" spans="2:15" x14ac:dyDescent="0.25">
      <c r="B219" s="9"/>
      <c r="C219" s="9"/>
      <c r="D219" s="9"/>
      <c r="E219" s="9"/>
      <c r="F219" s="9"/>
      <c r="G219" s="9"/>
      <c r="J219" s="9"/>
      <c r="K219" s="9"/>
      <c r="L219" s="9"/>
      <c r="M219" s="9"/>
      <c r="N219" s="9"/>
      <c r="O219" s="9"/>
    </row>
    <row r="220" spans="2:15" x14ac:dyDescent="0.25">
      <c r="B220" s="9"/>
      <c r="C220" s="9"/>
      <c r="D220" s="9"/>
      <c r="E220" s="9"/>
      <c r="F220" s="9"/>
      <c r="G220" s="9"/>
      <c r="J220" s="9"/>
      <c r="K220" s="9"/>
      <c r="L220" s="9"/>
      <c r="M220" s="9"/>
      <c r="N220" s="9"/>
      <c r="O220" s="9"/>
    </row>
    <row r="221" spans="2:15" x14ac:dyDescent="0.25">
      <c r="B221" s="9"/>
      <c r="C221" s="9"/>
      <c r="D221" s="9"/>
      <c r="E221" s="9"/>
      <c r="F221" s="9"/>
      <c r="G221" s="9"/>
      <c r="J221" s="9"/>
      <c r="K221" s="9"/>
      <c r="L221" s="9"/>
      <c r="M221" s="9"/>
      <c r="N221" s="9"/>
      <c r="O221" s="9"/>
    </row>
    <row r="222" spans="2:15" x14ac:dyDescent="0.25">
      <c r="B222" s="9"/>
      <c r="C222" s="9"/>
      <c r="D222" s="9"/>
      <c r="E222" s="9"/>
      <c r="F222" s="9"/>
      <c r="G222" s="9"/>
      <c r="J222" s="9"/>
      <c r="K222" s="9"/>
      <c r="L222" s="9"/>
      <c r="M222" s="9"/>
      <c r="N222" s="9"/>
      <c r="O222" s="9"/>
    </row>
    <row r="223" spans="2:15" x14ac:dyDescent="0.25">
      <c r="B223" s="9"/>
      <c r="C223" s="9"/>
      <c r="D223" s="9"/>
      <c r="E223" s="9"/>
      <c r="F223" s="9"/>
      <c r="G223" s="9"/>
      <c r="J223" s="9"/>
      <c r="K223" s="9"/>
      <c r="L223" s="9"/>
      <c r="M223" s="9"/>
      <c r="N223" s="9"/>
      <c r="O223" s="9"/>
    </row>
    <row r="224" spans="2:15" x14ac:dyDescent="0.25">
      <c r="B224" s="9"/>
      <c r="C224" s="9"/>
      <c r="D224" s="9"/>
      <c r="E224" s="9"/>
      <c r="F224" s="9"/>
      <c r="G224" s="9"/>
      <c r="J224" s="9"/>
      <c r="K224" s="9"/>
      <c r="L224" s="9"/>
      <c r="M224" s="9"/>
      <c r="N224" s="9"/>
      <c r="O224" s="9"/>
    </row>
    <row r="225" spans="2:15" x14ac:dyDescent="0.25">
      <c r="B225" s="9"/>
      <c r="C225" s="9"/>
      <c r="D225" s="9"/>
      <c r="E225" s="9"/>
      <c r="F225" s="9"/>
      <c r="G225" s="9"/>
      <c r="J225" s="9"/>
      <c r="K225" s="9"/>
      <c r="L225" s="9"/>
      <c r="M225" s="9"/>
      <c r="N225" s="9"/>
      <c r="O225" s="9"/>
    </row>
    <row r="226" spans="2:15" x14ac:dyDescent="0.25">
      <c r="B226" s="9"/>
      <c r="C226" s="9"/>
      <c r="D226" s="9"/>
      <c r="E226" s="9"/>
      <c r="F226" s="9"/>
      <c r="G226" s="9"/>
      <c r="J226" s="9"/>
      <c r="K226" s="9"/>
      <c r="L226" s="9"/>
      <c r="M226" s="9"/>
      <c r="N226" s="9"/>
      <c r="O226" s="9"/>
    </row>
    <row r="227" spans="2:15" x14ac:dyDescent="0.25">
      <c r="B227" s="9"/>
      <c r="C227" s="9"/>
      <c r="D227" s="9"/>
      <c r="E227" s="9"/>
      <c r="F227" s="9"/>
      <c r="G227" s="9"/>
      <c r="J227" s="9"/>
      <c r="K227" s="9"/>
      <c r="L227" s="9"/>
      <c r="M227" s="9"/>
      <c r="N227" s="9"/>
      <c r="O227" s="9"/>
    </row>
    <row r="228" spans="2:15" x14ac:dyDescent="0.25">
      <c r="B228" s="9"/>
      <c r="C228" s="9"/>
      <c r="D228" s="9"/>
      <c r="E228" s="9"/>
      <c r="F228" s="9"/>
      <c r="G228" s="9"/>
      <c r="J228" s="9"/>
      <c r="K228" s="9"/>
      <c r="L228" s="9"/>
      <c r="M228" s="9"/>
      <c r="N228" s="9"/>
      <c r="O228" s="9"/>
    </row>
    <row r="229" spans="2:15" x14ac:dyDescent="0.25">
      <c r="B229" s="9"/>
      <c r="C229" s="9"/>
      <c r="D229" s="9"/>
      <c r="E229" s="9"/>
      <c r="F229" s="9"/>
      <c r="G229" s="9"/>
      <c r="J229" s="9"/>
      <c r="K229" s="9"/>
      <c r="L229" s="9"/>
      <c r="M229" s="9"/>
      <c r="N229" s="9"/>
      <c r="O229" s="9"/>
    </row>
    <row r="230" spans="2:15" x14ac:dyDescent="0.25">
      <c r="B230" s="9"/>
      <c r="C230" s="9"/>
      <c r="D230" s="9"/>
      <c r="E230" s="9"/>
      <c r="F230" s="9"/>
      <c r="G230" s="9"/>
      <c r="J230" s="9"/>
      <c r="K230" s="9"/>
      <c r="L230" s="9"/>
      <c r="M230" s="9"/>
      <c r="N230" s="9"/>
      <c r="O230" s="9"/>
    </row>
    <row r="231" spans="2:15" x14ac:dyDescent="0.25">
      <c r="B231" s="9"/>
      <c r="C231" s="9"/>
      <c r="D231" s="9"/>
      <c r="E231" s="9"/>
      <c r="F231" s="9"/>
      <c r="G231" s="9"/>
      <c r="J231" s="9"/>
      <c r="K231" s="9"/>
      <c r="L231" s="9"/>
      <c r="M231" s="9"/>
      <c r="N231" s="9"/>
      <c r="O231" s="9"/>
    </row>
    <row r="232" spans="2:15" x14ac:dyDescent="0.25">
      <c r="B232" s="9"/>
      <c r="C232" s="9"/>
      <c r="D232" s="9"/>
      <c r="E232" s="9"/>
      <c r="F232" s="9"/>
      <c r="G232" s="9"/>
      <c r="J232" s="9"/>
      <c r="K232" s="9"/>
      <c r="L232" s="9"/>
      <c r="M232" s="9"/>
      <c r="N232" s="9"/>
      <c r="O232" s="9"/>
    </row>
    <row r="233" spans="2:15" x14ac:dyDescent="0.25">
      <c r="B233" s="9"/>
      <c r="C233" s="9"/>
      <c r="D233" s="9"/>
      <c r="E233" s="9"/>
      <c r="F233" s="9"/>
      <c r="G233" s="9"/>
      <c r="J233" s="9"/>
      <c r="K233" s="9"/>
      <c r="L233" s="9"/>
      <c r="M233" s="9"/>
      <c r="N233" s="9"/>
      <c r="O233" s="9"/>
    </row>
    <row r="234" spans="2:15" x14ac:dyDescent="0.25">
      <c r="B234" s="9"/>
      <c r="C234" s="9"/>
      <c r="D234" s="9"/>
      <c r="E234" s="9"/>
      <c r="F234" s="9"/>
      <c r="G234" s="9"/>
      <c r="J234" s="9"/>
      <c r="K234" s="9"/>
      <c r="L234" s="9"/>
      <c r="M234" s="9"/>
      <c r="N234" s="9"/>
      <c r="O234" s="9"/>
    </row>
    <row r="235" spans="2:15" x14ac:dyDescent="0.25">
      <c r="B235" s="9"/>
      <c r="C235" s="9"/>
      <c r="D235" s="9"/>
      <c r="E235" s="9"/>
      <c r="F235" s="9"/>
      <c r="G235" s="9"/>
      <c r="J235" s="9"/>
      <c r="K235" s="9"/>
      <c r="L235" s="9"/>
      <c r="M235" s="9"/>
      <c r="N235" s="9"/>
      <c r="O235" s="9"/>
    </row>
    <row r="236" spans="2:15" x14ac:dyDescent="0.25">
      <c r="B236" s="9"/>
      <c r="C236" s="9"/>
      <c r="D236" s="9"/>
      <c r="E236" s="9"/>
      <c r="F236" s="9"/>
      <c r="G236" s="9"/>
      <c r="J236" s="9"/>
      <c r="K236" s="9"/>
      <c r="L236" s="9"/>
      <c r="M236" s="9"/>
      <c r="N236" s="9"/>
      <c r="O236" s="9"/>
    </row>
    <row r="237" spans="2:15" x14ac:dyDescent="0.25">
      <c r="B237" s="9"/>
      <c r="C237" s="9"/>
      <c r="D237" s="9"/>
      <c r="E237" s="9"/>
      <c r="F237" s="9"/>
      <c r="G237" s="9"/>
      <c r="J237" s="9"/>
      <c r="K237" s="9"/>
      <c r="L237" s="9"/>
      <c r="M237" s="9"/>
      <c r="N237" s="9"/>
      <c r="O237" s="9"/>
    </row>
    <row r="238" spans="2:15" x14ac:dyDescent="0.25">
      <c r="B238" s="9"/>
      <c r="C238" s="9"/>
      <c r="D238" s="9"/>
      <c r="E238" s="9"/>
      <c r="F238" s="9"/>
      <c r="G238" s="9"/>
      <c r="J238" s="9"/>
      <c r="K238" s="9"/>
      <c r="L238" s="9"/>
      <c r="M238" s="9"/>
      <c r="N238" s="9"/>
      <c r="O238" s="9"/>
    </row>
    <row r="239" spans="2:15" x14ac:dyDescent="0.25">
      <c r="B239" s="9"/>
      <c r="C239" s="9"/>
      <c r="D239" s="9"/>
      <c r="E239" s="9"/>
      <c r="F239" s="9"/>
      <c r="G239" s="9"/>
      <c r="J239" s="9"/>
      <c r="K239" s="9"/>
      <c r="L239" s="9"/>
      <c r="M239" s="9"/>
      <c r="N239" s="9"/>
      <c r="O239" s="9"/>
    </row>
    <row r="240" spans="2:15" x14ac:dyDescent="0.25">
      <c r="B240" s="9"/>
      <c r="C240" s="9"/>
      <c r="D240" s="9"/>
      <c r="E240" s="9"/>
      <c r="F240" s="9"/>
      <c r="G240" s="9"/>
      <c r="J240" s="9"/>
      <c r="K240" s="9"/>
      <c r="L240" s="9"/>
      <c r="M240" s="9"/>
      <c r="N240" s="9"/>
      <c r="O240" s="9"/>
    </row>
    <row r="241" spans="2:15" x14ac:dyDescent="0.25">
      <c r="B241" s="9"/>
      <c r="C241" s="9"/>
      <c r="D241" s="9"/>
      <c r="E241" s="9"/>
      <c r="F241" s="9"/>
      <c r="G241" s="9"/>
      <c r="J241" s="9"/>
      <c r="K241" s="9"/>
      <c r="L241" s="9"/>
      <c r="M241" s="9"/>
      <c r="N241" s="9"/>
      <c r="O241" s="9"/>
    </row>
    <row r="242" spans="2:15" x14ac:dyDescent="0.25">
      <c r="B242" s="9"/>
      <c r="C242" s="9"/>
      <c r="D242" s="9"/>
      <c r="E242" s="9"/>
      <c r="F242" s="9"/>
      <c r="G242" s="9"/>
      <c r="J242" s="9"/>
      <c r="K242" s="9"/>
      <c r="L242" s="9"/>
      <c r="M242" s="9"/>
      <c r="N242" s="9"/>
      <c r="O242" s="9"/>
    </row>
    <row r="243" spans="2:15" x14ac:dyDescent="0.25">
      <c r="B243" s="9"/>
      <c r="C243" s="9"/>
      <c r="D243" s="9"/>
      <c r="E243" s="9"/>
      <c r="F243" s="9"/>
      <c r="G243" s="9"/>
      <c r="J243" s="9"/>
      <c r="K243" s="9"/>
      <c r="L243" s="9"/>
      <c r="M243" s="9"/>
      <c r="N243" s="9"/>
      <c r="O243" s="9"/>
    </row>
    <row r="244" spans="2:15" x14ac:dyDescent="0.25">
      <c r="B244" s="9"/>
      <c r="C244" s="9"/>
      <c r="D244" s="9"/>
      <c r="E244" s="9"/>
      <c r="F244" s="9"/>
      <c r="G244" s="9"/>
      <c r="J244" s="9"/>
      <c r="K244" s="9"/>
      <c r="L244" s="9"/>
      <c r="M244" s="9"/>
      <c r="N244" s="9"/>
      <c r="O244" s="9"/>
    </row>
    <row r="245" spans="2:15" x14ac:dyDescent="0.25">
      <c r="B245" s="9"/>
      <c r="C245" s="9"/>
      <c r="D245" s="9"/>
      <c r="E245" s="9"/>
      <c r="F245" s="9"/>
      <c r="G245" s="9"/>
      <c r="J245" s="9"/>
      <c r="K245" s="9"/>
      <c r="L245" s="9"/>
      <c r="M245" s="9"/>
      <c r="N245" s="9"/>
      <c r="O245" s="9"/>
    </row>
    <row r="246" spans="2:15" x14ac:dyDescent="0.25">
      <c r="B246" s="9"/>
      <c r="C246" s="9"/>
      <c r="D246" s="9"/>
      <c r="E246" s="9"/>
      <c r="F246" s="9"/>
      <c r="G246" s="9"/>
      <c r="J246" s="9"/>
      <c r="K246" s="9"/>
      <c r="L246" s="9"/>
      <c r="M246" s="9"/>
      <c r="N246" s="9"/>
      <c r="O246" s="9"/>
    </row>
    <row r="247" spans="2:15" x14ac:dyDescent="0.25">
      <c r="B247" s="9"/>
      <c r="C247" s="9"/>
      <c r="D247" s="9"/>
      <c r="E247" s="9"/>
      <c r="F247" s="9"/>
      <c r="G247" s="9"/>
      <c r="J247" s="9"/>
      <c r="K247" s="9"/>
      <c r="L247" s="9"/>
      <c r="M247" s="9"/>
      <c r="N247" s="9"/>
      <c r="O247" s="9"/>
    </row>
    <row r="248" spans="2:15" x14ac:dyDescent="0.25">
      <c r="B248" s="9"/>
      <c r="C248" s="9"/>
      <c r="D248" s="9"/>
      <c r="E248" s="9"/>
      <c r="F248" s="9"/>
      <c r="G248" s="9"/>
      <c r="J248" s="9"/>
      <c r="K248" s="9"/>
      <c r="L248" s="9"/>
      <c r="M248" s="9"/>
      <c r="N248" s="9"/>
      <c r="O248" s="9"/>
    </row>
    <row r="249" spans="2:15" x14ac:dyDescent="0.25">
      <c r="B249" s="9"/>
      <c r="C249" s="9"/>
      <c r="D249" s="9"/>
      <c r="E249" s="9"/>
      <c r="F249" s="9"/>
      <c r="G249" s="9"/>
      <c r="J249" s="9"/>
      <c r="K249" s="9"/>
      <c r="L249" s="9"/>
      <c r="M249" s="9"/>
      <c r="N249" s="9"/>
      <c r="O249" s="9"/>
    </row>
    <row r="250" spans="2:15" x14ac:dyDescent="0.25">
      <c r="B250" s="9"/>
      <c r="C250" s="9"/>
      <c r="D250" s="9"/>
      <c r="E250" s="9"/>
      <c r="F250" s="9"/>
      <c r="G250" s="9"/>
      <c r="J250" s="9"/>
      <c r="K250" s="9"/>
      <c r="L250" s="9"/>
      <c r="M250" s="9"/>
      <c r="N250" s="9"/>
      <c r="O250" s="9"/>
    </row>
    <row r="251" spans="2:15" x14ac:dyDescent="0.25">
      <c r="B251" s="9"/>
      <c r="C251" s="9"/>
      <c r="D251" s="9"/>
      <c r="E251" s="9"/>
      <c r="F251" s="9"/>
      <c r="G251" s="9"/>
      <c r="J251" s="9"/>
      <c r="K251" s="9"/>
      <c r="L251" s="9"/>
      <c r="M251" s="9"/>
      <c r="N251" s="9"/>
      <c r="O251" s="9"/>
    </row>
    <row r="252" spans="2:15" x14ac:dyDescent="0.25">
      <c r="B252" s="9"/>
      <c r="C252" s="9"/>
      <c r="D252" s="9"/>
      <c r="E252" s="9"/>
      <c r="F252" s="9"/>
      <c r="G252" s="9"/>
      <c r="J252" s="9"/>
      <c r="K252" s="9"/>
      <c r="L252" s="9"/>
      <c r="M252" s="9"/>
      <c r="N252" s="9"/>
      <c r="O252" s="9"/>
    </row>
    <row r="253" spans="2:15" x14ac:dyDescent="0.25">
      <c r="B253" s="9"/>
      <c r="C253" s="9"/>
      <c r="D253" s="9"/>
      <c r="E253" s="9"/>
      <c r="F253" s="9"/>
      <c r="G253" s="9"/>
      <c r="J253" s="9"/>
      <c r="K253" s="9"/>
      <c r="L253" s="9"/>
      <c r="M253" s="9"/>
      <c r="N253" s="9"/>
      <c r="O253" s="9"/>
    </row>
    <row r="254" spans="2:15" x14ac:dyDescent="0.25">
      <c r="B254" s="9"/>
      <c r="C254" s="9"/>
      <c r="D254" s="9"/>
      <c r="E254" s="9"/>
      <c r="F254" s="9"/>
      <c r="G254" s="9"/>
      <c r="J254" s="9"/>
      <c r="K254" s="9"/>
      <c r="L254" s="9"/>
      <c r="M254" s="9"/>
      <c r="N254" s="9"/>
      <c r="O254" s="9"/>
    </row>
    <row r="255" spans="2:15" x14ac:dyDescent="0.25">
      <c r="B255" s="9"/>
      <c r="C255" s="9"/>
      <c r="D255" s="9"/>
      <c r="E255" s="9"/>
      <c r="F255" s="9"/>
      <c r="G255" s="9"/>
      <c r="J255" s="9"/>
      <c r="K255" s="9"/>
      <c r="L255" s="9"/>
      <c r="M255" s="9"/>
      <c r="N255" s="9"/>
      <c r="O255" s="9"/>
    </row>
    <row r="256" spans="2:15" x14ac:dyDescent="0.25">
      <c r="B256" s="9"/>
      <c r="C256" s="9"/>
      <c r="D256" s="9"/>
      <c r="E256" s="9"/>
      <c r="F256" s="9"/>
      <c r="G256" s="9"/>
      <c r="J256" s="9"/>
      <c r="K256" s="9"/>
      <c r="L256" s="9"/>
      <c r="M256" s="9"/>
      <c r="N256" s="9"/>
      <c r="O256" s="9"/>
    </row>
    <row r="257" spans="2:15" x14ac:dyDescent="0.25">
      <c r="B257" s="9"/>
      <c r="C257" s="9"/>
      <c r="D257" s="9"/>
      <c r="E257" s="9"/>
      <c r="F257" s="9"/>
      <c r="G257" s="9"/>
      <c r="J257" s="9"/>
      <c r="K257" s="9"/>
      <c r="L257" s="9"/>
      <c r="M257" s="9"/>
      <c r="N257" s="9"/>
      <c r="O257" s="9"/>
    </row>
    <row r="258" spans="2:15" x14ac:dyDescent="0.25">
      <c r="B258" s="9"/>
      <c r="C258" s="9"/>
      <c r="D258" s="9"/>
      <c r="E258" s="9"/>
      <c r="F258" s="9"/>
      <c r="G258" s="9"/>
      <c r="J258" s="9"/>
      <c r="K258" s="9"/>
      <c r="L258" s="9"/>
      <c r="M258" s="9"/>
      <c r="N258" s="9"/>
      <c r="O258" s="9"/>
    </row>
    <row r="259" spans="2:15" x14ac:dyDescent="0.25">
      <c r="B259" s="9"/>
      <c r="C259" s="9"/>
      <c r="D259" s="9"/>
      <c r="E259" s="9"/>
      <c r="F259" s="9"/>
      <c r="G259" s="9"/>
      <c r="J259" s="9"/>
      <c r="K259" s="9"/>
      <c r="L259" s="9"/>
      <c r="M259" s="9"/>
      <c r="N259" s="9"/>
      <c r="O259" s="9"/>
    </row>
    <row r="260" spans="2:15" x14ac:dyDescent="0.25">
      <c r="B260" s="9"/>
      <c r="C260" s="9"/>
      <c r="D260" s="9"/>
      <c r="E260" s="9"/>
      <c r="F260" s="9"/>
      <c r="G260" s="9"/>
      <c r="J260" s="9"/>
      <c r="K260" s="9"/>
      <c r="L260" s="9"/>
      <c r="M260" s="9"/>
      <c r="N260" s="9"/>
      <c r="O260" s="9"/>
    </row>
    <row r="261" spans="2:15" x14ac:dyDescent="0.25">
      <c r="B261" s="9"/>
      <c r="C261" s="9"/>
      <c r="D261" s="9"/>
      <c r="E261" s="9"/>
      <c r="F261" s="9"/>
      <c r="G261" s="9"/>
      <c r="J261" s="9"/>
      <c r="K261" s="9"/>
      <c r="L261" s="9"/>
      <c r="M261" s="9"/>
      <c r="N261" s="9"/>
      <c r="O261" s="9"/>
    </row>
    <row r="262" spans="2:15" x14ac:dyDescent="0.25">
      <c r="B262" s="9"/>
      <c r="C262" s="9"/>
      <c r="D262" s="9"/>
      <c r="E262" s="9"/>
      <c r="F262" s="9"/>
      <c r="G262" s="9"/>
      <c r="J262" s="9"/>
      <c r="K262" s="9"/>
      <c r="L262" s="9"/>
      <c r="M262" s="9"/>
      <c r="N262" s="9"/>
      <c r="O262" s="9"/>
    </row>
    <row r="263" spans="2:15" x14ac:dyDescent="0.25">
      <c r="B263" s="9"/>
      <c r="C263" s="9"/>
      <c r="D263" s="9"/>
      <c r="E263" s="9"/>
      <c r="F263" s="9"/>
      <c r="G263" s="9"/>
      <c r="J263" s="9"/>
      <c r="K263" s="9"/>
      <c r="L263" s="9"/>
      <c r="M263" s="9"/>
      <c r="N263" s="9"/>
      <c r="O263" s="9"/>
    </row>
    <row r="264" spans="2:15" x14ac:dyDescent="0.25">
      <c r="B264" s="9"/>
      <c r="C264" s="9"/>
      <c r="D264" s="9"/>
      <c r="E264" s="9"/>
      <c r="F264" s="9"/>
      <c r="G264" s="9"/>
      <c r="J264" s="9"/>
      <c r="K264" s="9"/>
      <c r="L264" s="9"/>
      <c r="M264" s="9"/>
      <c r="N264" s="9"/>
      <c r="O264" s="9"/>
    </row>
    <row r="265" spans="2:15" x14ac:dyDescent="0.25">
      <c r="B265" s="9"/>
      <c r="C265" s="9"/>
      <c r="D265" s="9"/>
      <c r="E265" s="9"/>
      <c r="F265" s="9"/>
      <c r="G265" s="9"/>
      <c r="J265" s="9"/>
      <c r="K265" s="9"/>
      <c r="L265" s="9"/>
      <c r="M265" s="9"/>
      <c r="N265" s="9"/>
      <c r="O265" s="9"/>
    </row>
    <row r="266" spans="2:15" x14ac:dyDescent="0.25">
      <c r="B266" s="9"/>
      <c r="C266" s="9"/>
      <c r="D266" s="9"/>
      <c r="E266" s="9"/>
      <c r="F266" s="9"/>
      <c r="G266" s="9"/>
      <c r="J266" s="9"/>
      <c r="K266" s="9"/>
      <c r="L266" s="9"/>
      <c r="M266" s="9"/>
      <c r="N266" s="9"/>
      <c r="O266" s="9"/>
    </row>
    <row r="267" spans="2:15" x14ac:dyDescent="0.25">
      <c r="B267" s="9"/>
      <c r="C267" s="9"/>
      <c r="D267" s="9"/>
      <c r="E267" s="9"/>
      <c r="F267" s="9"/>
      <c r="G267" s="9"/>
      <c r="J267" s="9"/>
      <c r="K267" s="9"/>
      <c r="L267" s="9"/>
      <c r="M267" s="9"/>
      <c r="N267" s="9"/>
      <c r="O267" s="9"/>
    </row>
    <row r="268" spans="2:15" x14ac:dyDescent="0.25">
      <c r="B268" s="9"/>
      <c r="C268" s="9"/>
      <c r="D268" s="9"/>
      <c r="E268" s="9"/>
      <c r="F268" s="9"/>
      <c r="G268" s="9"/>
      <c r="J268" s="9"/>
      <c r="K268" s="9"/>
      <c r="L268" s="9"/>
      <c r="M268" s="9"/>
      <c r="N268" s="9"/>
      <c r="O268" s="9"/>
    </row>
    <row r="269" spans="2:15" x14ac:dyDescent="0.25">
      <c r="B269" s="9"/>
      <c r="C269" s="9"/>
      <c r="D269" s="9"/>
      <c r="E269" s="9"/>
      <c r="F269" s="9"/>
      <c r="G269" s="9"/>
      <c r="J269" s="9"/>
      <c r="K269" s="9"/>
      <c r="L269" s="9"/>
      <c r="M269" s="9"/>
      <c r="N269" s="9"/>
      <c r="O269" s="9"/>
    </row>
    <row r="270" spans="2:15" x14ac:dyDescent="0.25">
      <c r="B270" s="9"/>
      <c r="C270" s="9"/>
      <c r="D270" s="9"/>
      <c r="E270" s="9"/>
      <c r="F270" s="9"/>
      <c r="G270" s="9"/>
      <c r="J270" s="9"/>
      <c r="K270" s="9"/>
      <c r="L270" s="9"/>
      <c r="M270" s="9"/>
      <c r="N270" s="9"/>
      <c r="O270" s="9"/>
    </row>
    <row r="271" spans="2:15" x14ac:dyDescent="0.25">
      <c r="B271" s="9"/>
      <c r="C271" s="9"/>
      <c r="D271" s="9"/>
      <c r="E271" s="9"/>
      <c r="F271" s="9"/>
      <c r="G271" s="9"/>
      <c r="J271" s="9"/>
      <c r="K271" s="9"/>
      <c r="L271" s="9"/>
      <c r="M271" s="9"/>
      <c r="N271" s="9"/>
      <c r="O271" s="9"/>
    </row>
    <row r="272" spans="2:15" x14ac:dyDescent="0.25">
      <c r="B272" s="9"/>
      <c r="C272" s="9"/>
      <c r="D272" s="9"/>
      <c r="E272" s="9"/>
      <c r="F272" s="9"/>
      <c r="G272" s="9"/>
      <c r="J272" s="9"/>
      <c r="K272" s="9"/>
      <c r="L272" s="9"/>
      <c r="M272" s="9"/>
      <c r="N272" s="9"/>
      <c r="O272" s="9"/>
    </row>
    <row r="273" spans="2:15" x14ac:dyDescent="0.25">
      <c r="B273" s="9"/>
      <c r="C273" s="9"/>
      <c r="D273" s="9"/>
      <c r="E273" s="9"/>
      <c r="F273" s="9"/>
      <c r="G273" s="9"/>
      <c r="J273" s="9"/>
      <c r="K273" s="9"/>
      <c r="L273" s="9"/>
      <c r="M273" s="9"/>
      <c r="N273" s="9"/>
      <c r="O273" s="9"/>
    </row>
    <row r="274" spans="2:15" x14ac:dyDescent="0.25">
      <c r="B274" s="9"/>
      <c r="C274" s="9"/>
      <c r="D274" s="9"/>
      <c r="E274" s="9"/>
      <c r="F274" s="9"/>
      <c r="G274" s="9"/>
      <c r="J274" s="9"/>
      <c r="K274" s="9"/>
      <c r="L274" s="9"/>
      <c r="M274" s="9"/>
      <c r="N274" s="9"/>
      <c r="O274" s="9"/>
    </row>
    <row r="275" spans="2:15" x14ac:dyDescent="0.25">
      <c r="B275" s="9"/>
      <c r="C275" s="9"/>
      <c r="D275" s="9"/>
      <c r="E275" s="9"/>
      <c r="F275" s="9"/>
      <c r="G275" s="9"/>
      <c r="J275" s="9"/>
      <c r="K275" s="9"/>
      <c r="L275" s="9"/>
      <c r="M275" s="9"/>
      <c r="N275" s="9"/>
      <c r="O275" s="9"/>
    </row>
    <row r="276" spans="2:15" x14ac:dyDescent="0.25">
      <c r="B276" s="9"/>
      <c r="C276" s="9"/>
      <c r="D276" s="9"/>
      <c r="E276" s="9"/>
      <c r="F276" s="9"/>
      <c r="G276" s="9"/>
      <c r="J276" s="9"/>
      <c r="K276" s="9"/>
      <c r="L276" s="9"/>
      <c r="M276" s="9"/>
      <c r="N276" s="9"/>
      <c r="O276" s="9"/>
    </row>
    <row r="277" spans="2:15" x14ac:dyDescent="0.25">
      <c r="B277" s="9"/>
      <c r="C277" s="9"/>
      <c r="D277" s="9"/>
      <c r="E277" s="9"/>
      <c r="F277" s="9"/>
      <c r="G277" s="9"/>
      <c r="J277" s="9"/>
      <c r="K277" s="9"/>
      <c r="L277" s="9"/>
      <c r="M277" s="9"/>
      <c r="N277" s="9"/>
      <c r="O277" s="9"/>
    </row>
    <row r="278" spans="2:15" x14ac:dyDescent="0.25">
      <c r="B278" s="9"/>
      <c r="C278" s="9"/>
      <c r="D278" s="9"/>
      <c r="E278" s="9"/>
      <c r="F278" s="9"/>
      <c r="G278" s="9"/>
      <c r="J278" s="9"/>
      <c r="K278" s="9"/>
      <c r="L278" s="9"/>
      <c r="M278" s="9"/>
      <c r="N278" s="9"/>
      <c r="O278" s="9"/>
    </row>
    <row r="279" spans="2:15" x14ac:dyDescent="0.25">
      <c r="B279" s="9"/>
      <c r="C279" s="9"/>
      <c r="D279" s="9"/>
      <c r="E279" s="9"/>
      <c r="F279" s="9"/>
      <c r="G279" s="9"/>
      <c r="J279" s="9"/>
      <c r="K279" s="9"/>
      <c r="L279" s="9"/>
      <c r="M279" s="9"/>
      <c r="N279" s="9"/>
      <c r="O279" s="9"/>
    </row>
    <row r="280" spans="2:15" x14ac:dyDescent="0.25">
      <c r="B280" s="9"/>
      <c r="C280" s="9"/>
      <c r="D280" s="9"/>
      <c r="E280" s="9"/>
      <c r="F280" s="9"/>
      <c r="G280" s="9"/>
      <c r="J280" s="9"/>
      <c r="K280" s="9"/>
      <c r="L280" s="9"/>
      <c r="M280" s="9"/>
      <c r="N280" s="9"/>
      <c r="O280" s="9"/>
    </row>
    <row r="281" spans="2:15" x14ac:dyDescent="0.25">
      <c r="B281" s="9"/>
      <c r="C281" s="9"/>
      <c r="D281" s="9"/>
      <c r="E281" s="9"/>
      <c r="F281" s="9"/>
      <c r="G281" s="9"/>
      <c r="J281" s="9"/>
      <c r="K281" s="9"/>
      <c r="L281" s="9"/>
      <c r="M281" s="9"/>
      <c r="N281" s="9"/>
      <c r="O281" s="9"/>
    </row>
    <row r="282" spans="2:15" x14ac:dyDescent="0.25">
      <c r="B282" s="9"/>
      <c r="C282" s="9"/>
      <c r="D282" s="9"/>
      <c r="E282" s="9"/>
      <c r="F282" s="9"/>
      <c r="G282" s="9"/>
      <c r="J282" s="9"/>
      <c r="K282" s="9"/>
      <c r="L282" s="9"/>
      <c r="M282" s="9"/>
      <c r="N282" s="9"/>
      <c r="O282" s="9"/>
    </row>
    <row r="283" spans="2:15" x14ac:dyDescent="0.25">
      <c r="B283" s="9"/>
      <c r="C283" s="9"/>
      <c r="D283" s="9"/>
      <c r="E283" s="9"/>
      <c r="F283" s="9"/>
      <c r="G283" s="9"/>
      <c r="J283" s="9"/>
      <c r="K283" s="9"/>
      <c r="L283" s="9"/>
      <c r="M283" s="9"/>
      <c r="N283" s="9"/>
      <c r="O283" s="9"/>
    </row>
    <row r="284" spans="2:15" x14ac:dyDescent="0.25">
      <c r="B284" s="9"/>
      <c r="C284" s="9"/>
      <c r="D284" s="9"/>
      <c r="E284" s="9"/>
      <c r="F284" s="9"/>
      <c r="G284" s="9"/>
      <c r="J284" s="9"/>
      <c r="K284" s="9"/>
      <c r="L284" s="9"/>
      <c r="M284" s="9"/>
      <c r="N284" s="9"/>
      <c r="O284" s="9"/>
    </row>
    <row r="285" spans="2:15" x14ac:dyDescent="0.25">
      <c r="B285" s="9"/>
      <c r="C285" s="9"/>
      <c r="D285" s="9"/>
      <c r="E285" s="9"/>
      <c r="F285" s="9"/>
      <c r="G285" s="9"/>
      <c r="J285" s="9"/>
      <c r="K285" s="9"/>
      <c r="L285" s="9"/>
      <c r="M285" s="9"/>
      <c r="N285" s="9"/>
      <c r="O285" s="9"/>
    </row>
    <row r="286" spans="2:15" x14ac:dyDescent="0.25">
      <c r="B286" s="9"/>
      <c r="C286" s="9"/>
      <c r="D286" s="9"/>
      <c r="E286" s="9"/>
      <c r="F286" s="9"/>
      <c r="G286" s="9"/>
      <c r="J286" s="9"/>
      <c r="K286" s="9"/>
      <c r="L286" s="9"/>
      <c r="M286" s="9"/>
      <c r="N286" s="9"/>
      <c r="O286" s="9"/>
    </row>
    <row r="287" spans="2:15" x14ac:dyDescent="0.25">
      <c r="B287" s="9"/>
      <c r="C287" s="9"/>
      <c r="D287" s="9"/>
      <c r="E287" s="9"/>
      <c r="F287" s="9"/>
      <c r="G287" s="9"/>
      <c r="J287" s="9"/>
      <c r="K287" s="9"/>
      <c r="L287" s="9"/>
      <c r="M287" s="9"/>
      <c r="N287" s="9"/>
      <c r="O287" s="9"/>
    </row>
    <row r="288" spans="2:15" x14ac:dyDescent="0.25">
      <c r="B288" s="9"/>
      <c r="C288" s="9"/>
      <c r="D288" s="9"/>
      <c r="E288" s="9"/>
      <c r="F288" s="9"/>
      <c r="G288" s="9"/>
      <c r="J288" s="9"/>
      <c r="K288" s="9"/>
      <c r="L288" s="9"/>
      <c r="M288" s="9"/>
      <c r="N288" s="9"/>
      <c r="O288" s="9"/>
    </row>
    <row r="289" spans="2:15" x14ac:dyDescent="0.25">
      <c r="B289" s="9"/>
      <c r="C289" s="9"/>
      <c r="D289" s="9"/>
      <c r="E289" s="9"/>
      <c r="F289" s="9"/>
      <c r="G289" s="9"/>
      <c r="J289" s="9"/>
      <c r="K289" s="9"/>
      <c r="L289" s="9"/>
      <c r="M289" s="9"/>
      <c r="N289" s="9"/>
      <c r="O289" s="9"/>
    </row>
    <row r="290" spans="2:15" x14ac:dyDescent="0.25">
      <c r="B290" s="9"/>
      <c r="C290" s="9"/>
      <c r="D290" s="9"/>
      <c r="E290" s="9"/>
      <c r="F290" s="9"/>
      <c r="G290" s="9"/>
      <c r="J290" s="9"/>
      <c r="K290" s="9"/>
      <c r="L290" s="9"/>
      <c r="M290" s="9"/>
      <c r="N290" s="9"/>
      <c r="O290" s="9"/>
    </row>
    <row r="291" spans="2:15" x14ac:dyDescent="0.25">
      <c r="B291" s="9"/>
      <c r="C291" s="9"/>
      <c r="D291" s="9"/>
      <c r="E291" s="9"/>
      <c r="F291" s="9"/>
      <c r="G291" s="9"/>
      <c r="J291" s="9"/>
      <c r="K291" s="9"/>
      <c r="L291" s="9"/>
      <c r="M291" s="9"/>
      <c r="N291" s="9"/>
      <c r="O291" s="9"/>
    </row>
  </sheetData>
  <mergeCells count="18">
    <mergeCell ref="B1:C1"/>
    <mergeCell ref="D1:E1"/>
    <mergeCell ref="F1:G1"/>
    <mergeCell ref="B25:C25"/>
    <mergeCell ref="D25:E25"/>
    <mergeCell ref="F25:G25"/>
    <mergeCell ref="B24:C24"/>
    <mergeCell ref="N26:O26"/>
    <mergeCell ref="D26:E26"/>
    <mergeCell ref="F26:G26"/>
    <mergeCell ref="J1:K1"/>
    <mergeCell ref="L1:M1"/>
    <mergeCell ref="N1:O1"/>
    <mergeCell ref="J24:K24"/>
    <mergeCell ref="J25:K25"/>
    <mergeCell ref="L25:M25"/>
    <mergeCell ref="N25:O25"/>
    <mergeCell ref="L26:M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7666-F4C2-4BD4-8312-B515BE39C104}">
  <dimension ref="A4:U2047"/>
  <sheetViews>
    <sheetView topLeftCell="A7" zoomScale="70" zoomScaleNormal="70" workbookViewId="0">
      <selection activeCell="F45" sqref="F45"/>
    </sheetView>
  </sheetViews>
  <sheetFormatPr defaultRowHeight="16.5" x14ac:dyDescent="0.25"/>
  <cols>
    <col min="1" max="1" width="48.5703125" style="28" bestFit="1" customWidth="1"/>
    <col min="2" max="2" width="9" style="28" bestFit="1" customWidth="1"/>
    <col min="3" max="5" width="9" style="22" bestFit="1" customWidth="1"/>
    <col min="6" max="6" width="22.85546875" style="22" customWidth="1"/>
    <col min="7" max="7" width="14.42578125" style="22" bestFit="1" customWidth="1"/>
    <col min="8" max="8" width="10" style="22" bestFit="1" customWidth="1"/>
    <col min="9" max="14" width="9.85546875" style="22" customWidth="1"/>
    <col min="15" max="15" width="9.140625" style="22"/>
    <col min="16" max="16" width="21.140625" style="22" bestFit="1" customWidth="1"/>
    <col min="17" max="17" width="22.5703125" style="22" bestFit="1" customWidth="1"/>
    <col min="18" max="18" width="23.28515625" style="22" bestFit="1" customWidth="1"/>
    <col min="19" max="19" width="2.5703125" style="22" bestFit="1" customWidth="1"/>
    <col min="20" max="20" width="11.7109375" style="24" customWidth="1"/>
    <col min="21" max="21" width="11.5703125" style="24" customWidth="1"/>
    <col min="22" max="16384" width="9.140625" style="22"/>
  </cols>
  <sheetData>
    <row r="4" spans="1:21" x14ac:dyDescent="0.25">
      <c r="P4" s="22" t="s">
        <v>44</v>
      </c>
    </row>
    <row r="5" spans="1:21" x14ac:dyDescent="0.25">
      <c r="G5" s="22" t="s">
        <v>42</v>
      </c>
      <c r="H5" s="22">
        <v>2</v>
      </c>
      <c r="I5" s="22">
        <v>3</v>
      </c>
      <c r="J5" s="22">
        <v>4</v>
      </c>
      <c r="K5" s="22">
        <v>5</v>
      </c>
      <c r="L5" s="22">
        <v>6</v>
      </c>
      <c r="O5" s="22" t="s">
        <v>37</v>
      </c>
      <c r="P5" s="22" t="s">
        <v>43</v>
      </c>
      <c r="Q5" s="22" t="s">
        <v>45</v>
      </c>
      <c r="R5" s="22" t="s">
        <v>46</v>
      </c>
    </row>
    <row r="6" spans="1:21" x14ac:dyDescent="0.25">
      <c r="G6" s="22">
        <v>1</v>
      </c>
      <c r="H6" s="22">
        <f>HLOOKUP($O6,$B$8:$E$26,H$5,FALSE)</f>
        <v>1</v>
      </c>
      <c r="I6" s="22">
        <f>HLOOKUP($O6,$B$8:$E$26,I$5,FALSE)</f>
        <v>0.3</v>
      </c>
      <c r="J6" s="22">
        <f>HLOOKUP($O6,$B$8:$E$26,J$5,FALSE)</f>
        <v>0.95</v>
      </c>
      <c r="K6" s="22">
        <f>HLOOKUP($O6,$B$8:$E$26,K$5,FALSE)</f>
        <v>0</v>
      </c>
      <c r="L6" s="22">
        <f>HLOOKUP($O6,$B$8:$E$26,L$5,FALSE)</f>
        <v>0</v>
      </c>
      <c r="M6" s="22">
        <f>I6*$H6</f>
        <v>0.3</v>
      </c>
      <c r="N6" s="22">
        <f>J6*$H6</f>
        <v>0.95</v>
      </c>
      <c r="O6" s="22" t="s">
        <v>38</v>
      </c>
      <c r="P6" s="24">
        <v>0.18</v>
      </c>
      <c r="Q6" s="24">
        <v>0.88</v>
      </c>
      <c r="R6" s="24">
        <f t="shared" ref="R6:R13" si="0">SUM(P6:Q6)</f>
        <v>1.06</v>
      </c>
      <c r="S6" s="22" t="str">
        <f t="shared" ref="S6:S13" si="1">IF(H6&lt;R6,O6,"")</f>
        <v>A</v>
      </c>
      <c r="T6" s="24">
        <f t="shared" ref="T6:T13" si="2">IF(S6=O6,R6-H6,"")</f>
        <v>6.0000000000000053E-2</v>
      </c>
      <c r="U6" s="24">
        <f>Q6*K6*L6</f>
        <v>0</v>
      </c>
    </row>
    <row r="7" spans="1:21" x14ac:dyDescent="0.25">
      <c r="G7" s="22">
        <v>2</v>
      </c>
      <c r="H7" s="22">
        <f>HLOOKUP($O7,$B$8:$E$26,H$5,FALSE)</f>
        <v>3</v>
      </c>
      <c r="I7" s="22">
        <f>HLOOKUP($O7,$B$8:$E$26,I$5,FALSE)</f>
        <v>0.2</v>
      </c>
      <c r="J7" s="22">
        <f>HLOOKUP($O7,$B$8:$E$26,J$5,FALSE)</f>
        <v>1.26</v>
      </c>
      <c r="K7" s="22">
        <f>HLOOKUP($O7,$B$8:$E$26,K$5,FALSE)</f>
        <v>0</v>
      </c>
      <c r="L7" s="22">
        <f>HLOOKUP($O7,$B$8:$E$26,L$5,FALSE)</f>
        <v>0</v>
      </c>
      <c r="M7" s="22">
        <f t="shared" ref="M7:M12" si="3">I7*$H7</f>
        <v>0.60000000000000009</v>
      </c>
      <c r="N7" s="22">
        <f t="shared" ref="N7:N12" si="4">J7*$H7</f>
        <v>3.7800000000000002</v>
      </c>
      <c r="O7" s="22" t="s">
        <v>39</v>
      </c>
      <c r="P7" s="24">
        <f>P6*$H7/$H6</f>
        <v>0.54</v>
      </c>
      <c r="Q7" s="24">
        <f>Q6*$H7/$H6</f>
        <v>2.64</v>
      </c>
      <c r="R7" s="24">
        <f t="shared" si="0"/>
        <v>3.18</v>
      </c>
      <c r="S7" s="22" t="str">
        <f t="shared" si="1"/>
        <v>B</v>
      </c>
      <c r="T7" s="24">
        <f t="shared" si="2"/>
        <v>0.18000000000000016</v>
      </c>
      <c r="U7" s="24">
        <f t="shared" ref="U7:U72" si="5">Q7*K7*L7</f>
        <v>0</v>
      </c>
    </row>
    <row r="8" spans="1:21" x14ac:dyDescent="0.25">
      <c r="B8" s="22" t="s">
        <v>38</v>
      </c>
      <c r="C8" s="22" t="s">
        <v>39</v>
      </c>
      <c r="D8" s="22" t="s">
        <v>40</v>
      </c>
      <c r="E8" s="22" t="s">
        <v>41</v>
      </c>
      <c r="G8" s="22">
        <v>3</v>
      </c>
      <c r="H8" s="22">
        <f>HLOOKUP($O8,$B$8:$E$26,H$5,FALSE)</f>
        <v>5</v>
      </c>
      <c r="I8" s="22">
        <f>HLOOKUP($O8,$B$8:$E$26,I$5,FALSE)</f>
        <v>0.18</v>
      </c>
      <c r="J8" s="22">
        <f>HLOOKUP($O8,$B$8:$E$26,J$5,FALSE)</f>
        <v>1.37</v>
      </c>
      <c r="K8" s="22">
        <f>HLOOKUP($O8,$B$8:$E$26,K$5,FALSE)</f>
        <v>0</v>
      </c>
      <c r="L8" s="22">
        <f>HLOOKUP($O8,$B$8:$E$26,L$5,FALSE)</f>
        <v>0</v>
      </c>
      <c r="M8" s="22">
        <f t="shared" si="3"/>
        <v>0.89999999999999991</v>
      </c>
      <c r="N8" s="22">
        <f t="shared" si="4"/>
        <v>6.8500000000000005</v>
      </c>
      <c r="O8" s="22" t="s">
        <v>40</v>
      </c>
      <c r="P8" s="24">
        <f t="shared" ref="P8:P9" si="6">P7*$H8/$H7</f>
        <v>0.9</v>
      </c>
      <c r="Q8" s="24">
        <f t="shared" ref="Q8:Q9" si="7">Q7*$H8/$H7</f>
        <v>4.4000000000000004</v>
      </c>
      <c r="R8" s="24">
        <f t="shared" si="0"/>
        <v>5.3000000000000007</v>
      </c>
      <c r="S8" s="22" t="str">
        <f t="shared" si="1"/>
        <v>C</v>
      </c>
      <c r="T8" s="24">
        <f t="shared" si="2"/>
        <v>0.30000000000000071</v>
      </c>
      <c r="U8" s="24">
        <f t="shared" si="5"/>
        <v>0</v>
      </c>
    </row>
    <row r="9" spans="1:21" x14ac:dyDescent="0.25">
      <c r="B9" s="22">
        <v>1</v>
      </c>
      <c r="C9" s="22">
        <v>3</v>
      </c>
      <c r="D9" s="22">
        <v>5</v>
      </c>
      <c r="E9" s="22">
        <v>10</v>
      </c>
      <c r="G9" s="22">
        <v>4</v>
      </c>
      <c r="H9" s="22">
        <f>HLOOKUP($O9,$B$8:$E$26,H$5,FALSE)</f>
        <v>10</v>
      </c>
      <c r="I9" s="22">
        <f>HLOOKUP($O9,$B$8:$E$26,I$5,FALSE)</f>
        <v>0.2</v>
      </c>
      <c r="J9" s="22">
        <f>HLOOKUP($O9,$B$8:$E$26,J$5,FALSE)</f>
        <v>1.4</v>
      </c>
      <c r="K9" s="22">
        <f>HLOOKUP($O9,$B$8:$E$26,K$5,FALSE)</f>
        <v>0</v>
      </c>
      <c r="L9" s="22">
        <f>HLOOKUP($O9,$B$8:$E$26,L$5,FALSE)</f>
        <v>0</v>
      </c>
      <c r="M9" s="22">
        <f t="shared" si="3"/>
        <v>2</v>
      </c>
      <c r="N9" s="22">
        <f t="shared" si="4"/>
        <v>14</v>
      </c>
      <c r="O9" s="22" t="s">
        <v>41</v>
      </c>
      <c r="P9" s="24">
        <f t="shared" si="6"/>
        <v>1.8</v>
      </c>
      <c r="Q9" s="24">
        <f t="shared" si="7"/>
        <v>8.8000000000000007</v>
      </c>
      <c r="R9" s="24">
        <f t="shared" si="0"/>
        <v>10.600000000000001</v>
      </c>
      <c r="S9" s="22" t="str">
        <f t="shared" si="1"/>
        <v>D</v>
      </c>
      <c r="T9" s="24">
        <f t="shared" si="2"/>
        <v>0.60000000000000142</v>
      </c>
      <c r="U9" s="24">
        <f t="shared" si="5"/>
        <v>0</v>
      </c>
    </row>
    <row r="10" spans="1:21" x14ac:dyDescent="0.25">
      <c r="B10" s="23">
        <v>0.3</v>
      </c>
      <c r="C10" s="23">
        <v>0.2</v>
      </c>
      <c r="D10" s="23">
        <v>0.18</v>
      </c>
      <c r="E10" s="23">
        <v>0.2</v>
      </c>
      <c r="G10" s="22">
        <v>5</v>
      </c>
      <c r="H10" s="22">
        <f>HLOOKUP($O10,$B$8:$E$26,H$5,FALSE)</f>
        <v>3</v>
      </c>
      <c r="I10" s="22">
        <f>HLOOKUP($O10,$B$8:$E$26,I$5,FALSE)</f>
        <v>0.2</v>
      </c>
      <c r="J10" s="22">
        <f>HLOOKUP($O10,$B$8:$E$26,J$5,FALSE)</f>
        <v>1.26</v>
      </c>
      <c r="K10" s="22">
        <f>HLOOKUP($O10,$B$8:$E$26,K$5,FALSE)</f>
        <v>0</v>
      </c>
      <c r="L10" s="22">
        <f>HLOOKUP($O10,$B$8:$E$26,L$5,FALSE)</f>
        <v>0</v>
      </c>
      <c r="M10" s="22">
        <f t="shared" si="3"/>
        <v>0.60000000000000009</v>
      </c>
      <c r="N10" s="22">
        <f t="shared" si="4"/>
        <v>3.7800000000000002</v>
      </c>
      <c r="O10" s="22" t="s">
        <v>39</v>
      </c>
      <c r="P10" s="24">
        <v>2</v>
      </c>
      <c r="Q10" s="24">
        <v>2</v>
      </c>
      <c r="R10" s="24">
        <f t="shared" si="0"/>
        <v>4</v>
      </c>
      <c r="S10" s="22" t="str">
        <f t="shared" si="1"/>
        <v>B</v>
      </c>
      <c r="T10" s="24">
        <f t="shared" si="2"/>
        <v>1</v>
      </c>
      <c r="U10" s="24">
        <f t="shared" si="5"/>
        <v>0</v>
      </c>
    </row>
    <row r="11" spans="1:21" x14ac:dyDescent="0.25">
      <c r="B11" s="23">
        <v>0.95</v>
      </c>
      <c r="C11" s="23">
        <v>1.26</v>
      </c>
      <c r="D11" s="23">
        <v>1.37</v>
      </c>
      <c r="E11" s="23">
        <v>1.4</v>
      </c>
      <c r="G11" s="22">
        <v>6</v>
      </c>
      <c r="H11" s="22">
        <f>HLOOKUP($O11,$B$8:$E$26,H$5,FALSE)</f>
        <v>3</v>
      </c>
      <c r="I11" s="22">
        <f>HLOOKUP($O11,$B$8:$E$26,I$5,FALSE)</f>
        <v>0.2</v>
      </c>
      <c r="J11" s="22">
        <f>HLOOKUP($O11,$B$8:$E$26,J$5,FALSE)</f>
        <v>1.26</v>
      </c>
      <c r="K11" s="22">
        <f>HLOOKUP($O11,$B$8:$E$26,K$5,FALSE)</f>
        <v>0</v>
      </c>
      <c r="L11" s="22">
        <f>HLOOKUP($O11,$B$8:$E$26,L$5,FALSE)</f>
        <v>0</v>
      </c>
      <c r="M11" s="22">
        <f t="shared" si="3"/>
        <v>0.60000000000000009</v>
      </c>
      <c r="N11" s="22">
        <f t="shared" si="4"/>
        <v>3.7800000000000002</v>
      </c>
      <c r="O11" s="22" t="s">
        <v>39</v>
      </c>
      <c r="P11" s="24">
        <v>2</v>
      </c>
      <c r="Q11" s="24">
        <v>2</v>
      </c>
      <c r="R11" s="24">
        <f t="shared" si="0"/>
        <v>4</v>
      </c>
      <c r="S11" s="22" t="str">
        <f t="shared" si="1"/>
        <v>B</v>
      </c>
      <c r="T11" s="24">
        <f t="shared" si="2"/>
        <v>1</v>
      </c>
      <c r="U11" s="24">
        <f t="shared" si="5"/>
        <v>0</v>
      </c>
    </row>
    <row r="12" spans="1:21" s="25" customFormat="1" x14ac:dyDescent="0.25">
      <c r="A12" s="28"/>
      <c r="G12" s="25">
        <v>7</v>
      </c>
      <c r="H12" s="22">
        <f>HLOOKUP($O12,$B$8:$E$26,H$5,FALSE)</f>
        <v>3</v>
      </c>
      <c r="I12" s="22">
        <f>HLOOKUP($O12,$B$8:$E$26,I$5,FALSE)</f>
        <v>0.2</v>
      </c>
      <c r="J12" s="22">
        <f>HLOOKUP($O12,$B$8:$E$26,J$5,FALSE)</f>
        <v>1.26</v>
      </c>
      <c r="K12" s="22">
        <f>HLOOKUP($O12,$B$8:$E$26,K$5,FALSE)</f>
        <v>0</v>
      </c>
      <c r="L12" s="22">
        <f>HLOOKUP($O12,$B$8:$E$26,L$5,FALSE)</f>
        <v>0</v>
      </c>
      <c r="M12" s="22">
        <f t="shared" si="3"/>
        <v>0.60000000000000009</v>
      </c>
      <c r="N12" s="22">
        <f t="shared" si="4"/>
        <v>3.7800000000000002</v>
      </c>
      <c r="O12" s="22" t="s">
        <v>39</v>
      </c>
      <c r="P12" s="24">
        <v>2</v>
      </c>
      <c r="Q12" s="24">
        <v>2</v>
      </c>
      <c r="R12" s="26">
        <f t="shared" si="0"/>
        <v>4</v>
      </c>
      <c r="S12" s="25" t="str">
        <f t="shared" si="1"/>
        <v>B</v>
      </c>
      <c r="T12" s="26">
        <f t="shared" si="2"/>
        <v>1</v>
      </c>
      <c r="U12" s="26">
        <f t="shared" si="5"/>
        <v>0</v>
      </c>
    </row>
    <row r="13" spans="1:21" x14ac:dyDescent="0.25">
      <c r="F13" s="27"/>
      <c r="G13" s="22">
        <v>8</v>
      </c>
      <c r="H13" s="22">
        <f>HLOOKUP($O13,$B$8:$E$26,H$5,FALSE)</f>
        <v>5</v>
      </c>
      <c r="I13" s="22">
        <f>HLOOKUP($O13,$B$8:$E$26,I$5,FALSE)</f>
        <v>0.18</v>
      </c>
      <c r="J13" s="22">
        <f>HLOOKUP($O13,$B$8:$E$26,J$5,FALSE)</f>
        <v>1.37</v>
      </c>
      <c r="K13" s="22">
        <f>HLOOKUP($O13,$B$8:$E$26,K$5,FALSE)</f>
        <v>0</v>
      </c>
      <c r="L13" s="22">
        <f>HLOOKUP($O13,$B$8:$E$26,L$5,FALSE)</f>
        <v>0</v>
      </c>
      <c r="M13" s="22">
        <f t="shared" ref="M13:M78" si="8">I13*$H13</f>
        <v>0.89999999999999991</v>
      </c>
      <c r="N13" s="22">
        <f t="shared" ref="N13:N78" si="9">J13*$H13</f>
        <v>6.8500000000000005</v>
      </c>
      <c r="O13" s="22" t="s">
        <v>40</v>
      </c>
      <c r="P13" s="24">
        <v>3</v>
      </c>
      <c r="Q13" s="24">
        <v>3</v>
      </c>
      <c r="R13" s="24">
        <f t="shared" si="0"/>
        <v>6</v>
      </c>
      <c r="S13" s="22" t="str">
        <f t="shared" si="1"/>
        <v>C</v>
      </c>
      <c r="T13" s="24">
        <f t="shared" si="2"/>
        <v>1</v>
      </c>
      <c r="U13" s="24">
        <f t="shared" si="5"/>
        <v>0</v>
      </c>
    </row>
    <row r="14" spans="1:21" x14ac:dyDescent="0.25">
      <c r="A14" s="33" t="s">
        <v>86</v>
      </c>
      <c r="B14" s="34" t="s">
        <v>38</v>
      </c>
      <c r="C14" s="34" t="s">
        <v>39</v>
      </c>
      <c r="D14" s="34" t="s">
        <v>40</v>
      </c>
      <c r="E14" s="34" t="s">
        <v>41</v>
      </c>
      <c r="F14" s="27"/>
      <c r="G14" s="22">
        <v>9</v>
      </c>
      <c r="H14" s="22">
        <f>HLOOKUP($O14,$B$8:$E$26,H$5,FALSE)</f>
        <v>5</v>
      </c>
      <c r="I14" s="22">
        <f>HLOOKUP($O14,$B$8:$E$26,I$5,FALSE)</f>
        <v>0.18</v>
      </c>
      <c r="J14" s="22">
        <f>HLOOKUP($O14,$B$8:$E$26,J$5,FALSE)</f>
        <v>1.37</v>
      </c>
      <c r="K14" s="22">
        <f>HLOOKUP($O14,$B$8:$E$26,K$5,FALSE)</f>
        <v>0</v>
      </c>
      <c r="L14" s="22">
        <f>HLOOKUP($O14,$B$8:$E$26,L$5,FALSE)</f>
        <v>0</v>
      </c>
      <c r="M14" s="22">
        <f t="shared" ref="M14:M40" si="10">I14*$H14</f>
        <v>0.89999999999999991</v>
      </c>
      <c r="N14" s="22">
        <f t="shared" ref="N14:N40" si="11">J14*$H14</f>
        <v>6.8500000000000005</v>
      </c>
      <c r="O14" s="22" t="s">
        <v>40</v>
      </c>
      <c r="P14" s="24">
        <v>2.5</v>
      </c>
      <c r="Q14" s="24">
        <v>4</v>
      </c>
      <c r="R14" s="24">
        <f t="shared" ref="R14:R40" si="12">SUM(P14:Q14)</f>
        <v>6.5</v>
      </c>
      <c r="S14" s="22" t="str">
        <f t="shared" ref="S14:S40" si="13">IF(H14&lt;R14,O14,"")</f>
        <v>C</v>
      </c>
      <c r="T14" s="24">
        <f t="shared" ref="T14:T40" si="14">IF(S14=O14,R14-H14,"")</f>
        <v>1.5</v>
      </c>
      <c r="U14" s="24">
        <f t="shared" ref="U14:U40" si="15">Q14*K14*L14</f>
        <v>0</v>
      </c>
    </row>
    <row r="15" spans="1:21" x14ac:dyDescent="0.25">
      <c r="A15" s="33" t="s">
        <v>95</v>
      </c>
      <c r="B15" s="35">
        <v>1</v>
      </c>
      <c r="C15" s="35">
        <v>3</v>
      </c>
      <c r="D15" s="35">
        <v>5</v>
      </c>
      <c r="E15" s="35">
        <v>10</v>
      </c>
      <c r="F15" s="27"/>
      <c r="G15" s="22">
        <v>10</v>
      </c>
      <c r="H15" s="22">
        <f>HLOOKUP($O15,$B$8:$E$26,H$5,FALSE)</f>
        <v>5</v>
      </c>
      <c r="I15" s="22">
        <f>HLOOKUP($O15,$B$8:$E$26,I$5,FALSE)</f>
        <v>0.18</v>
      </c>
      <c r="J15" s="22">
        <f>HLOOKUP($O15,$B$8:$E$26,J$5,FALSE)</f>
        <v>1.37</v>
      </c>
      <c r="K15" s="22">
        <f>HLOOKUP($O15,$B$8:$E$26,K$5,FALSE)</f>
        <v>0</v>
      </c>
      <c r="L15" s="22">
        <f>HLOOKUP($O15,$B$8:$E$26,L$5,FALSE)</f>
        <v>0</v>
      </c>
      <c r="M15" s="22">
        <f t="shared" si="10"/>
        <v>0.89999999999999991</v>
      </c>
      <c r="N15" s="22">
        <f t="shared" si="11"/>
        <v>6.8500000000000005</v>
      </c>
      <c r="O15" s="22" t="s">
        <v>40</v>
      </c>
      <c r="P15" s="24">
        <v>7</v>
      </c>
      <c r="Q15" s="24">
        <v>5</v>
      </c>
      <c r="R15" s="24">
        <f t="shared" si="12"/>
        <v>12</v>
      </c>
      <c r="S15" s="22" t="str">
        <f t="shared" si="13"/>
        <v>C</v>
      </c>
      <c r="T15" s="24">
        <f t="shared" si="14"/>
        <v>7</v>
      </c>
      <c r="U15" s="24">
        <f t="shared" si="15"/>
        <v>0</v>
      </c>
    </row>
    <row r="16" spans="1:21" x14ac:dyDescent="0.25">
      <c r="A16" s="31" t="s">
        <v>94</v>
      </c>
      <c r="B16" s="31">
        <f ca="1">SUMIF($O:$O,B8,$P:$P)/COUNTIF($O:$O,B8)</f>
        <v>0.15420478945521823</v>
      </c>
      <c r="C16" s="31">
        <f ca="1">SUMIF($O:$O,C8,$P:$P)/COUNTIF($O:$O,C8)</f>
        <v>0.30518445301297759</v>
      </c>
      <c r="D16" s="31">
        <f ca="1">SUMIF($O:$O,D8,$P:$P)/COUNTIF($O:$O,D8)</f>
        <v>0.48201930912472657</v>
      </c>
      <c r="E16" s="31">
        <f ca="1">SUMIF($O:$O,E8,$P:$P)/COUNTIF($O:$O,E8)</f>
        <v>1.0927204279020668</v>
      </c>
      <c r="F16" s="27"/>
      <c r="G16" s="22">
        <v>11</v>
      </c>
      <c r="H16" s="22">
        <f>HLOOKUP($O16,$B$8:$E$26,H$5,FALSE)</f>
        <v>10</v>
      </c>
      <c r="I16" s="22">
        <f>HLOOKUP($O16,$B$8:$E$26,I$5,FALSE)</f>
        <v>0.2</v>
      </c>
      <c r="J16" s="22">
        <f>HLOOKUP($O16,$B$8:$E$26,J$5,FALSE)</f>
        <v>1.4</v>
      </c>
      <c r="K16" s="22">
        <f>HLOOKUP($O16,$B$8:$E$26,K$5,FALSE)</f>
        <v>0</v>
      </c>
      <c r="L16" s="22">
        <f>HLOOKUP($O16,$B$8:$E$26,L$5,FALSE)</f>
        <v>0</v>
      </c>
      <c r="M16" s="22">
        <f t="shared" si="10"/>
        <v>2</v>
      </c>
      <c r="N16" s="22">
        <f t="shared" si="11"/>
        <v>14</v>
      </c>
      <c r="O16" s="22" t="s">
        <v>41</v>
      </c>
      <c r="P16" s="24">
        <v>5</v>
      </c>
      <c r="Q16" s="24">
        <v>5</v>
      </c>
      <c r="R16" s="24">
        <f t="shared" si="12"/>
        <v>10</v>
      </c>
      <c r="S16" s="22" t="str">
        <f t="shared" si="13"/>
        <v/>
      </c>
      <c r="T16" s="24" t="str">
        <f t="shared" si="14"/>
        <v/>
      </c>
      <c r="U16" s="24">
        <f t="shared" si="15"/>
        <v>0</v>
      </c>
    </row>
    <row r="17" spans="1:21" s="28" customFormat="1" x14ac:dyDescent="0.25">
      <c r="A17" s="31" t="s">
        <v>93</v>
      </c>
      <c r="B17" s="31">
        <f ca="1">SUMIF($O:$O,B8,$Q:$Q)/COUNTIF($O:$O,B8)</f>
        <v>0.63413088305307552</v>
      </c>
      <c r="C17" s="31">
        <f ca="1">SUMIF($O:$O,C8,$Q:$Q)/COUNTIF($O:$O,C8)</f>
        <v>2.1748639610950553</v>
      </c>
      <c r="D17" s="31">
        <f ca="1">SUMIF($O:$O,D8,$Q:$Q)/COUNTIF($O:$O,D8)</f>
        <v>3.8654590701142206</v>
      </c>
      <c r="E17" s="31">
        <f ca="1">SUMIF($O:$O,E8,$Q:$Q)/COUNTIF($O:$O,E8)</f>
        <v>7.919526920974131</v>
      </c>
      <c r="G17" s="22">
        <v>12</v>
      </c>
      <c r="H17" s="22">
        <f>HLOOKUP($O17,$B$8:$E$26,H$5,FALSE)</f>
        <v>10</v>
      </c>
      <c r="I17" s="22">
        <f>HLOOKUP($O17,$B$8:$E$26,I$5,FALSE)</f>
        <v>0.2</v>
      </c>
      <c r="J17" s="22">
        <f>HLOOKUP($O17,$B$8:$E$26,J$5,FALSE)</f>
        <v>1.4</v>
      </c>
      <c r="K17" s="22">
        <f>HLOOKUP($O17,$B$8:$E$26,K$5,FALSE)</f>
        <v>0</v>
      </c>
      <c r="L17" s="22">
        <f>HLOOKUP($O17,$B$8:$E$26,L$5,FALSE)</f>
        <v>0</v>
      </c>
      <c r="M17" s="22">
        <f t="shared" si="10"/>
        <v>2</v>
      </c>
      <c r="N17" s="22">
        <f t="shared" si="11"/>
        <v>14</v>
      </c>
      <c r="O17" s="22" t="s">
        <v>41</v>
      </c>
      <c r="P17" s="24">
        <v>10</v>
      </c>
      <c r="Q17" s="24">
        <v>5</v>
      </c>
      <c r="R17" s="24">
        <f t="shared" si="12"/>
        <v>15</v>
      </c>
      <c r="S17" s="22" t="str">
        <f t="shared" si="13"/>
        <v>D</v>
      </c>
      <c r="T17" s="24">
        <f t="shared" si="14"/>
        <v>5</v>
      </c>
      <c r="U17" s="24">
        <f t="shared" si="15"/>
        <v>0</v>
      </c>
    </row>
    <row r="18" spans="1:21" x14ac:dyDescent="0.25">
      <c r="A18" s="29" t="s">
        <v>92</v>
      </c>
      <c r="B18" s="32">
        <f ca="1">B17+B16</f>
        <v>0.78833567250829373</v>
      </c>
      <c r="C18" s="32">
        <f t="shared" ref="C18:E18" ca="1" si="16">C17+C16</f>
        <v>2.4800484141080328</v>
      </c>
      <c r="D18" s="32">
        <f t="shared" ca="1" si="16"/>
        <v>4.3474783792389475</v>
      </c>
      <c r="E18" s="32">
        <f t="shared" ca="1" si="16"/>
        <v>9.0122473488761976</v>
      </c>
      <c r="G18" s="22">
        <v>13</v>
      </c>
      <c r="H18" s="22">
        <f>HLOOKUP($O18,$B$8:$E$26,H$5,FALSE)</f>
        <v>10</v>
      </c>
      <c r="I18" s="22">
        <f>HLOOKUP($O18,$B$8:$E$26,I$5,FALSE)</f>
        <v>0.2</v>
      </c>
      <c r="J18" s="22">
        <f>HLOOKUP($O18,$B$8:$E$26,J$5,FALSE)</f>
        <v>1.4</v>
      </c>
      <c r="K18" s="22">
        <f>HLOOKUP($O18,$B$8:$E$26,K$5,FALSE)</f>
        <v>0</v>
      </c>
      <c r="L18" s="22">
        <f>HLOOKUP($O18,$B$8:$E$26,L$5,FALSE)</f>
        <v>0</v>
      </c>
      <c r="M18" s="22">
        <f t="shared" si="10"/>
        <v>2</v>
      </c>
      <c r="N18" s="22">
        <f t="shared" si="11"/>
        <v>14</v>
      </c>
      <c r="O18" s="22" t="s">
        <v>41</v>
      </c>
      <c r="P18" s="24">
        <v>15</v>
      </c>
      <c r="Q18" s="24">
        <v>5</v>
      </c>
      <c r="R18" s="24">
        <f t="shared" si="12"/>
        <v>20</v>
      </c>
      <c r="S18" s="22" t="str">
        <f t="shared" si="13"/>
        <v>D</v>
      </c>
      <c r="T18" s="24">
        <f t="shared" si="14"/>
        <v>10</v>
      </c>
      <c r="U18" s="24">
        <f t="shared" si="15"/>
        <v>0</v>
      </c>
    </row>
    <row r="19" spans="1:21" x14ac:dyDescent="0.25">
      <c r="A19" s="33" t="s">
        <v>91</v>
      </c>
      <c r="B19" s="35">
        <f>COUNTIF($O:$O,B8)</f>
        <v>355</v>
      </c>
      <c r="C19" s="35">
        <f>COUNTIF($O:$O,C8)</f>
        <v>450</v>
      </c>
      <c r="D19" s="35">
        <f>COUNTIF($O:$O,D8)</f>
        <v>389</v>
      </c>
      <c r="E19" s="35">
        <f>COUNTIF($O:$O,E8)</f>
        <v>244</v>
      </c>
      <c r="G19" s="22">
        <v>14</v>
      </c>
      <c r="H19" s="22">
        <f>HLOOKUP($O19,$B$8:$E$26,H$5,FALSE)</f>
        <v>1</v>
      </c>
      <c r="I19" s="22">
        <f>HLOOKUP($O19,$B$8:$E$26,I$5,FALSE)</f>
        <v>0.3</v>
      </c>
      <c r="J19" s="22">
        <f>HLOOKUP($O19,$B$8:$E$26,J$5,FALSE)</f>
        <v>0.95</v>
      </c>
      <c r="K19" s="22">
        <f>HLOOKUP($O19,$B$8:$E$26,K$5,FALSE)</f>
        <v>0</v>
      </c>
      <c r="L19" s="22">
        <f>HLOOKUP($O19,$B$8:$E$26,L$5,FALSE)</f>
        <v>0</v>
      </c>
      <c r="M19" s="22">
        <f t="shared" si="10"/>
        <v>0.3</v>
      </c>
      <c r="N19" s="22">
        <f t="shared" si="11"/>
        <v>0.95</v>
      </c>
      <c r="O19" s="22" t="s">
        <v>38</v>
      </c>
      <c r="P19" s="24">
        <v>0</v>
      </c>
      <c r="Q19" s="24">
        <v>1.57</v>
      </c>
      <c r="R19" s="24">
        <f t="shared" ref="R19:R20" si="17">SUM(P19:Q19)</f>
        <v>1.57</v>
      </c>
      <c r="S19" s="22" t="str">
        <f t="shared" ref="S19:S20" si="18">IF(H19&lt;R19,O19,"")</f>
        <v>A</v>
      </c>
      <c r="T19" s="24">
        <f t="shared" ref="T19:T20" si="19">IF(S19=O19,R19-H19,"")</f>
        <v>0.57000000000000006</v>
      </c>
      <c r="U19" s="24">
        <f t="shared" si="15"/>
        <v>0</v>
      </c>
    </row>
    <row r="20" spans="1:21" x14ac:dyDescent="0.25">
      <c r="A20" s="33" t="s">
        <v>90</v>
      </c>
      <c r="B20" s="35">
        <f ca="1">COUNTIF($S:$S,B8)</f>
        <v>2</v>
      </c>
      <c r="C20" s="35">
        <f ca="1">COUNTIF($S:$S,C8)</f>
        <v>13</v>
      </c>
      <c r="D20" s="35">
        <f ca="1">COUNTIF($S:$S,D8)</f>
        <v>23</v>
      </c>
      <c r="E20" s="35">
        <f ca="1">COUNTIF($S:$S,E8)</f>
        <v>37</v>
      </c>
      <c r="G20" s="22">
        <v>15</v>
      </c>
      <c r="H20" s="22">
        <f>HLOOKUP($O20,$B$8:$E$26,H$5,FALSE)</f>
        <v>1</v>
      </c>
      <c r="I20" s="22">
        <f>HLOOKUP($O20,$B$8:$E$26,I$5,FALSE)</f>
        <v>0.3</v>
      </c>
      <c r="J20" s="22">
        <f>HLOOKUP($O20,$B$8:$E$26,J$5,FALSE)</f>
        <v>0.95</v>
      </c>
      <c r="K20" s="22">
        <f>HLOOKUP($O20,$B$8:$E$26,K$5,FALSE)</f>
        <v>0</v>
      </c>
      <c r="L20" s="22">
        <f>HLOOKUP($O20,$B$8:$E$26,L$5,FALSE)</f>
        <v>0</v>
      </c>
      <c r="M20" s="22">
        <f t="shared" si="10"/>
        <v>0.3</v>
      </c>
      <c r="N20" s="22">
        <f t="shared" si="11"/>
        <v>0.95</v>
      </c>
      <c r="O20" s="22" t="s">
        <v>38</v>
      </c>
      <c r="P20" s="24">
        <f t="shared" ref="P20:P72" ca="1" si="20">RAND()*$M20</f>
        <v>0.18316703476364923</v>
      </c>
      <c r="Q20" s="24">
        <f t="shared" ref="Q20" ca="1" si="21">MIN(N20*20,MAX(M20,NORMINV(RAND(),N20-(N20-M20)/2,(N20-M20)/16)))</f>
        <v>0.6360282097054677</v>
      </c>
      <c r="R20" s="24">
        <f t="shared" ca="1" si="17"/>
        <v>0.81919524446911696</v>
      </c>
      <c r="S20" s="22" t="str">
        <f t="shared" ca="1" si="18"/>
        <v/>
      </c>
      <c r="T20" s="24" t="str">
        <f t="shared" ca="1" si="19"/>
        <v/>
      </c>
      <c r="U20" s="24">
        <f t="shared" ca="1" si="15"/>
        <v>0</v>
      </c>
    </row>
    <row r="21" spans="1:21" s="25" customFormat="1" ht="33" x14ac:dyDescent="0.25">
      <c r="A21" s="49" t="s">
        <v>96</v>
      </c>
      <c r="B21" s="50">
        <f ca="1">SUMIF($S:$S,B8,$T:$T)/COUNTIF($S:$S,B8)/B9</f>
        <v>0.31500000000000006</v>
      </c>
      <c r="C21" s="50">
        <f ca="1">SUMIF($S:$S,C8,$T:$T)/COUNTIF($S:$S,C8)/C9</f>
        <v>9.8984261307721658E-2</v>
      </c>
      <c r="D21" s="50">
        <f ca="1">SUMIF($S:$S,D8,$T:$T)/COUNTIF($S:$S,D8)/D9</f>
        <v>0.11512394164205023</v>
      </c>
      <c r="E21" s="50">
        <f ca="1">SUMIF($S:$S,E8,$T:$T)/COUNTIF($S:$S,E8)/E9</f>
        <v>7.5221941606856496E-2</v>
      </c>
      <c r="G21" s="25">
        <v>19</v>
      </c>
      <c r="H21" s="25">
        <f>HLOOKUP($O21,$B$8:$E$26,H$5,FALSE)</f>
        <v>3</v>
      </c>
      <c r="I21" s="25">
        <f>HLOOKUP($O21,$B$8:$E$26,I$5,FALSE)</f>
        <v>0.2</v>
      </c>
      <c r="J21" s="25">
        <f>HLOOKUP($O21,$B$8:$E$26,J$5,FALSE)</f>
        <v>1.26</v>
      </c>
      <c r="K21" s="25">
        <f>HLOOKUP($O21,$B$8:$E$26,K$5,FALSE)</f>
        <v>0</v>
      </c>
      <c r="L21" s="25">
        <f>HLOOKUP($O21,$B$8:$E$26,L$5,FALSE)</f>
        <v>0</v>
      </c>
      <c r="M21" s="25">
        <f>I21*$H21</f>
        <v>0.60000000000000009</v>
      </c>
      <c r="N21" s="25">
        <f>J21*$H21</f>
        <v>3.7800000000000002</v>
      </c>
      <c r="O21" s="25" t="s">
        <v>39</v>
      </c>
      <c r="P21" s="26">
        <f ca="1">RAND()*$M21</f>
        <v>0.43586522813515904</v>
      </c>
      <c r="Q21" s="26">
        <f ca="1">MIN(N21*20,MAX(M21,NORMINV(RAND(),N21-(N21-M21)/2,(N21-M21)/16)))</f>
        <v>2.2177971347919057</v>
      </c>
      <c r="R21" s="26">
        <f ca="1">SUM(P21:Q21)</f>
        <v>2.6536623629270646</v>
      </c>
      <c r="S21" s="25" t="str">
        <f ca="1">IF(H21&lt;R21,O21,"")</f>
        <v/>
      </c>
      <c r="T21" s="26" t="str">
        <f ca="1">IF(S21=O21,R21-H21,"")</f>
        <v/>
      </c>
      <c r="U21" s="26">
        <f ca="1">Q21*K21*L21</f>
        <v>0</v>
      </c>
    </row>
    <row r="22" spans="1:21" x14ac:dyDescent="0.25">
      <c r="A22" s="37" t="s">
        <v>47</v>
      </c>
      <c r="B22" s="38">
        <f ca="1">1-B20/B19</f>
        <v>0.9943661971830986</v>
      </c>
      <c r="C22" s="38">
        <f ca="1">1-C20/C19</f>
        <v>0.97111111111111115</v>
      </c>
      <c r="D22" s="38">
        <f ca="1">1-D20/D19</f>
        <v>0.94087403598971719</v>
      </c>
      <c r="E22" s="38">
        <f ca="1">1-E20/E19</f>
        <v>0.84836065573770492</v>
      </c>
      <c r="G22" s="22">
        <v>16</v>
      </c>
      <c r="H22" s="22">
        <f>HLOOKUP($O22,$B$8:$E$26,H$5,FALSE)</f>
        <v>3</v>
      </c>
      <c r="I22" s="22">
        <f>HLOOKUP($O22,$B$8:$E$26,I$5,FALSE)</f>
        <v>0.2</v>
      </c>
      <c r="J22" s="22">
        <f>HLOOKUP($O22,$B$8:$E$26,J$5,FALSE)</f>
        <v>1.26</v>
      </c>
      <c r="K22" s="22">
        <f>HLOOKUP($O22,$B$8:$E$26,K$5,FALSE)</f>
        <v>0</v>
      </c>
      <c r="L22" s="22">
        <f>HLOOKUP($O22,$B$8:$E$26,L$5,FALSE)</f>
        <v>0</v>
      </c>
      <c r="M22" s="22">
        <f t="shared" si="10"/>
        <v>0.60000000000000009</v>
      </c>
      <c r="N22" s="22">
        <f t="shared" ref="N22:N23" si="22">J22*$H22</f>
        <v>3.7800000000000002</v>
      </c>
      <c r="O22" s="22" t="s">
        <v>39</v>
      </c>
      <c r="P22" s="24">
        <f t="shared" ca="1" si="20"/>
        <v>0.23214985482343581</v>
      </c>
      <c r="Q22" s="24">
        <f t="shared" ref="Q22:Q23" ca="1" si="23">MIN(N22*20,MAX(M22,NORMINV(RAND(),N22-(N22-M22)/2,(N22-M22)/16)))</f>
        <v>2.0962816550666274</v>
      </c>
      <c r="R22" s="24">
        <f t="shared" ref="R22:R23" ca="1" si="24">SUM(P22:Q22)</f>
        <v>2.3284315098900632</v>
      </c>
      <c r="S22" s="22" t="str">
        <f t="shared" ref="S22:S23" ca="1" si="25">IF(H22&lt;R22,O22,"")</f>
        <v/>
      </c>
      <c r="T22" s="24" t="str">
        <f t="shared" ref="T22:T23" ca="1" si="26">IF(S22=O22,R22-H22,"")</f>
        <v/>
      </c>
      <c r="U22" s="24">
        <f t="shared" ref="U22:U23" ca="1" si="27">Q22*K22*L22</f>
        <v>0</v>
      </c>
    </row>
    <row r="23" spans="1:21" x14ac:dyDescent="0.25">
      <c r="A23" s="37" t="s">
        <v>87</v>
      </c>
      <c r="B23" s="39">
        <v>0.99</v>
      </c>
      <c r="C23" s="39">
        <v>0.95</v>
      </c>
      <c r="D23" s="39">
        <v>0.9</v>
      </c>
      <c r="E23" s="39">
        <v>0.85</v>
      </c>
      <c r="G23" s="22">
        <v>17</v>
      </c>
      <c r="H23" s="22">
        <f>HLOOKUP($O23,$B$8:$E$26,H$5,FALSE)</f>
        <v>3</v>
      </c>
      <c r="I23" s="22">
        <f>HLOOKUP($O23,$B$8:$E$26,I$5,FALSE)</f>
        <v>0.2</v>
      </c>
      <c r="J23" s="22">
        <f>HLOOKUP($O23,$B$8:$E$26,J$5,FALSE)</f>
        <v>1.26</v>
      </c>
      <c r="K23" s="22">
        <f>HLOOKUP($O23,$B$8:$E$26,K$5,FALSE)</f>
        <v>0</v>
      </c>
      <c r="L23" s="22">
        <f>HLOOKUP($O23,$B$8:$E$26,L$5,FALSE)</f>
        <v>0</v>
      </c>
      <c r="M23" s="22">
        <f t="shared" si="10"/>
        <v>0.60000000000000009</v>
      </c>
      <c r="N23" s="22">
        <f t="shared" si="22"/>
        <v>3.7800000000000002</v>
      </c>
      <c r="O23" s="22" t="s">
        <v>39</v>
      </c>
      <c r="P23" s="24">
        <f t="shared" ca="1" si="20"/>
        <v>0.5343046052213779</v>
      </c>
      <c r="Q23" s="24">
        <f t="shared" ca="1" si="23"/>
        <v>2.0416698751469036</v>
      </c>
      <c r="R23" s="24">
        <f t="shared" ca="1" si="24"/>
        <v>2.5759744803682816</v>
      </c>
      <c r="S23" s="22" t="str">
        <f t="shared" ca="1" si="25"/>
        <v/>
      </c>
      <c r="T23" s="24" t="str">
        <f t="shared" ca="1" si="26"/>
        <v/>
      </c>
      <c r="U23" s="24">
        <f t="shared" ca="1" si="27"/>
        <v>0</v>
      </c>
    </row>
    <row r="24" spans="1:21" x14ac:dyDescent="0.25">
      <c r="A24" s="37" t="s">
        <v>88</v>
      </c>
      <c r="B24" s="39">
        <f ca="1">B22-B23</f>
        <v>4.3661971830986079E-3</v>
      </c>
      <c r="C24" s="39">
        <f ca="1">C22-C23</f>
        <v>2.1111111111111192E-2</v>
      </c>
      <c r="D24" s="39">
        <f ca="1">D22-D23</f>
        <v>4.0874035989717172E-2</v>
      </c>
      <c r="E24" s="39">
        <f ca="1">E22-E23</f>
        <v>-1.6393442622950616E-3</v>
      </c>
      <c r="G24" s="22">
        <v>18</v>
      </c>
      <c r="H24" s="22">
        <f>HLOOKUP($O24,$B$8:$E$26,H$5,FALSE)</f>
        <v>3</v>
      </c>
      <c r="I24" s="22">
        <f>HLOOKUP($O24,$B$8:$E$26,I$5,FALSE)</f>
        <v>0.2</v>
      </c>
      <c r="J24" s="22">
        <f>HLOOKUP($O24,$B$8:$E$26,J$5,FALSE)</f>
        <v>1.26</v>
      </c>
      <c r="K24" s="22">
        <f>HLOOKUP($O24,$B$8:$E$26,K$5,FALSE)</f>
        <v>0</v>
      </c>
      <c r="L24" s="22">
        <f>HLOOKUP($O24,$B$8:$E$26,L$5,FALSE)</f>
        <v>0</v>
      </c>
      <c r="M24" s="22">
        <f>I24*$H24</f>
        <v>0.60000000000000009</v>
      </c>
      <c r="N24" s="22">
        <f>J24*$H24</f>
        <v>3.7800000000000002</v>
      </c>
      <c r="O24" s="22" t="s">
        <v>39</v>
      </c>
      <c r="P24" s="24">
        <f ca="1">RAND()*$M24</f>
        <v>0.54780327463487621</v>
      </c>
      <c r="Q24" s="24">
        <f ca="1">MIN(N24*20,MAX(M24,NORMINV(RAND(),N24-(N24-M24)/2,(N24-M24)/16)))</f>
        <v>2.1626900171580092</v>
      </c>
      <c r="R24" s="24">
        <f ca="1">SUM(P24:Q24)</f>
        <v>2.7104932917928855</v>
      </c>
      <c r="S24" s="22" t="str">
        <f ca="1">IF(H24&lt;R24,O24,"")</f>
        <v/>
      </c>
      <c r="T24" s="24" t="str">
        <f ca="1">IF(S24=O24,R24-H24,"")</f>
        <v/>
      </c>
      <c r="U24" s="24">
        <f ca="1">Q24*K24*L24</f>
        <v>0</v>
      </c>
    </row>
    <row r="25" spans="1:21" x14ac:dyDescent="0.25">
      <c r="A25" s="30" t="s">
        <v>89</v>
      </c>
      <c r="B25" s="36">
        <v>2</v>
      </c>
      <c r="C25" s="36">
        <v>1</v>
      </c>
      <c r="D25" s="36">
        <v>2</v>
      </c>
      <c r="E25" s="36">
        <v>1</v>
      </c>
      <c r="G25" s="22">
        <v>20</v>
      </c>
      <c r="H25" s="22">
        <f>HLOOKUP($O25,$B$8:$E$26,H$5,FALSE)</f>
        <v>3</v>
      </c>
      <c r="I25" s="22">
        <f>HLOOKUP($O25,$B$8:$E$26,I$5,FALSE)</f>
        <v>0.2</v>
      </c>
      <c r="J25" s="22">
        <f>HLOOKUP($O25,$B$8:$E$26,J$5,FALSE)</f>
        <v>1.26</v>
      </c>
      <c r="K25" s="22">
        <f>HLOOKUP($O25,$B$8:$E$26,K$5,FALSE)</f>
        <v>0</v>
      </c>
      <c r="L25" s="22">
        <f>HLOOKUP($O25,$B$8:$E$26,L$5,FALSE)</f>
        <v>0</v>
      </c>
      <c r="M25" s="22">
        <f t="shared" si="10"/>
        <v>0.60000000000000009</v>
      </c>
      <c r="N25" s="22">
        <f t="shared" si="11"/>
        <v>3.7800000000000002</v>
      </c>
      <c r="O25" s="22" t="s">
        <v>39</v>
      </c>
      <c r="P25" s="24">
        <f t="shared" ca="1" si="20"/>
        <v>7.9289622411643487E-2</v>
      </c>
      <c r="Q25" s="24">
        <f t="shared" ref="Q25:Q40" ca="1" si="28">MIN(N25*20,MAX(M25,NORMINV(RAND(),N25-(N25-M25)/2,(N25-M25)/16)))</f>
        <v>2.3698567189419029</v>
      </c>
      <c r="R25" s="24">
        <f t="shared" ca="1" si="12"/>
        <v>2.4491463413535461</v>
      </c>
      <c r="S25" s="22" t="str">
        <f t="shared" ca="1" si="13"/>
        <v/>
      </c>
      <c r="T25" s="24" t="str">
        <f t="shared" ca="1" si="14"/>
        <v/>
      </c>
      <c r="U25" s="24">
        <f t="shared" ca="1" si="15"/>
        <v>0</v>
      </c>
    </row>
    <row r="26" spans="1:21" x14ac:dyDescent="0.25">
      <c r="A26" s="30" t="s">
        <v>98</v>
      </c>
      <c r="B26" s="36">
        <v>800</v>
      </c>
      <c r="C26" s="36">
        <v>600</v>
      </c>
      <c r="D26" s="36">
        <v>400</v>
      </c>
      <c r="E26" s="36">
        <v>400</v>
      </c>
      <c r="G26" s="22">
        <v>21</v>
      </c>
      <c r="H26" s="22">
        <f>HLOOKUP($O26,$B$8:$E$26,H$5,FALSE)</f>
        <v>3</v>
      </c>
      <c r="I26" s="22">
        <f>HLOOKUP($O26,$B$8:$E$26,I$5,FALSE)</f>
        <v>0.2</v>
      </c>
      <c r="J26" s="22">
        <f>HLOOKUP($O26,$B$8:$E$26,J$5,FALSE)</f>
        <v>1.26</v>
      </c>
      <c r="K26" s="22">
        <f>HLOOKUP($O26,$B$8:$E$26,K$5,FALSE)</f>
        <v>0</v>
      </c>
      <c r="L26" s="22">
        <f>HLOOKUP($O26,$B$8:$E$26,L$5,FALSE)</f>
        <v>0</v>
      </c>
      <c r="M26" s="22">
        <f t="shared" si="10"/>
        <v>0.60000000000000009</v>
      </c>
      <c r="N26" s="22">
        <f t="shared" si="11"/>
        <v>3.7800000000000002</v>
      </c>
      <c r="O26" s="22" t="s">
        <v>39</v>
      </c>
      <c r="P26" s="24">
        <f t="shared" ca="1" si="20"/>
        <v>0.31216775751138442</v>
      </c>
      <c r="Q26" s="24">
        <f t="shared" ca="1" si="28"/>
        <v>2.2099082665942285</v>
      </c>
      <c r="R26" s="24">
        <f t="shared" ca="1" si="12"/>
        <v>2.5220760241056128</v>
      </c>
      <c r="S26" s="22" t="str">
        <f t="shared" ca="1" si="13"/>
        <v/>
      </c>
      <c r="T26" s="24" t="str">
        <f t="shared" ca="1" si="14"/>
        <v/>
      </c>
      <c r="U26" s="24">
        <f t="shared" ca="1" si="15"/>
        <v>0</v>
      </c>
    </row>
    <row r="27" spans="1:21" x14ac:dyDescent="0.25">
      <c r="A27" s="30" t="s">
        <v>97</v>
      </c>
      <c r="B27" s="30">
        <f ca="1">B17*B25*B26*B19/1000</f>
        <v>360.18634157414687</v>
      </c>
      <c r="C27" s="30">
        <f t="shared" ref="C27:E27" ca="1" si="29">C17*C25*C26*C19/1000</f>
        <v>587.21326949566492</v>
      </c>
      <c r="D27" s="30">
        <f t="shared" ca="1" si="29"/>
        <v>1202.9308626195455</v>
      </c>
      <c r="E27" s="30">
        <f t="shared" ca="1" si="29"/>
        <v>772.94582748707523</v>
      </c>
      <c r="G27" s="22">
        <v>22</v>
      </c>
      <c r="H27" s="22">
        <f>HLOOKUP($O27,$B$8:$E$26,H$5,FALSE)</f>
        <v>3</v>
      </c>
      <c r="I27" s="22">
        <f>HLOOKUP($O27,$B$8:$E$26,I$5,FALSE)</f>
        <v>0.2</v>
      </c>
      <c r="J27" s="22">
        <f>HLOOKUP($O27,$B$8:$E$26,J$5,FALSE)</f>
        <v>1.26</v>
      </c>
      <c r="K27" s="22">
        <f>HLOOKUP($O27,$B$8:$E$26,K$5,FALSE)</f>
        <v>0</v>
      </c>
      <c r="L27" s="22">
        <f>HLOOKUP($O27,$B$8:$E$26,L$5,FALSE)</f>
        <v>0</v>
      </c>
      <c r="M27" s="22">
        <f t="shared" si="10"/>
        <v>0.60000000000000009</v>
      </c>
      <c r="N27" s="22">
        <f t="shared" si="11"/>
        <v>3.7800000000000002</v>
      </c>
      <c r="O27" s="22" t="s">
        <v>39</v>
      </c>
      <c r="P27" s="24">
        <f t="shared" ca="1" si="20"/>
        <v>2.4281318213691998E-2</v>
      </c>
      <c r="Q27" s="24">
        <f t="shared" ca="1" si="28"/>
        <v>2.1937255430473299</v>
      </c>
      <c r="R27" s="24">
        <f t="shared" ca="1" si="12"/>
        <v>2.218006861261022</v>
      </c>
      <c r="S27" s="22" t="str">
        <f t="shared" ca="1" si="13"/>
        <v/>
      </c>
      <c r="T27" s="24" t="str">
        <f t="shared" ca="1" si="14"/>
        <v/>
      </c>
      <c r="U27" s="24">
        <f t="shared" ca="1" si="15"/>
        <v>0</v>
      </c>
    </row>
    <row r="28" spans="1:21" x14ac:dyDescent="0.25">
      <c r="A28" s="54" t="s">
        <v>100</v>
      </c>
      <c r="B28" s="55"/>
      <c r="C28" s="55"/>
      <c r="D28" s="56"/>
      <c r="E28" s="30">
        <f ca="1">SUM(B27:E27)</f>
        <v>2923.2763011764323</v>
      </c>
      <c r="G28" s="22">
        <v>23</v>
      </c>
      <c r="H28" s="22">
        <f>HLOOKUP($O28,$B$8:$E$26,H$5,FALSE)</f>
        <v>3</v>
      </c>
      <c r="I28" s="22">
        <f>HLOOKUP($O28,$B$8:$E$26,I$5,FALSE)</f>
        <v>0.2</v>
      </c>
      <c r="J28" s="22">
        <f>HLOOKUP($O28,$B$8:$E$26,J$5,FALSE)</f>
        <v>1.26</v>
      </c>
      <c r="K28" s="22">
        <f>HLOOKUP($O28,$B$8:$E$26,K$5,FALSE)</f>
        <v>0</v>
      </c>
      <c r="L28" s="22">
        <f>HLOOKUP($O28,$B$8:$E$26,L$5,FALSE)</f>
        <v>0</v>
      </c>
      <c r="M28" s="22">
        <f t="shared" si="10"/>
        <v>0.60000000000000009</v>
      </c>
      <c r="N28" s="22">
        <f t="shared" si="11"/>
        <v>3.7800000000000002</v>
      </c>
      <c r="O28" s="22" t="s">
        <v>39</v>
      </c>
      <c r="P28" s="24">
        <f t="shared" ca="1" si="20"/>
        <v>0.12176649150157108</v>
      </c>
      <c r="Q28" s="24">
        <f t="shared" ca="1" si="28"/>
        <v>1.9079379511218999</v>
      </c>
      <c r="R28" s="24">
        <f t="shared" ca="1" si="12"/>
        <v>2.0297044426234709</v>
      </c>
      <c r="S28" s="22" t="str">
        <f t="shared" ca="1" si="13"/>
        <v/>
      </c>
      <c r="T28" s="24" t="str">
        <f t="shared" ca="1" si="14"/>
        <v/>
      </c>
      <c r="U28" s="24">
        <f t="shared" ca="1" si="15"/>
        <v>0</v>
      </c>
    </row>
    <row r="29" spans="1:21" x14ac:dyDescent="0.25">
      <c r="A29" s="54" t="s">
        <v>99</v>
      </c>
      <c r="B29" s="55"/>
      <c r="C29" s="55"/>
      <c r="D29" s="56"/>
      <c r="E29" s="30">
        <v>3500</v>
      </c>
      <c r="G29" s="22">
        <v>24</v>
      </c>
      <c r="H29" s="22">
        <f>HLOOKUP($O29,$B$8:$E$26,H$5,FALSE)</f>
        <v>3</v>
      </c>
      <c r="I29" s="22">
        <f>HLOOKUP($O29,$B$8:$E$26,I$5,FALSE)</f>
        <v>0.2</v>
      </c>
      <c r="J29" s="22">
        <f>HLOOKUP($O29,$B$8:$E$26,J$5,FALSE)</f>
        <v>1.26</v>
      </c>
      <c r="K29" s="22">
        <f>HLOOKUP($O29,$B$8:$E$26,K$5,FALSE)</f>
        <v>0</v>
      </c>
      <c r="L29" s="22">
        <f>HLOOKUP($O29,$B$8:$E$26,L$5,FALSE)</f>
        <v>0</v>
      </c>
      <c r="M29" s="22">
        <f t="shared" si="10"/>
        <v>0.60000000000000009</v>
      </c>
      <c r="N29" s="22">
        <f t="shared" si="11"/>
        <v>3.7800000000000002</v>
      </c>
      <c r="O29" s="22" t="s">
        <v>39</v>
      </c>
      <c r="P29" s="24">
        <f t="shared" ca="1" si="20"/>
        <v>0.58497744055934897</v>
      </c>
      <c r="Q29" s="24">
        <f t="shared" ca="1" si="28"/>
        <v>1.7028321397427717</v>
      </c>
      <c r="R29" s="24">
        <f t="shared" ca="1" si="12"/>
        <v>2.2878095803021208</v>
      </c>
      <c r="S29" s="22" t="str">
        <f t="shared" ca="1" si="13"/>
        <v/>
      </c>
      <c r="T29" s="24" t="str">
        <f t="shared" ca="1" si="14"/>
        <v/>
      </c>
      <c r="U29" s="24">
        <f t="shared" ca="1" si="15"/>
        <v>0</v>
      </c>
    </row>
    <row r="30" spans="1:21" x14ac:dyDescent="0.25">
      <c r="G30" s="22">
        <v>25</v>
      </c>
      <c r="H30" s="22">
        <f>HLOOKUP($O30,$B$8:$E$26,H$5,FALSE)</f>
        <v>3</v>
      </c>
      <c r="I30" s="22">
        <f>HLOOKUP($O30,$B$8:$E$26,I$5,FALSE)</f>
        <v>0.2</v>
      </c>
      <c r="J30" s="22">
        <f>HLOOKUP($O30,$B$8:$E$26,J$5,FALSE)</f>
        <v>1.26</v>
      </c>
      <c r="K30" s="22">
        <f>HLOOKUP($O30,$B$8:$E$26,K$5,FALSE)</f>
        <v>0</v>
      </c>
      <c r="L30" s="22">
        <f>HLOOKUP($O30,$B$8:$E$26,L$5,FALSE)</f>
        <v>0</v>
      </c>
      <c r="M30" s="22">
        <f t="shared" si="10"/>
        <v>0.60000000000000009</v>
      </c>
      <c r="N30" s="22">
        <f t="shared" si="11"/>
        <v>3.7800000000000002</v>
      </c>
      <c r="O30" s="22" t="s">
        <v>39</v>
      </c>
      <c r="P30" s="24">
        <f t="shared" ca="1" si="20"/>
        <v>0.14918198516064665</v>
      </c>
      <c r="Q30" s="24">
        <f t="shared" ca="1" si="28"/>
        <v>2.252595540966519</v>
      </c>
      <c r="R30" s="24">
        <f t="shared" ca="1" si="12"/>
        <v>2.4017775261271659</v>
      </c>
      <c r="S30" s="22" t="str">
        <f t="shared" ca="1" si="13"/>
        <v/>
      </c>
      <c r="T30" s="24" t="str">
        <f t="shared" ca="1" si="14"/>
        <v/>
      </c>
      <c r="U30" s="24">
        <f t="shared" ca="1" si="15"/>
        <v>0</v>
      </c>
    </row>
    <row r="31" spans="1:21" x14ac:dyDescent="0.25">
      <c r="G31" s="22">
        <v>26</v>
      </c>
      <c r="H31" s="22">
        <f>HLOOKUP($O31,$B$8:$E$26,H$5,FALSE)</f>
        <v>3</v>
      </c>
      <c r="I31" s="22">
        <f>HLOOKUP($O31,$B$8:$E$26,I$5,FALSE)</f>
        <v>0.2</v>
      </c>
      <c r="J31" s="22">
        <f>HLOOKUP($O31,$B$8:$E$26,J$5,FALSE)</f>
        <v>1.26</v>
      </c>
      <c r="K31" s="22">
        <f>HLOOKUP($O31,$B$8:$E$26,K$5,FALSE)</f>
        <v>0</v>
      </c>
      <c r="L31" s="22">
        <f>HLOOKUP($O31,$B$8:$E$26,L$5,FALSE)</f>
        <v>0</v>
      </c>
      <c r="M31" s="22">
        <f t="shared" si="10"/>
        <v>0.60000000000000009</v>
      </c>
      <c r="N31" s="22">
        <f t="shared" si="11"/>
        <v>3.7800000000000002</v>
      </c>
      <c r="O31" s="22" t="s">
        <v>39</v>
      </c>
      <c r="P31" s="24">
        <f t="shared" ca="1" si="20"/>
        <v>0.51463927379955188</v>
      </c>
      <c r="Q31" s="24">
        <f t="shared" ca="1" si="28"/>
        <v>2.2399210685202675</v>
      </c>
      <c r="R31" s="24">
        <f t="shared" ca="1" si="12"/>
        <v>2.7545603423198193</v>
      </c>
      <c r="S31" s="22" t="str">
        <f t="shared" ca="1" si="13"/>
        <v/>
      </c>
      <c r="T31" s="24" t="str">
        <f t="shared" ca="1" si="14"/>
        <v/>
      </c>
      <c r="U31" s="24">
        <f t="shared" ca="1" si="15"/>
        <v>0</v>
      </c>
    </row>
    <row r="32" spans="1:21" x14ac:dyDescent="0.25">
      <c r="A32" s="33" t="s">
        <v>86</v>
      </c>
      <c r="B32" s="34" t="s">
        <v>38</v>
      </c>
      <c r="C32" s="34" t="s">
        <v>39</v>
      </c>
      <c r="D32" s="34" t="s">
        <v>40</v>
      </c>
      <c r="E32" s="34" t="s">
        <v>41</v>
      </c>
      <c r="G32" s="22">
        <v>27</v>
      </c>
      <c r="H32" s="22">
        <f>HLOOKUP($O32,$B$8:$E$26,H$5,FALSE)</f>
        <v>3</v>
      </c>
      <c r="I32" s="22">
        <f>HLOOKUP($O32,$B$8:$E$26,I$5,FALSE)</f>
        <v>0.2</v>
      </c>
      <c r="J32" s="22">
        <f>HLOOKUP($O32,$B$8:$E$26,J$5,FALSE)</f>
        <v>1.26</v>
      </c>
      <c r="K32" s="22">
        <f>HLOOKUP($O32,$B$8:$E$26,K$5,FALSE)</f>
        <v>0</v>
      </c>
      <c r="L32" s="22">
        <f>HLOOKUP($O32,$B$8:$E$26,L$5,FALSE)</f>
        <v>0</v>
      </c>
      <c r="M32" s="22">
        <f t="shared" si="10"/>
        <v>0.60000000000000009</v>
      </c>
      <c r="N32" s="22">
        <f t="shared" si="11"/>
        <v>3.7800000000000002</v>
      </c>
      <c r="O32" s="22" t="s">
        <v>39</v>
      </c>
      <c r="P32" s="24">
        <f t="shared" ca="1" si="20"/>
        <v>0.37051511391222852</v>
      </c>
      <c r="Q32" s="24">
        <f t="shared" ca="1" si="28"/>
        <v>2.1873970549816262</v>
      </c>
      <c r="R32" s="24">
        <f t="shared" ca="1" si="12"/>
        <v>2.5579121688938549</v>
      </c>
      <c r="S32" s="22" t="str">
        <f t="shared" ca="1" si="13"/>
        <v/>
      </c>
      <c r="T32" s="24" t="str">
        <f t="shared" ca="1" si="14"/>
        <v/>
      </c>
      <c r="U32" s="24">
        <f t="shared" ca="1" si="15"/>
        <v>0</v>
      </c>
    </row>
    <row r="33" spans="1:21" x14ac:dyDescent="0.25">
      <c r="A33" s="33" t="s">
        <v>95</v>
      </c>
      <c r="B33" s="35">
        <v>1</v>
      </c>
      <c r="C33" s="35">
        <v>3</v>
      </c>
      <c r="D33" s="35">
        <v>5</v>
      </c>
      <c r="E33" s="35">
        <v>10</v>
      </c>
      <c r="G33" s="22">
        <v>28</v>
      </c>
      <c r="H33" s="22">
        <f>HLOOKUP($O33,$B$8:$E$26,H$5,FALSE)</f>
        <v>3</v>
      </c>
      <c r="I33" s="22">
        <f>HLOOKUP($O33,$B$8:$E$26,I$5,FALSE)</f>
        <v>0.2</v>
      </c>
      <c r="J33" s="22">
        <f>HLOOKUP($O33,$B$8:$E$26,J$5,FALSE)</f>
        <v>1.26</v>
      </c>
      <c r="K33" s="22">
        <f>HLOOKUP($O33,$B$8:$E$26,K$5,FALSE)</f>
        <v>0</v>
      </c>
      <c r="L33" s="22">
        <f>HLOOKUP($O33,$B$8:$E$26,L$5,FALSE)</f>
        <v>0</v>
      </c>
      <c r="M33" s="22">
        <f t="shared" si="10"/>
        <v>0.60000000000000009</v>
      </c>
      <c r="N33" s="22">
        <f t="shared" si="11"/>
        <v>3.7800000000000002</v>
      </c>
      <c r="O33" s="22" t="s">
        <v>39</v>
      </c>
      <c r="P33" s="24">
        <f t="shared" ca="1" si="20"/>
        <v>0.25984543189475501</v>
      </c>
      <c r="Q33" s="24">
        <f t="shared" ca="1" si="28"/>
        <v>2.6718588585059453</v>
      </c>
      <c r="R33" s="24">
        <f t="shared" ca="1" si="12"/>
        <v>2.9317042904007002</v>
      </c>
      <c r="S33" s="22" t="str">
        <f t="shared" ca="1" si="13"/>
        <v/>
      </c>
      <c r="T33" s="24" t="str">
        <f t="shared" ca="1" si="14"/>
        <v/>
      </c>
      <c r="U33" s="24">
        <f t="shared" ca="1" si="15"/>
        <v>0</v>
      </c>
    </row>
    <row r="34" spans="1:21" x14ac:dyDescent="0.25">
      <c r="A34" s="31" t="s">
        <v>94</v>
      </c>
      <c r="B34" s="31">
        <v>0.14963909688913868</v>
      </c>
      <c r="C34" s="31">
        <v>0.30420660766108121</v>
      </c>
      <c r="D34" s="31">
        <v>0.47510229616121469</v>
      </c>
      <c r="E34" s="31">
        <v>1.1315284905354641</v>
      </c>
      <c r="G34" s="22">
        <v>29</v>
      </c>
      <c r="H34" s="22">
        <f>HLOOKUP($O34,$B$8:$E$26,H$5,FALSE)</f>
        <v>3</v>
      </c>
      <c r="I34" s="22">
        <f>HLOOKUP($O34,$B$8:$E$26,I$5,FALSE)</f>
        <v>0.2</v>
      </c>
      <c r="J34" s="22">
        <f>HLOOKUP($O34,$B$8:$E$26,J$5,FALSE)</f>
        <v>1.26</v>
      </c>
      <c r="K34" s="22">
        <f>HLOOKUP($O34,$B$8:$E$26,K$5,FALSE)</f>
        <v>0</v>
      </c>
      <c r="L34" s="22">
        <f>HLOOKUP($O34,$B$8:$E$26,L$5,FALSE)</f>
        <v>0</v>
      </c>
      <c r="M34" s="22">
        <f t="shared" si="10"/>
        <v>0.60000000000000009</v>
      </c>
      <c r="N34" s="22">
        <f t="shared" si="11"/>
        <v>3.7800000000000002</v>
      </c>
      <c r="O34" s="22" t="s">
        <v>39</v>
      </c>
      <c r="P34" s="24">
        <f t="shared" ca="1" si="20"/>
        <v>0.27360861338059417</v>
      </c>
      <c r="Q34" s="24">
        <f t="shared" ca="1" si="28"/>
        <v>2.3857456531388967</v>
      </c>
      <c r="R34" s="24">
        <f t="shared" ca="1" si="12"/>
        <v>2.6593542665194909</v>
      </c>
      <c r="S34" s="22" t="str">
        <f t="shared" ca="1" si="13"/>
        <v/>
      </c>
      <c r="T34" s="24" t="str">
        <f t="shared" ca="1" si="14"/>
        <v/>
      </c>
      <c r="U34" s="24">
        <f t="shared" ca="1" si="15"/>
        <v>0</v>
      </c>
    </row>
    <row r="35" spans="1:21" x14ac:dyDescent="0.25">
      <c r="A35" s="31" t="s">
        <v>93</v>
      </c>
      <c r="B35" s="31">
        <v>0.63037475049462233</v>
      </c>
      <c r="C35" s="31">
        <v>2.1895771054280764</v>
      </c>
      <c r="D35" s="31">
        <v>3.8747366507353247</v>
      </c>
      <c r="E35" s="31">
        <v>7.8915329257686633</v>
      </c>
      <c r="G35" s="22">
        <v>30</v>
      </c>
      <c r="H35" s="22">
        <f>HLOOKUP($O35,$B$8:$E$26,H$5,FALSE)</f>
        <v>3</v>
      </c>
      <c r="I35" s="22">
        <f>HLOOKUP($O35,$B$8:$E$26,I$5,FALSE)</f>
        <v>0.2</v>
      </c>
      <c r="J35" s="22">
        <f>HLOOKUP($O35,$B$8:$E$26,J$5,FALSE)</f>
        <v>1.26</v>
      </c>
      <c r="K35" s="22">
        <f>HLOOKUP($O35,$B$8:$E$26,K$5,FALSE)</f>
        <v>0</v>
      </c>
      <c r="L35" s="22">
        <f>HLOOKUP($O35,$B$8:$E$26,L$5,FALSE)</f>
        <v>0</v>
      </c>
      <c r="M35" s="22">
        <f t="shared" si="10"/>
        <v>0.60000000000000009</v>
      </c>
      <c r="N35" s="22">
        <f t="shared" si="11"/>
        <v>3.7800000000000002</v>
      </c>
      <c r="O35" s="22" t="s">
        <v>39</v>
      </c>
      <c r="P35" s="24">
        <f t="shared" ca="1" si="20"/>
        <v>0.20215653950788556</v>
      </c>
      <c r="Q35" s="24">
        <f t="shared" ca="1" si="28"/>
        <v>2.663231540139857</v>
      </c>
      <c r="R35" s="24">
        <f t="shared" ca="1" si="12"/>
        <v>2.8653880796477424</v>
      </c>
      <c r="S35" s="22" t="str">
        <f t="shared" ca="1" si="13"/>
        <v/>
      </c>
      <c r="T35" s="24" t="str">
        <f t="shared" ca="1" si="14"/>
        <v/>
      </c>
      <c r="U35" s="24">
        <f t="shared" ca="1" si="15"/>
        <v>0</v>
      </c>
    </row>
    <row r="36" spans="1:21" x14ac:dyDescent="0.25">
      <c r="A36" s="29" t="s">
        <v>92</v>
      </c>
      <c r="B36" s="32">
        <v>0.78001384738376101</v>
      </c>
      <c r="C36" s="32">
        <v>2.4937837130891576</v>
      </c>
      <c r="D36" s="32">
        <v>4.349838946896539</v>
      </c>
      <c r="E36" s="32">
        <v>9.0230614163041274</v>
      </c>
      <c r="G36" s="22">
        <v>31</v>
      </c>
      <c r="H36" s="22">
        <f>HLOOKUP($O36,$B$8:$E$26,H$5,FALSE)</f>
        <v>3</v>
      </c>
      <c r="I36" s="22">
        <f>HLOOKUP($O36,$B$8:$E$26,I$5,FALSE)</f>
        <v>0.2</v>
      </c>
      <c r="J36" s="22">
        <f>HLOOKUP($O36,$B$8:$E$26,J$5,FALSE)</f>
        <v>1.26</v>
      </c>
      <c r="K36" s="22">
        <f>HLOOKUP($O36,$B$8:$E$26,K$5,FALSE)</f>
        <v>0</v>
      </c>
      <c r="L36" s="22">
        <f>HLOOKUP($O36,$B$8:$E$26,L$5,FALSE)</f>
        <v>0</v>
      </c>
      <c r="M36" s="22">
        <f t="shared" si="10"/>
        <v>0.60000000000000009</v>
      </c>
      <c r="N36" s="22">
        <f t="shared" si="11"/>
        <v>3.7800000000000002</v>
      </c>
      <c r="O36" s="22" t="s">
        <v>39</v>
      </c>
      <c r="P36" s="24">
        <f t="shared" ca="1" si="20"/>
        <v>0.24351536706875343</v>
      </c>
      <c r="Q36" s="24">
        <f t="shared" ca="1" si="28"/>
        <v>2.5849045955173073</v>
      </c>
      <c r="R36" s="24">
        <f t="shared" ca="1" si="12"/>
        <v>2.8284199625860609</v>
      </c>
      <c r="S36" s="22" t="str">
        <f t="shared" ca="1" si="13"/>
        <v/>
      </c>
      <c r="T36" s="24" t="str">
        <f t="shared" ca="1" si="14"/>
        <v/>
      </c>
      <c r="U36" s="24">
        <f t="shared" ca="1" si="15"/>
        <v>0</v>
      </c>
    </row>
    <row r="37" spans="1:21" x14ac:dyDescent="0.25">
      <c r="A37" s="33" t="s">
        <v>91</v>
      </c>
      <c r="B37" s="35">
        <v>355</v>
      </c>
      <c r="C37" s="35">
        <v>450</v>
      </c>
      <c r="D37" s="35">
        <v>389</v>
      </c>
      <c r="E37" s="35">
        <v>244</v>
      </c>
      <c r="G37" s="22">
        <v>32</v>
      </c>
      <c r="H37" s="22">
        <f>HLOOKUP($O37,$B$8:$E$26,H$5,FALSE)</f>
        <v>3</v>
      </c>
      <c r="I37" s="22">
        <f>HLOOKUP($O37,$B$8:$E$26,I$5,FALSE)</f>
        <v>0.2</v>
      </c>
      <c r="J37" s="22">
        <f>HLOOKUP($O37,$B$8:$E$26,J$5,FALSE)</f>
        <v>1.26</v>
      </c>
      <c r="K37" s="22">
        <f>HLOOKUP($O37,$B$8:$E$26,K$5,FALSE)</f>
        <v>0</v>
      </c>
      <c r="L37" s="22">
        <f>HLOOKUP($O37,$B$8:$E$26,L$5,FALSE)</f>
        <v>0</v>
      </c>
      <c r="M37" s="22">
        <f t="shared" si="10"/>
        <v>0.60000000000000009</v>
      </c>
      <c r="N37" s="22">
        <f t="shared" si="11"/>
        <v>3.7800000000000002</v>
      </c>
      <c r="O37" s="22" t="s">
        <v>39</v>
      </c>
      <c r="P37" s="24">
        <f t="shared" ca="1" si="20"/>
        <v>4.6037605432168442E-2</v>
      </c>
      <c r="Q37" s="24">
        <f t="shared" ca="1" si="28"/>
        <v>1.6359409823290361</v>
      </c>
      <c r="R37" s="24">
        <f t="shared" ca="1" si="12"/>
        <v>1.6819785877612046</v>
      </c>
      <c r="S37" s="22" t="str">
        <f t="shared" ca="1" si="13"/>
        <v/>
      </c>
      <c r="T37" s="24" t="str">
        <f t="shared" ca="1" si="14"/>
        <v/>
      </c>
      <c r="U37" s="24">
        <f t="shared" ca="1" si="15"/>
        <v>0</v>
      </c>
    </row>
    <row r="38" spans="1:21" x14ac:dyDescent="0.25">
      <c r="A38" s="33" t="s">
        <v>90</v>
      </c>
      <c r="B38" s="35">
        <v>2</v>
      </c>
      <c r="C38" s="35">
        <v>16</v>
      </c>
      <c r="D38" s="35">
        <v>31</v>
      </c>
      <c r="E38" s="35">
        <v>35</v>
      </c>
      <c r="G38" s="22">
        <v>33</v>
      </c>
      <c r="H38" s="22">
        <f>HLOOKUP($O38,$B$8:$E$26,H$5,FALSE)</f>
        <v>3</v>
      </c>
      <c r="I38" s="22">
        <f>HLOOKUP($O38,$B$8:$E$26,I$5,FALSE)</f>
        <v>0.2</v>
      </c>
      <c r="J38" s="22">
        <f>HLOOKUP($O38,$B$8:$E$26,J$5,FALSE)</f>
        <v>1.26</v>
      </c>
      <c r="K38" s="22">
        <f>HLOOKUP($O38,$B$8:$E$26,K$5,FALSE)</f>
        <v>0</v>
      </c>
      <c r="L38" s="22">
        <f>HLOOKUP($O38,$B$8:$E$26,L$5,FALSE)</f>
        <v>0</v>
      </c>
      <c r="M38" s="22">
        <f t="shared" si="10"/>
        <v>0.60000000000000009</v>
      </c>
      <c r="N38" s="22">
        <f t="shared" si="11"/>
        <v>3.7800000000000002</v>
      </c>
      <c r="O38" s="22" t="s">
        <v>39</v>
      </c>
      <c r="P38" s="24">
        <f t="shared" ca="1" si="20"/>
        <v>0.31955777093651955</v>
      </c>
      <c r="Q38" s="24">
        <f t="shared" ca="1" si="28"/>
        <v>2.2119653577699765</v>
      </c>
      <c r="R38" s="24">
        <f t="shared" ca="1" si="12"/>
        <v>2.5315231287064961</v>
      </c>
      <c r="S38" s="22" t="str">
        <f t="shared" ca="1" si="13"/>
        <v/>
      </c>
      <c r="T38" s="24" t="str">
        <f t="shared" ca="1" si="14"/>
        <v/>
      </c>
      <c r="U38" s="24">
        <f t="shared" ca="1" si="15"/>
        <v>0</v>
      </c>
    </row>
    <row r="39" spans="1:21" ht="33" x14ac:dyDescent="0.25">
      <c r="A39" s="49" t="s">
        <v>96</v>
      </c>
      <c r="B39" s="50">
        <v>0.31500000000000006</v>
      </c>
      <c r="C39" s="50">
        <v>7.3586578416023618E-2</v>
      </c>
      <c r="D39" s="50">
        <v>9.2127050332628982E-2</v>
      </c>
      <c r="E39" s="50">
        <v>8.7106667958043366E-2</v>
      </c>
      <c r="G39" s="22">
        <v>34</v>
      </c>
      <c r="H39" s="22">
        <f>HLOOKUP($O39,$B$8:$E$26,H$5,FALSE)</f>
        <v>3</v>
      </c>
      <c r="I39" s="22">
        <f>HLOOKUP($O39,$B$8:$E$26,I$5,FALSE)</f>
        <v>0.2</v>
      </c>
      <c r="J39" s="22">
        <f>HLOOKUP($O39,$B$8:$E$26,J$5,FALSE)</f>
        <v>1.26</v>
      </c>
      <c r="K39" s="22">
        <f>HLOOKUP($O39,$B$8:$E$26,K$5,FALSE)</f>
        <v>0</v>
      </c>
      <c r="L39" s="22">
        <f>HLOOKUP($O39,$B$8:$E$26,L$5,FALSE)</f>
        <v>0</v>
      </c>
      <c r="M39" s="22">
        <f t="shared" si="10"/>
        <v>0.60000000000000009</v>
      </c>
      <c r="N39" s="22">
        <f t="shared" si="11"/>
        <v>3.7800000000000002</v>
      </c>
      <c r="O39" s="22" t="s">
        <v>39</v>
      </c>
      <c r="P39" s="24">
        <f t="shared" ca="1" si="20"/>
        <v>0.59359324941164471</v>
      </c>
      <c r="Q39" s="24">
        <f t="shared" ca="1" si="28"/>
        <v>2.5716437295267451</v>
      </c>
      <c r="R39" s="24">
        <f t="shared" ca="1" si="12"/>
        <v>3.1652369789383901</v>
      </c>
      <c r="S39" s="22" t="str">
        <f t="shared" ca="1" si="13"/>
        <v>B</v>
      </c>
      <c r="T39" s="24">
        <f t="shared" ca="1" si="14"/>
        <v>0.16523697893839007</v>
      </c>
      <c r="U39" s="24">
        <f t="shared" ca="1" si="15"/>
        <v>0</v>
      </c>
    </row>
    <row r="40" spans="1:21" x14ac:dyDescent="0.25">
      <c r="A40" s="37" t="s">
        <v>47</v>
      </c>
      <c r="B40" s="38">
        <f>1-B38/B37</f>
        <v>0.9943661971830986</v>
      </c>
      <c r="C40" s="38">
        <f>1-C38/C37</f>
        <v>0.96444444444444444</v>
      </c>
      <c r="D40" s="38">
        <f>1-D38/D37</f>
        <v>0.92030848329048842</v>
      </c>
      <c r="E40" s="38">
        <f>1-E38/E37</f>
        <v>0.85655737704918034</v>
      </c>
      <c r="G40" s="22">
        <v>35</v>
      </c>
      <c r="H40" s="22">
        <f>HLOOKUP($O40,$B$8:$E$26,H$5,FALSE)</f>
        <v>3</v>
      </c>
      <c r="I40" s="22">
        <f>HLOOKUP($O40,$B$8:$E$26,I$5,FALSE)</f>
        <v>0.2</v>
      </c>
      <c r="J40" s="22">
        <f>HLOOKUP($O40,$B$8:$E$26,J$5,FALSE)</f>
        <v>1.26</v>
      </c>
      <c r="K40" s="22">
        <f>HLOOKUP($O40,$B$8:$E$26,K$5,FALSE)</f>
        <v>0</v>
      </c>
      <c r="L40" s="22">
        <f>HLOOKUP($O40,$B$8:$E$26,L$5,FALSE)</f>
        <v>0</v>
      </c>
      <c r="M40" s="22">
        <f t="shared" si="10"/>
        <v>0.60000000000000009</v>
      </c>
      <c r="N40" s="22">
        <f t="shared" si="11"/>
        <v>3.7800000000000002</v>
      </c>
      <c r="O40" s="22" t="s">
        <v>39</v>
      </c>
      <c r="P40" s="24">
        <f t="shared" ca="1" si="20"/>
        <v>7.6174347293967964E-2</v>
      </c>
      <c r="Q40" s="24">
        <f t="shared" ca="1" si="28"/>
        <v>2.0194811961106707</v>
      </c>
      <c r="R40" s="24">
        <f t="shared" ca="1" si="12"/>
        <v>2.0956555434046384</v>
      </c>
      <c r="S40" s="22" t="str">
        <f t="shared" ca="1" si="13"/>
        <v/>
      </c>
      <c r="T40" s="24" t="str">
        <f t="shared" ca="1" si="14"/>
        <v/>
      </c>
      <c r="U40" s="24">
        <f t="shared" ca="1" si="15"/>
        <v>0</v>
      </c>
    </row>
    <row r="41" spans="1:21" x14ac:dyDescent="0.25">
      <c r="A41" s="37" t="s">
        <v>87</v>
      </c>
      <c r="B41" s="39">
        <v>0.99</v>
      </c>
      <c r="C41" s="39">
        <v>0.95</v>
      </c>
      <c r="D41" s="39">
        <v>0.9</v>
      </c>
      <c r="E41" s="39">
        <v>0.85</v>
      </c>
      <c r="G41" s="22">
        <v>34</v>
      </c>
      <c r="H41" s="22">
        <f>HLOOKUP($O41,$B$8:$E$26,H$5,FALSE)</f>
        <v>10</v>
      </c>
      <c r="I41" s="22">
        <f>HLOOKUP($O41,$B$8:$E$26,I$5,FALSE)</f>
        <v>0.2</v>
      </c>
      <c r="J41" s="22">
        <f>HLOOKUP($O41,$B$8:$E$26,J$5,FALSE)</f>
        <v>1.4</v>
      </c>
      <c r="K41" s="22">
        <f>HLOOKUP($O41,$B$8:$E$26,K$5,FALSE)</f>
        <v>0</v>
      </c>
      <c r="L41" s="22">
        <f>HLOOKUP($O41,$B$8:$E$26,L$5,FALSE)</f>
        <v>0</v>
      </c>
      <c r="M41" s="22">
        <f t="shared" si="8"/>
        <v>2</v>
      </c>
      <c r="N41" s="22">
        <f t="shared" si="9"/>
        <v>14</v>
      </c>
      <c r="O41" s="22" t="s">
        <v>41</v>
      </c>
      <c r="P41" s="24">
        <f t="shared" ca="1" si="20"/>
        <v>1.387513882327835</v>
      </c>
      <c r="Q41" s="24">
        <f t="shared" ref="Q41:Q72" ca="1" si="30">MIN(N41*20,MAX(M41,NORMINV(RAND(),N41-(N41-M41)/2,(N41-M41)/16)))</f>
        <v>7.9566077087278471</v>
      </c>
      <c r="R41" s="24">
        <f t="shared" ref="R41:R71" ca="1" si="31">SUM(P41:Q41)</f>
        <v>9.3441215910556821</v>
      </c>
      <c r="S41" s="22" t="str">
        <f t="shared" ref="S41:S71" ca="1" si="32">IF(H41&lt;R41,O41,"")</f>
        <v/>
      </c>
      <c r="T41" s="24" t="str">
        <f t="shared" ref="T41:T71" ca="1" si="33">IF(S41=O41,R41-H41,"")</f>
        <v/>
      </c>
      <c r="U41" s="24">
        <f t="shared" ca="1" si="5"/>
        <v>0</v>
      </c>
    </row>
    <row r="42" spans="1:21" x14ac:dyDescent="0.25">
      <c r="A42" s="37" t="s">
        <v>88</v>
      </c>
      <c r="B42" s="39">
        <f>B40-B41</f>
        <v>4.3661971830986079E-3</v>
      </c>
      <c r="C42" s="39">
        <f>C40-C41</f>
        <v>1.4444444444444482E-2</v>
      </c>
      <c r="D42" s="39">
        <f>D40-D41</f>
        <v>2.0308483290488399E-2</v>
      </c>
      <c r="E42" s="39">
        <f>E40-E41</f>
        <v>6.5573770491803574E-3</v>
      </c>
      <c r="G42" s="22">
        <v>35</v>
      </c>
      <c r="H42" s="22">
        <f>HLOOKUP($O42,$B$8:$E$26,H$5,FALSE)</f>
        <v>1</v>
      </c>
      <c r="I42" s="22">
        <f>HLOOKUP($O42,$B$8:$E$26,I$5,FALSE)</f>
        <v>0.3</v>
      </c>
      <c r="J42" s="22">
        <f>HLOOKUP($O42,$B$8:$E$26,J$5,FALSE)</f>
        <v>0.95</v>
      </c>
      <c r="K42" s="22">
        <f>HLOOKUP($O42,$B$8:$E$26,K$5,FALSE)</f>
        <v>0</v>
      </c>
      <c r="L42" s="22">
        <f>HLOOKUP($O42,$B$8:$E$26,L$5,FALSE)</f>
        <v>0</v>
      </c>
      <c r="M42" s="22">
        <f t="shared" si="8"/>
        <v>0.3</v>
      </c>
      <c r="N42" s="22">
        <f t="shared" si="9"/>
        <v>0.95</v>
      </c>
      <c r="O42" s="22" t="s">
        <v>38</v>
      </c>
      <c r="P42" s="24">
        <f t="shared" ca="1" si="20"/>
        <v>0.24482002391977864</v>
      </c>
      <c r="Q42" s="24">
        <f t="shared" ca="1" si="30"/>
        <v>0.62375567199805371</v>
      </c>
      <c r="R42" s="24">
        <f t="shared" ca="1" si="31"/>
        <v>0.86857569591783235</v>
      </c>
      <c r="S42" s="22" t="str">
        <f t="shared" ca="1" si="32"/>
        <v/>
      </c>
      <c r="T42" s="24" t="str">
        <f t="shared" ca="1" si="33"/>
        <v/>
      </c>
      <c r="U42" s="24">
        <f t="shared" ca="1" si="5"/>
        <v>0</v>
      </c>
    </row>
    <row r="43" spans="1:21" x14ac:dyDescent="0.25">
      <c r="A43" s="30" t="s">
        <v>89</v>
      </c>
      <c r="B43" s="36">
        <v>2</v>
      </c>
      <c r="C43" s="36">
        <v>1</v>
      </c>
      <c r="D43" s="36">
        <v>2</v>
      </c>
      <c r="E43" s="36">
        <v>1</v>
      </c>
      <c r="G43" s="22">
        <v>36</v>
      </c>
      <c r="H43" s="22">
        <f>HLOOKUP($O43,$B$8:$E$26,H$5,FALSE)</f>
        <v>10</v>
      </c>
      <c r="I43" s="22">
        <f>HLOOKUP($O43,$B$8:$E$26,I$5,FALSE)</f>
        <v>0.2</v>
      </c>
      <c r="J43" s="22">
        <f>HLOOKUP($O43,$B$8:$E$26,J$5,FALSE)</f>
        <v>1.4</v>
      </c>
      <c r="K43" s="22">
        <f>HLOOKUP($O43,$B$8:$E$26,K$5,FALSE)</f>
        <v>0</v>
      </c>
      <c r="L43" s="22">
        <f>HLOOKUP($O43,$B$8:$E$26,L$5,FALSE)</f>
        <v>0</v>
      </c>
      <c r="M43" s="22">
        <f t="shared" si="8"/>
        <v>2</v>
      </c>
      <c r="N43" s="22">
        <f t="shared" si="9"/>
        <v>14</v>
      </c>
      <c r="O43" s="22" t="s">
        <v>41</v>
      </c>
      <c r="P43" s="24">
        <f t="shared" ca="1" si="20"/>
        <v>1.2900650152227309</v>
      </c>
      <c r="Q43" s="24">
        <f t="shared" ca="1" si="30"/>
        <v>8.4668892127460875</v>
      </c>
      <c r="R43" s="24">
        <f t="shared" ca="1" si="31"/>
        <v>9.7569542279688193</v>
      </c>
      <c r="S43" s="22" t="str">
        <f t="shared" ca="1" si="32"/>
        <v/>
      </c>
      <c r="T43" s="24" t="str">
        <f t="shared" ca="1" si="33"/>
        <v/>
      </c>
      <c r="U43" s="24">
        <f t="shared" ca="1" si="5"/>
        <v>0</v>
      </c>
    </row>
    <row r="44" spans="1:21" x14ac:dyDescent="0.25">
      <c r="A44" s="30" t="s">
        <v>98</v>
      </c>
      <c r="B44" s="36">
        <v>800</v>
      </c>
      <c r="C44" s="36">
        <v>600</v>
      </c>
      <c r="D44" s="36">
        <v>400</v>
      </c>
      <c r="E44" s="36">
        <v>400</v>
      </c>
      <c r="G44" s="22">
        <v>37</v>
      </c>
      <c r="H44" s="22">
        <f>HLOOKUP($O44,$B$8:$E$26,H$5,FALSE)</f>
        <v>3</v>
      </c>
      <c r="I44" s="22">
        <f>HLOOKUP($O44,$B$8:$E$26,I$5,FALSE)</f>
        <v>0.2</v>
      </c>
      <c r="J44" s="22">
        <f>HLOOKUP($O44,$B$8:$E$26,J$5,FALSE)</f>
        <v>1.26</v>
      </c>
      <c r="K44" s="22">
        <f>HLOOKUP($O44,$B$8:$E$26,K$5,FALSE)</f>
        <v>0</v>
      </c>
      <c r="L44" s="22">
        <f>HLOOKUP($O44,$B$8:$E$26,L$5,FALSE)</f>
        <v>0</v>
      </c>
      <c r="M44" s="22">
        <f t="shared" si="8"/>
        <v>0.60000000000000009</v>
      </c>
      <c r="N44" s="22">
        <f t="shared" si="9"/>
        <v>3.7800000000000002</v>
      </c>
      <c r="O44" s="22" t="s">
        <v>39</v>
      </c>
      <c r="P44" s="24">
        <f t="shared" ca="1" si="20"/>
        <v>0.36833825571024154</v>
      </c>
      <c r="Q44" s="24">
        <f t="shared" ca="1" si="30"/>
        <v>1.8273972711343935</v>
      </c>
      <c r="R44" s="24">
        <f t="shared" ca="1" si="31"/>
        <v>2.195735526844635</v>
      </c>
      <c r="S44" s="22" t="str">
        <f t="shared" ca="1" si="32"/>
        <v/>
      </c>
      <c r="T44" s="24" t="str">
        <f t="shared" ca="1" si="33"/>
        <v/>
      </c>
      <c r="U44" s="24">
        <f t="shared" ca="1" si="5"/>
        <v>0</v>
      </c>
    </row>
    <row r="45" spans="1:21" x14ac:dyDescent="0.25">
      <c r="A45" s="30" t="s">
        <v>97</v>
      </c>
      <c r="B45" s="30">
        <f>B35*B43*B44*B37/1000</f>
        <v>358.05285828094543</v>
      </c>
      <c r="C45" s="30">
        <f t="shared" ref="C45" si="34">C35*C43*C44*C37/1000</f>
        <v>591.18581846558061</v>
      </c>
      <c r="D45" s="30">
        <f t="shared" ref="D45" si="35">D35*D43*D44*D37/1000</f>
        <v>1205.8180457088331</v>
      </c>
      <c r="E45" s="30">
        <f>E35*E43*E44*E37/1000</f>
        <v>770.21361355502142</v>
      </c>
      <c r="G45" s="22">
        <v>38</v>
      </c>
      <c r="H45" s="22">
        <f>HLOOKUP($O45,$B$8:$E$26,H$5,FALSE)</f>
        <v>3</v>
      </c>
      <c r="I45" s="22">
        <f>HLOOKUP($O45,$B$8:$E$26,I$5,FALSE)</f>
        <v>0.2</v>
      </c>
      <c r="J45" s="22">
        <f>HLOOKUP($O45,$B$8:$E$26,J$5,FALSE)</f>
        <v>1.26</v>
      </c>
      <c r="K45" s="22">
        <f>HLOOKUP($O45,$B$8:$E$26,K$5,FALSE)</f>
        <v>0</v>
      </c>
      <c r="L45" s="22">
        <f>HLOOKUP($O45,$B$8:$E$26,L$5,FALSE)</f>
        <v>0</v>
      </c>
      <c r="M45" s="22">
        <f t="shared" si="8"/>
        <v>0.60000000000000009</v>
      </c>
      <c r="N45" s="22">
        <f t="shared" si="9"/>
        <v>3.7800000000000002</v>
      </c>
      <c r="O45" s="22" t="s">
        <v>39</v>
      </c>
      <c r="P45" s="24">
        <f t="shared" ca="1" si="20"/>
        <v>0.31242344968627822</v>
      </c>
      <c r="Q45" s="24">
        <f t="shared" ca="1" si="30"/>
        <v>2.0691683703595674</v>
      </c>
      <c r="R45" s="24">
        <f t="shared" ca="1" si="31"/>
        <v>2.3815918200458457</v>
      </c>
      <c r="S45" s="22" t="str">
        <f t="shared" ca="1" si="32"/>
        <v/>
      </c>
      <c r="T45" s="24" t="str">
        <f t="shared" ca="1" si="33"/>
        <v/>
      </c>
      <c r="U45" s="24">
        <f t="shared" ca="1" si="5"/>
        <v>0</v>
      </c>
    </row>
    <row r="46" spans="1:21" x14ac:dyDescent="0.25">
      <c r="A46" s="51" t="s">
        <v>100</v>
      </c>
      <c r="B46" s="52"/>
      <c r="C46" s="52"/>
      <c r="D46" s="53"/>
      <c r="E46" s="30">
        <f>SUM(B45:E45)</f>
        <v>2925.2703360103806</v>
      </c>
      <c r="G46" s="22">
        <v>39</v>
      </c>
      <c r="H46" s="22">
        <f>HLOOKUP($O46,$B$8:$E$26,H$5,FALSE)</f>
        <v>5</v>
      </c>
      <c r="I46" s="22">
        <f>HLOOKUP($O46,$B$8:$E$26,I$5,FALSE)</f>
        <v>0.18</v>
      </c>
      <c r="J46" s="22">
        <f>HLOOKUP($O46,$B$8:$E$26,J$5,FALSE)</f>
        <v>1.37</v>
      </c>
      <c r="K46" s="22">
        <f>HLOOKUP($O46,$B$8:$E$26,K$5,FALSE)</f>
        <v>0</v>
      </c>
      <c r="L46" s="22">
        <f>HLOOKUP($O46,$B$8:$E$26,L$5,FALSE)</f>
        <v>0</v>
      </c>
      <c r="M46" s="22">
        <f t="shared" si="8"/>
        <v>0.89999999999999991</v>
      </c>
      <c r="N46" s="22">
        <f t="shared" si="9"/>
        <v>6.8500000000000005</v>
      </c>
      <c r="O46" s="22" t="s">
        <v>40</v>
      </c>
      <c r="P46" s="24">
        <f t="shared" ca="1" si="20"/>
        <v>0.61353901914997655</v>
      </c>
      <c r="Q46" s="24">
        <f t="shared" ca="1" si="30"/>
        <v>3.8016302580411416</v>
      </c>
      <c r="R46" s="24">
        <f t="shared" ca="1" si="31"/>
        <v>4.4151692771911186</v>
      </c>
      <c r="S46" s="22" t="str">
        <f t="shared" ca="1" si="32"/>
        <v/>
      </c>
      <c r="T46" s="24" t="str">
        <f t="shared" ca="1" si="33"/>
        <v/>
      </c>
      <c r="U46" s="24">
        <f t="shared" ca="1" si="5"/>
        <v>0</v>
      </c>
    </row>
    <row r="47" spans="1:21" x14ac:dyDescent="0.25">
      <c r="A47" s="51" t="s">
        <v>99</v>
      </c>
      <c r="B47" s="52"/>
      <c r="C47" s="52"/>
      <c r="D47" s="53"/>
      <c r="E47" s="30">
        <v>3500</v>
      </c>
      <c r="G47" s="22">
        <v>40</v>
      </c>
      <c r="H47" s="22">
        <f>HLOOKUP($O47,$B$8:$E$26,H$5,FALSE)</f>
        <v>10</v>
      </c>
      <c r="I47" s="22">
        <f>HLOOKUP($O47,$B$8:$E$26,I$5,FALSE)</f>
        <v>0.2</v>
      </c>
      <c r="J47" s="22">
        <f>HLOOKUP($O47,$B$8:$E$26,J$5,FALSE)</f>
        <v>1.4</v>
      </c>
      <c r="K47" s="22">
        <f>HLOOKUP($O47,$B$8:$E$26,K$5,FALSE)</f>
        <v>0</v>
      </c>
      <c r="L47" s="22">
        <f>HLOOKUP($O47,$B$8:$E$26,L$5,FALSE)</f>
        <v>0</v>
      </c>
      <c r="M47" s="22">
        <f t="shared" si="8"/>
        <v>2</v>
      </c>
      <c r="N47" s="22">
        <f t="shared" si="9"/>
        <v>14</v>
      </c>
      <c r="O47" s="22" t="s">
        <v>41</v>
      </c>
      <c r="P47" s="24">
        <f t="shared" ca="1" si="20"/>
        <v>0.50934682468538117</v>
      </c>
      <c r="Q47" s="24">
        <f t="shared" ca="1" si="30"/>
        <v>8.6623240564425199</v>
      </c>
      <c r="R47" s="24">
        <f t="shared" ca="1" si="31"/>
        <v>9.171670881127902</v>
      </c>
      <c r="S47" s="22" t="str">
        <f t="shared" ca="1" si="32"/>
        <v/>
      </c>
      <c r="T47" s="24" t="str">
        <f t="shared" ca="1" si="33"/>
        <v/>
      </c>
      <c r="U47" s="24">
        <f t="shared" ca="1" si="5"/>
        <v>0</v>
      </c>
    </row>
    <row r="48" spans="1:21" x14ac:dyDescent="0.25">
      <c r="G48" s="22">
        <v>41</v>
      </c>
      <c r="H48" s="22">
        <f>HLOOKUP($O48,$B$8:$E$26,H$5,FALSE)</f>
        <v>5</v>
      </c>
      <c r="I48" s="22">
        <f>HLOOKUP($O48,$B$8:$E$26,I$5,FALSE)</f>
        <v>0.18</v>
      </c>
      <c r="J48" s="22">
        <f>HLOOKUP($O48,$B$8:$E$26,J$5,FALSE)</f>
        <v>1.37</v>
      </c>
      <c r="K48" s="22">
        <f>HLOOKUP($O48,$B$8:$E$26,K$5,FALSE)</f>
        <v>0</v>
      </c>
      <c r="L48" s="22">
        <f>HLOOKUP($O48,$B$8:$E$26,L$5,FALSE)</f>
        <v>0</v>
      </c>
      <c r="M48" s="22">
        <f t="shared" si="8"/>
        <v>0.89999999999999991</v>
      </c>
      <c r="N48" s="22">
        <f t="shared" si="9"/>
        <v>6.8500000000000005</v>
      </c>
      <c r="O48" s="22" t="s">
        <v>40</v>
      </c>
      <c r="P48" s="24">
        <f t="shared" ca="1" si="20"/>
        <v>0.64363811086973144</v>
      </c>
      <c r="Q48" s="24">
        <f t="shared" ca="1" si="30"/>
        <v>3.7369415937553345</v>
      </c>
      <c r="R48" s="24">
        <f t="shared" ca="1" si="31"/>
        <v>4.3805797046250659</v>
      </c>
      <c r="S48" s="22" t="str">
        <f t="shared" ca="1" si="32"/>
        <v/>
      </c>
      <c r="T48" s="24" t="str">
        <f t="shared" ca="1" si="33"/>
        <v/>
      </c>
      <c r="U48" s="24">
        <f t="shared" ca="1" si="5"/>
        <v>0</v>
      </c>
    </row>
    <row r="49" spans="7:21" x14ac:dyDescent="0.25">
      <c r="G49" s="22">
        <v>42</v>
      </c>
      <c r="H49" s="22">
        <f>HLOOKUP($O49,$B$8:$E$26,H$5,FALSE)</f>
        <v>3</v>
      </c>
      <c r="I49" s="22">
        <f>HLOOKUP($O49,$B$8:$E$26,I$5,FALSE)</f>
        <v>0.2</v>
      </c>
      <c r="J49" s="22">
        <f>HLOOKUP($O49,$B$8:$E$26,J$5,FALSE)</f>
        <v>1.26</v>
      </c>
      <c r="K49" s="22">
        <f>HLOOKUP($O49,$B$8:$E$26,K$5,FALSE)</f>
        <v>0</v>
      </c>
      <c r="L49" s="22">
        <f>HLOOKUP($O49,$B$8:$E$26,L$5,FALSE)</f>
        <v>0</v>
      </c>
      <c r="M49" s="22">
        <f t="shared" si="8"/>
        <v>0.60000000000000009</v>
      </c>
      <c r="N49" s="22">
        <f t="shared" si="9"/>
        <v>3.7800000000000002</v>
      </c>
      <c r="O49" s="22" t="s">
        <v>39</v>
      </c>
      <c r="P49" s="24">
        <f t="shared" ca="1" si="20"/>
        <v>0.37154946330169991</v>
      </c>
      <c r="Q49" s="24">
        <f t="shared" ca="1" si="30"/>
        <v>2.0007038396452876</v>
      </c>
      <c r="R49" s="24">
        <f t="shared" ca="1" si="31"/>
        <v>2.3722533029469877</v>
      </c>
      <c r="S49" s="22" t="str">
        <f t="shared" ca="1" si="32"/>
        <v/>
      </c>
      <c r="T49" s="24" t="str">
        <f t="shared" ca="1" si="33"/>
        <v/>
      </c>
      <c r="U49" s="24">
        <f t="shared" ca="1" si="5"/>
        <v>0</v>
      </c>
    </row>
    <row r="50" spans="7:21" x14ac:dyDescent="0.25">
      <c r="G50" s="22">
        <v>43</v>
      </c>
      <c r="H50" s="22">
        <f>HLOOKUP($O50,$B$8:$E$26,H$5,FALSE)</f>
        <v>3</v>
      </c>
      <c r="I50" s="22">
        <f>HLOOKUP($O50,$B$8:$E$26,I$5,FALSE)</f>
        <v>0.2</v>
      </c>
      <c r="J50" s="22">
        <f>HLOOKUP($O50,$B$8:$E$26,J$5,FALSE)</f>
        <v>1.26</v>
      </c>
      <c r="K50" s="22">
        <f>HLOOKUP($O50,$B$8:$E$26,K$5,FALSE)</f>
        <v>0</v>
      </c>
      <c r="L50" s="22">
        <f>HLOOKUP($O50,$B$8:$E$26,L$5,FALSE)</f>
        <v>0</v>
      </c>
      <c r="M50" s="22">
        <f t="shared" si="8"/>
        <v>0.60000000000000009</v>
      </c>
      <c r="N50" s="22">
        <f t="shared" si="9"/>
        <v>3.7800000000000002</v>
      </c>
      <c r="O50" s="22" t="s">
        <v>39</v>
      </c>
      <c r="P50" s="24">
        <f t="shared" ca="1" si="20"/>
        <v>0.37194998703660664</v>
      </c>
      <c r="Q50" s="24">
        <f t="shared" ca="1" si="30"/>
        <v>1.7908924073300463</v>
      </c>
      <c r="R50" s="24">
        <f t="shared" ca="1" si="31"/>
        <v>2.162842394366653</v>
      </c>
      <c r="S50" s="22" t="str">
        <f t="shared" ca="1" si="32"/>
        <v/>
      </c>
      <c r="T50" s="24" t="str">
        <f t="shared" ca="1" si="33"/>
        <v/>
      </c>
      <c r="U50" s="24">
        <f t="shared" ca="1" si="5"/>
        <v>0</v>
      </c>
    </row>
    <row r="51" spans="7:21" x14ac:dyDescent="0.25">
      <c r="G51" s="22">
        <v>44</v>
      </c>
      <c r="H51" s="22">
        <f>HLOOKUP($O51,$B$8:$E$26,H$5,FALSE)</f>
        <v>10</v>
      </c>
      <c r="I51" s="22">
        <f>HLOOKUP($O51,$B$8:$E$26,I$5,FALSE)</f>
        <v>0.2</v>
      </c>
      <c r="J51" s="22">
        <f>HLOOKUP($O51,$B$8:$E$26,J$5,FALSE)</f>
        <v>1.4</v>
      </c>
      <c r="K51" s="22">
        <f>HLOOKUP($O51,$B$8:$E$26,K$5,FALSE)</f>
        <v>0</v>
      </c>
      <c r="L51" s="22">
        <f>HLOOKUP($O51,$B$8:$E$26,L$5,FALSE)</f>
        <v>0</v>
      </c>
      <c r="M51" s="22">
        <f t="shared" si="8"/>
        <v>2</v>
      </c>
      <c r="N51" s="22">
        <f t="shared" si="9"/>
        <v>14</v>
      </c>
      <c r="O51" s="22" t="s">
        <v>41</v>
      </c>
      <c r="P51" s="24">
        <f t="shared" ca="1" si="20"/>
        <v>3.9130135126521415E-2</v>
      </c>
      <c r="Q51" s="24">
        <f t="shared" ca="1" si="30"/>
        <v>9.4043569152183988</v>
      </c>
      <c r="R51" s="24">
        <f t="shared" ca="1" si="31"/>
        <v>9.4434870503449204</v>
      </c>
      <c r="S51" s="22" t="str">
        <f t="shared" ca="1" si="32"/>
        <v/>
      </c>
      <c r="T51" s="24" t="str">
        <f t="shared" ca="1" si="33"/>
        <v/>
      </c>
      <c r="U51" s="24">
        <f t="shared" ca="1" si="5"/>
        <v>0</v>
      </c>
    </row>
    <row r="52" spans="7:21" x14ac:dyDescent="0.25">
      <c r="G52" s="22">
        <v>45</v>
      </c>
      <c r="H52" s="22">
        <f>HLOOKUP($O52,$B$8:$E$26,H$5,FALSE)</f>
        <v>1</v>
      </c>
      <c r="I52" s="22">
        <f>HLOOKUP($O52,$B$8:$E$26,I$5,FALSE)</f>
        <v>0.3</v>
      </c>
      <c r="J52" s="22">
        <f>HLOOKUP($O52,$B$8:$E$26,J$5,FALSE)</f>
        <v>0.95</v>
      </c>
      <c r="K52" s="22">
        <f>HLOOKUP($O52,$B$8:$E$26,K$5,FALSE)</f>
        <v>0</v>
      </c>
      <c r="L52" s="22">
        <f>HLOOKUP($O52,$B$8:$E$26,L$5,FALSE)</f>
        <v>0</v>
      </c>
      <c r="M52" s="22">
        <f t="shared" si="8"/>
        <v>0.3</v>
      </c>
      <c r="N52" s="22">
        <f t="shared" si="9"/>
        <v>0.95</v>
      </c>
      <c r="O52" s="22" t="s">
        <v>38</v>
      </c>
      <c r="P52" s="24">
        <f t="shared" ca="1" si="20"/>
        <v>0.19176370046996596</v>
      </c>
      <c r="Q52" s="24">
        <f t="shared" ca="1" si="30"/>
        <v>0.63086035049475042</v>
      </c>
      <c r="R52" s="24">
        <f t="shared" ca="1" si="31"/>
        <v>0.82262405096471636</v>
      </c>
      <c r="S52" s="22" t="str">
        <f t="shared" ca="1" si="32"/>
        <v/>
      </c>
      <c r="T52" s="24" t="str">
        <f t="shared" ca="1" si="33"/>
        <v/>
      </c>
      <c r="U52" s="24">
        <f t="shared" ca="1" si="5"/>
        <v>0</v>
      </c>
    </row>
    <row r="53" spans="7:21" x14ac:dyDescent="0.25">
      <c r="G53" s="22">
        <v>46</v>
      </c>
      <c r="H53" s="22">
        <f>HLOOKUP($O53,$B$8:$E$26,H$5,FALSE)</f>
        <v>5</v>
      </c>
      <c r="I53" s="22">
        <f>HLOOKUP($O53,$B$8:$E$26,I$5,FALSE)</f>
        <v>0.18</v>
      </c>
      <c r="J53" s="22">
        <f>HLOOKUP($O53,$B$8:$E$26,J$5,FALSE)</f>
        <v>1.37</v>
      </c>
      <c r="K53" s="22">
        <f>HLOOKUP($O53,$B$8:$E$26,K$5,FALSE)</f>
        <v>0</v>
      </c>
      <c r="L53" s="22">
        <f>HLOOKUP($O53,$B$8:$E$26,L$5,FALSE)</f>
        <v>0</v>
      </c>
      <c r="M53" s="22">
        <f t="shared" si="8"/>
        <v>0.89999999999999991</v>
      </c>
      <c r="N53" s="22">
        <f t="shared" si="9"/>
        <v>6.8500000000000005</v>
      </c>
      <c r="O53" s="22" t="s">
        <v>40</v>
      </c>
      <c r="P53" s="24">
        <f t="shared" ca="1" si="20"/>
        <v>0.62989595485942973</v>
      </c>
      <c r="Q53" s="24">
        <f t="shared" ca="1" si="30"/>
        <v>3.7158231991227391</v>
      </c>
      <c r="R53" s="24">
        <f t="shared" ca="1" si="31"/>
        <v>4.3457191539821691</v>
      </c>
      <c r="S53" s="22" t="str">
        <f t="shared" ca="1" si="32"/>
        <v/>
      </c>
      <c r="T53" s="24" t="str">
        <f t="shared" ca="1" si="33"/>
        <v/>
      </c>
      <c r="U53" s="24">
        <f t="shared" ca="1" si="5"/>
        <v>0</v>
      </c>
    </row>
    <row r="54" spans="7:21" x14ac:dyDescent="0.25">
      <c r="G54" s="22">
        <v>47</v>
      </c>
      <c r="H54" s="22">
        <f>HLOOKUP($O54,$B$8:$E$26,H$5,FALSE)</f>
        <v>5</v>
      </c>
      <c r="I54" s="22">
        <f>HLOOKUP($O54,$B$8:$E$26,I$5,FALSE)</f>
        <v>0.18</v>
      </c>
      <c r="J54" s="22">
        <f>HLOOKUP($O54,$B$8:$E$26,J$5,FALSE)</f>
        <v>1.37</v>
      </c>
      <c r="K54" s="22">
        <f>HLOOKUP($O54,$B$8:$E$26,K$5,FALSE)</f>
        <v>0</v>
      </c>
      <c r="L54" s="22">
        <f>HLOOKUP($O54,$B$8:$E$26,L$5,FALSE)</f>
        <v>0</v>
      </c>
      <c r="M54" s="22">
        <f t="shared" si="8"/>
        <v>0.89999999999999991</v>
      </c>
      <c r="N54" s="22">
        <f t="shared" si="9"/>
        <v>6.8500000000000005</v>
      </c>
      <c r="O54" s="22" t="s">
        <v>40</v>
      </c>
      <c r="P54" s="24">
        <f t="shared" ca="1" si="20"/>
        <v>0.78454803032819698</v>
      </c>
      <c r="Q54" s="24">
        <f t="shared" ca="1" si="30"/>
        <v>3.8733345980125353</v>
      </c>
      <c r="R54" s="24">
        <f t="shared" ca="1" si="31"/>
        <v>4.6578826283407322</v>
      </c>
      <c r="S54" s="22" t="str">
        <f t="shared" ca="1" si="32"/>
        <v/>
      </c>
      <c r="T54" s="24" t="str">
        <f t="shared" ca="1" si="33"/>
        <v/>
      </c>
      <c r="U54" s="24">
        <f t="shared" ca="1" si="5"/>
        <v>0</v>
      </c>
    </row>
    <row r="55" spans="7:21" x14ac:dyDescent="0.25">
      <c r="G55" s="22">
        <v>48</v>
      </c>
      <c r="H55" s="22">
        <f>HLOOKUP($O55,$B$8:$E$26,H$5,FALSE)</f>
        <v>10</v>
      </c>
      <c r="I55" s="22">
        <f>HLOOKUP($O55,$B$8:$E$26,I$5,FALSE)</f>
        <v>0.2</v>
      </c>
      <c r="J55" s="22">
        <f>HLOOKUP($O55,$B$8:$E$26,J$5,FALSE)</f>
        <v>1.4</v>
      </c>
      <c r="K55" s="22">
        <f>HLOOKUP($O55,$B$8:$E$26,K$5,FALSE)</f>
        <v>0</v>
      </c>
      <c r="L55" s="22">
        <f>HLOOKUP($O55,$B$8:$E$26,L$5,FALSE)</f>
        <v>0</v>
      </c>
      <c r="M55" s="22">
        <f t="shared" si="8"/>
        <v>2</v>
      </c>
      <c r="N55" s="22">
        <f t="shared" si="9"/>
        <v>14</v>
      </c>
      <c r="O55" s="22" t="s">
        <v>41</v>
      </c>
      <c r="P55" s="24">
        <f t="shared" ca="1" si="20"/>
        <v>1.8357166998258077</v>
      </c>
      <c r="Q55" s="24">
        <f t="shared" ca="1" si="30"/>
        <v>7.8652583978555839</v>
      </c>
      <c r="R55" s="24">
        <f t="shared" ca="1" si="31"/>
        <v>9.7009750976813915</v>
      </c>
      <c r="S55" s="22" t="str">
        <f t="shared" ca="1" si="32"/>
        <v/>
      </c>
      <c r="T55" s="24" t="str">
        <f t="shared" ca="1" si="33"/>
        <v/>
      </c>
      <c r="U55" s="24">
        <f t="shared" ca="1" si="5"/>
        <v>0</v>
      </c>
    </row>
    <row r="56" spans="7:21" x14ac:dyDescent="0.25">
      <c r="G56" s="22">
        <v>49</v>
      </c>
      <c r="H56" s="22">
        <f>HLOOKUP($O56,$B$8:$E$26,H$5,FALSE)</f>
        <v>1</v>
      </c>
      <c r="I56" s="22">
        <f>HLOOKUP($O56,$B$8:$E$26,I$5,FALSE)</f>
        <v>0.3</v>
      </c>
      <c r="J56" s="22">
        <f>HLOOKUP($O56,$B$8:$E$26,J$5,FALSE)</f>
        <v>0.95</v>
      </c>
      <c r="K56" s="22">
        <f>HLOOKUP($O56,$B$8:$E$26,K$5,FALSE)</f>
        <v>0</v>
      </c>
      <c r="L56" s="22">
        <f>HLOOKUP($O56,$B$8:$E$26,L$5,FALSE)</f>
        <v>0</v>
      </c>
      <c r="M56" s="22">
        <f t="shared" si="8"/>
        <v>0.3</v>
      </c>
      <c r="N56" s="22">
        <f t="shared" si="9"/>
        <v>0.95</v>
      </c>
      <c r="O56" s="22" t="s">
        <v>38</v>
      </c>
      <c r="P56" s="24">
        <f t="shared" ca="1" si="20"/>
        <v>0.272060060238143</v>
      </c>
      <c r="Q56" s="24">
        <f t="shared" ca="1" si="30"/>
        <v>0.56132709765166289</v>
      </c>
      <c r="R56" s="24">
        <f t="shared" ca="1" si="31"/>
        <v>0.83338715788980589</v>
      </c>
      <c r="S56" s="22" t="str">
        <f t="shared" ca="1" si="32"/>
        <v/>
      </c>
      <c r="T56" s="24" t="str">
        <f t="shared" ca="1" si="33"/>
        <v/>
      </c>
      <c r="U56" s="24">
        <f t="shared" ca="1" si="5"/>
        <v>0</v>
      </c>
    </row>
    <row r="57" spans="7:21" x14ac:dyDescent="0.25">
      <c r="G57" s="22">
        <v>50</v>
      </c>
      <c r="H57" s="22">
        <f>HLOOKUP($O57,$B$8:$E$26,H$5,FALSE)</f>
        <v>1</v>
      </c>
      <c r="I57" s="22">
        <f>HLOOKUP($O57,$B$8:$E$26,I$5,FALSE)</f>
        <v>0.3</v>
      </c>
      <c r="J57" s="22">
        <f>HLOOKUP($O57,$B$8:$E$26,J$5,FALSE)</f>
        <v>0.95</v>
      </c>
      <c r="K57" s="22">
        <f>HLOOKUP($O57,$B$8:$E$26,K$5,FALSE)</f>
        <v>0</v>
      </c>
      <c r="L57" s="22">
        <f>HLOOKUP($O57,$B$8:$E$26,L$5,FALSE)</f>
        <v>0</v>
      </c>
      <c r="M57" s="22">
        <f t="shared" si="8"/>
        <v>0.3</v>
      </c>
      <c r="N57" s="22">
        <f t="shared" si="9"/>
        <v>0.95</v>
      </c>
      <c r="O57" s="22" t="s">
        <v>38</v>
      </c>
      <c r="P57" s="24">
        <f t="shared" ca="1" si="20"/>
        <v>0.12192472169534346</v>
      </c>
      <c r="Q57" s="24">
        <f t="shared" ca="1" si="30"/>
        <v>0.6157217866779322</v>
      </c>
      <c r="R57" s="24">
        <f t="shared" ca="1" si="31"/>
        <v>0.73764650837327572</v>
      </c>
      <c r="S57" s="22" t="str">
        <f t="shared" ca="1" si="32"/>
        <v/>
      </c>
      <c r="T57" s="24" t="str">
        <f t="shared" ca="1" si="33"/>
        <v/>
      </c>
      <c r="U57" s="24">
        <f t="shared" ca="1" si="5"/>
        <v>0</v>
      </c>
    </row>
    <row r="58" spans="7:21" x14ac:dyDescent="0.25">
      <c r="G58" s="22">
        <v>51</v>
      </c>
      <c r="H58" s="22">
        <f>HLOOKUP($O58,$B$8:$E$26,H$5,FALSE)</f>
        <v>1</v>
      </c>
      <c r="I58" s="22">
        <f>HLOOKUP($O58,$B$8:$E$26,I$5,FALSE)</f>
        <v>0.3</v>
      </c>
      <c r="J58" s="22">
        <f>HLOOKUP($O58,$B$8:$E$26,J$5,FALSE)</f>
        <v>0.95</v>
      </c>
      <c r="K58" s="22">
        <f>HLOOKUP($O58,$B$8:$E$26,K$5,FALSE)</f>
        <v>0</v>
      </c>
      <c r="L58" s="22">
        <f>HLOOKUP($O58,$B$8:$E$26,L$5,FALSE)</f>
        <v>0</v>
      </c>
      <c r="M58" s="22">
        <f t="shared" si="8"/>
        <v>0.3</v>
      </c>
      <c r="N58" s="22">
        <f t="shared" si="9"/>
        <v>0.95</v>
      </c>
      <c r="O58" s="22" t="s">
        <v>38</v>
      </c>
      <c r="P58" s="24">
        <f t="shared" ca="1" si="20"/>
        <v>0.11055542738794268</v>
      </c>
      <c r="Q58" s="24">
        <f t="shared" ca="1" si="30"/>
        <v>0.65484360447642798</v>
      </c>
      <c r="R58" s="24">
        <f t="shared" ca="1" si="31"/>
        <v>0.76539903186437064</v>
      </c>
      <c r="S58" s="22" t="str">
        <f t="shared" ca="1" si="32"/>
        <v/>
      </c>
      <c r="T58" s="24" t="str">
        <f t="shared" ca="1" si="33"/>
        <v/>
      </c>
      <c r="U58" s="24">
        <f t="shared" ca="1" si="5"/>
        <v>0</v>
      </c>
    </row>
    <row r="59" spans="7:21" x14ac:dyDescent="0.25">
      <c r="G59" s="22">
        <v>52</v>
      </c>
      <c r="H59" s="22">
        <f>HLOOKUP($O59,$B$8:$E$26,H$5,FALSE)</f>
        <v>5</v>
      </c>
      <c r="I59" s="22">
        <f>HLOOKUP($O59,$B$8:$E$26,I$5,FALSE)</f>
        <v>0.18</v>
      </c>
      <c r="J59" s="22">
        <f>HLOOKUP($O59,$B$8:$E$26,J$5,FALSE)</f>
        <v>1.37</v>
      </c>
      <c r="K59" s="22">
        <f>HLOOKUP($O59,$B$8:$E$26,K$5,FALSE)</f>
        <v>0</v>
      </c>
      <c r="L59" s="22">
        <f>HLOOKUP($O59,$B$8:$E$26,L$5,FALSE)</f>
        <v>0</v>
      </c>
      <c r="M59" s="22">
        <f t="shared" si="8"/>
        <v>0.89999999999999991</v>
      </c>
      <c r="N59" s="22">
        <f t="shared" si="9"/>
        <v>6.8500000000000005</v>
      </c>
      <c r="O59" s="22" t="s">
        <v>40</v>
      </c>
      <c r="P59" s="24">
        <f t="shared" ca="1" si="20"/>
        <v>0.26101698139756563</v>
      </c>
      <c r="Q59" s="24">
        <f t="shared" ca="1" si="30"/>
        <v>3.3775626787697135</v>
      </c>
      <c r="R59" s="24">
        <f t="shared" ca="1" si="31"/>
        <v>3.6385796601672791</v>
      </c>
      <c r="S59" s="22" t="str">
        <f t="shared" ca="1" si="32"/>
        <v/>
      </c>
      <c r="T59" s="24" t="str">
        <f t="shared" ca="1" si="33"/>
        <v/>
      </c>
      <c r="U59" s="24">
        <f t="shared" ca="1" si="5"/>
        <v>0</v>
      </c>
    </row>
    <row r="60" spans="7:21" x14ac:dyDescent="0.25">
      <c r="G60" s="22">
        <v>53</v>
      </c>
      <c r="H60" s="22">
        <f>HLOOKUP($O60,$B$8:$E$26,H$5,FALSE)</f>
        <v>3</v>
      </c>
      <c r="I60" s="22">
        <f>HLOOKUP($O60,$B$8:$E$26,I$5,FALSE)</f>
        <v>0.2</v>
      </c>
      <c r="J60" s="22">
        <f>HLOOKUP($O60,$B$8:$E$26,J$5,FALSE)</f>
        <v>1.26</v>
      </c>
      <c r="K60" s="22">
        <f>HLOOKUP($O60,$B$8:$E$26,K$5,FALSE)</f>
        <v>0</v>
      </c>
      <c r="L60" s="22">
        <f>HLOOKUP($O60,$B$8:$E$26,L$5,FALSE)</f>
        <v>0</v>
      </c>
      <c r="M60" s="22">
        <f t="shared" si="8"/>
        <v>0.60000000000000009</v>
      </c>
      <c r="N60" s="22">
        <f t="shared" si="9"/>
        <v>3.7800000000000002</v>
      </c>
      <c r="O60" s="22" t="s">
        <v>39</v>
      </c>
      <c r="P60" s="24">
        <f t="shared" ca="1" si="20"/>
        <v>2.8494872220658191E-2</v>
      </c>
      <c r="Q60" s="24">
        <f t="shared" ca="1" si="30"/>
        <v>2.4443065189425215</v>
      </c>
      <c r="R60" s="24">
        <f t="shared" ca="1" si="31"/>
        <v>2.4728013911631797</v>
      </c>
      <c r="S60" s="22" t="str">
        <f t="shared" ca="1" si="32"/>
        <v/>
      </c>
      <c r="T60" s="24" t="str">
        <f t="shared" ca="1" si="33"/>
        <v/>
      </c>
      <c r="U60" s="24">
        <f t="shared" ca="1" si="5"/>
        <v>0</v>
      </c>
    </row>
    <row r="61" spans="7:21" x14ac:dyDescent="0.25">
      <c r="G61" s="22">
        <v>54</v>
      </c>
      <c r="H61" s="22">
        <f>HLOOKUP($O61,$B$8:$E$26,H$5,FALSE)</f>
        <v>3</v>
      </c>
      <c r="I61" s="22">
        <f>HLOOKUP($O61,$B$8:$E$26,I$5,FALSE)</f>
        <v>0.2</v>
      </c>
      <c r="J61" s="22">
        <f>HLOOKUP($O61,$B$8:$E$26,J$5,FALSE)</f>
        <v>1.26</v>
      </c>
      <c r="K61" s="22">
        <f>HLOOKUP($O61,$B$8:$E$26,K$5,FALSE)</f>
        <v>0</v>
      </c>
      <c r="L61" s="22">
        <f>HLOOKUP($O61,$B$8:$E$26,L$5,FALSE)</f>
        <v>0</v>
      </c>
      <c r="M61" s="22">
        <f t="shared" si="8"/>
        <v>0.60000000000000009</v>
      </c>
      <c r="N61" s="22">
        <f t="shared" si="9"/>
        <v>3.7800000000000002</v>
      </c>
      <c r="O61" s="22" t="s">
        <v>39</v>
      </c>
      <c r="P61" s="24">
        <f t="shared" ca="1" si="20"/>
        <v>0.5437088191119398</v>
      </c>
      <c r="Q61" s="24">
        <f t="shared" ca="1" si="30"/>
        <v>2.5198767622555636</v>
      </c>
      <c r="R61" s="24">
        <f t="shared" ca="1" si="31"/>
        <v>3.0635855813675033</v>
      </c>
      <c r="S61" s="22" t="str">
        <f t="shared" ca="1" si="32"/>
        <v>B</v>
      </c>
      <c r="T61" s="24">
        <f t="shared" ca="1" si="33"/>
        <v>6.3585581367503252E-2</v>
      </c>
      <c r="U61" s="24">
        <f t="shared" ca="1" si="5"/>
        <v>0</v>
      </c>
    </row>
    <row r="62" spans="7:21" x14ac:dyDescent="0.25">
      <c r="G62" s="22">
        <v>55</v>
      </c>
      <c r="H62" s="22">
        <f>HLOOKUP($O62,$B$8:$E$26,H$5,FALSE)</f>
        <v>10</v>
      </c>
      <c r="I62" s="22">
        <f>HLOOKUP($O62,$B$8:$E$26,I$5,FALSE)</f>
        <v>0.2</v>
      </c>
      <c r="J62" s="22">
        <f>HLOOKUP($O62,$B$8:$E$26,J$5,FALSE)</f>
        <v>1.4</v>
      </c>
      <c r="K62" s="22">
        <f>HLOOKUP($O62,$B$8:$E$26,K$5,FALSE)</f>
        <v>0</v>
      </c>
      <c r="L62" s="22">
        <f>HLOOKUP($O62,$B$8:$E$26,L$5,FALSE)</f>
        <v>0</v>
      </c>
      <c r="M62" s="22">
        <f t="shared" si="8"/>
        <v>2</v>
      </c>
      <c r="N62" s="22">
        <f t="shared" si="9"/>
        <v>14</v>
      </c>
      <c r="O62" s="22" t="s">
        <v>41</v>
      </c>
      <c r="P62" s="24">
        <f t="shared" ca="1" si="20"/>
        <v>0.31881251805292043</v>
      </c>
      <c r="Q62" s="24">
        <f t="shared" ca="1" si="30"/>
        <v>9.4919266461668066</v>
      </c>
      <c r="R62" s="24">
        <f t="shared" ca="1" si="31"/>
        <v>9.8107391642197275</v>
      </c>
      <c r="S62" s="22" t="str">
        <f t="shared" ca="1" si="32"/>
        <v/>
      </c>
      <c r="T62" s="24" t="str">
        <f t="shared" ca="1" si="33"/>
        <v/>
      </c>
      <c r="U62" s="24">
        <f t="shared" ca="1" si="5"/>
        <v>0</v>
      </c>
    </row>
    <row r="63" spans="7:21" x14ac:dyDescent="0.25">
      <c r="G63" s="22">
        <v>56</v>
      </c>
      <c r="H63" s="22">
        <f>HLOOKUP($O63,$B$8:$E$26,H$5,FALSE)</f>
        <v>3</v>
      </c>
      <c r="I63" s="22">
        <f>HLOOKUP($O63,$B$8:$E$26,I$5,FALSE)</f>
        <v>0.2</v>
      </c>
      <c r="J63" s="22">
        <f>HLOOKUP($O63,$B$8:$E$26,J$5,FALSE)</f>
        <v>1.26</v>
      </c>
      <c r="K63" s="22">
        <f>HLOOKUP($O63,$B$8:$E$26,K$5,FALSE)</f>
        <v>0</v>
      </c>
      <c r="L63" s="22">
        <f>HLOOKUP($O63,$B$8:$E$26,L$5,FALSE)</f>
        <v>0</v>
      </c>
      <c r="M63" s="22">
        <f t="shared" si="8"/>
        <v>0.60000000000000009</v>
      </c>
      <c r="N63" s="22">
        <f t="shared" si="9"/>
        <v>3.7800000000000002</v>
      </c>
      <c r="O63" s="22" t="s">
        <v>39</v>
      </c>
      <c r="P63" s="24">
        <f t="shared" ca="1" si="20"/>
        <v>0.22921481444203648</v>
      </c>
      <c r="Q63" s="24">
        <f t="shared" ca="1" si="30"/>
        <v>2.415701163073356</v>
      </c>
      <c r="R63" s="24">
        <f t="shared" ca="1" si="31"/>
        <v>2.6449159775153923</v>
      </c>
      <c r="S63" s="22" t="str">
        <f t="shared" ca="1" si="32"/>
        <v/>
      </c>
      <c r="T63" s="24" t="str">
        <f t="shared" ca="1" si="33"/>
        <v/>
      </c>
      <c r="U63" s="24">
        <f t="shared" ca="1" si="5"/>
        <v>0</v>
      </c>
    </row>
    <row r="64" spans="7:21" x14ac:dyDescent="0.25">
      <c r="G64" s="22">
        <v>57</v>
      </c>
      <c r="H64" s="22">
        <f>HLOOKUP($O64,$B$8:$E$26,H$5,FALSE)</f>
        <v>3</v>
      </c>
      <c r="I64" s="22">
        <f>HLOOKUP($O64,$B$8:$E$26,I$5,FALSE)</f>
        <v>0.2</v>
      </c>
      <c r="J64" s="22">
        <f>HLOOKUP($O64,$B$8:$E$26,J$5,FALSE)</f>
        <v>1.26</v>
      </c>
      <c r="K64" s="22">
        <f>HLOOKUP($O64,$B$8:$E$26,K$5,FALSE)</f>
        <v>0</v>
      </c>
      <c r="L64" s="22">
        <f>HLOOKUP($O64,$B$8:$E$26,L$5,FALSE)</f>
        <v>0</v>
      </c>
      <c r="M64" s="22">
        <f t="shared" si="8"/>
        <v>0.60000000000000009</v>
      </c>
      <c r="N64" s="22">
        <f t="shared" si="9"/>
        <v>3.7800000000000002</v>
      </c>
      <c r="O64" s="22" t="s">
        <v>39</v>
      </c>
      <c r="P64" s="24">
        <f t="shared" ca="1" si="20"/>
        <v>0.28114265607633981</v>
      </c>
      <c r="Q64" s="24">
        <f t="shared" ca="1" si="30"/>
        <v>1.790276337050948</v>
      </c>
      <c r="R64" s="24">
        <f t="shared" ca="1" si="31"/>
        <v>2.0714189931272879</v>
      </c>
      <c r="S64" s="22" t="str">
        <f t="shared" ca="1" si="32"/>
        <v/>
      </c>
      <c r="T64" s="24" t="str">
        <f t="shared" ca="1" si="33"/>
        <v/>
      </c>
      <c r="U64" s="24">
        <f t="shared" ca="1" si="5"/>
        <v>0</v>
      </c>
    </row>
    <row r="65" spans="7:21" x14ac:dyDescent="0.25">
      <c r="G65" s="22">
        <v>58</v>
      </c>
      <c r="H65" s="22">
        <f>HLOOKUP($O65,$B$8:$E$26,H$5,FALSE)</f>
        <v>5</v>
      </c>
      <c r="I65" s="22">
        <f>HLOOKUP($O65,$B$8:$E$26,I$5,FALSE)</f>
        <v>0.18</v>
      </c>
      <c r="J65" s="22">
        <f>HLOOKUP($O65,$B$8:$E$26,J$5,FALSE)</f>
        <v>1.37</v>
      </c>
      <c r="K65" s="22">
        <f>HLOOKUP($O65,$B$8:$E$26,K$5,FALSE)</f>
        <v>0</v>
      </c>
      <c r="L65" s="22">
        <f>HLOOKUP($O65,$B$8:$E$26,L$5,FALSE)</f>
        <v>0</v>
      </c>
      <c r="M65" s="22">
        <f t="shared" si="8"/>
        <v>0.89999999999999991</v>
      </c>
      <c r="N65" s="22">
        <f t="shared" si="9"/>
        <v>6.8500000000000005</v>
      </c>
      <c r="O65" s="22" t="s">
        <v>40</v>
      </c>
      <c r="P65" s="24">
        <f t="shared" ca="1" si="20"/>
        <v>0.31742806574298432</v>
      </c>
      <c r="Q65" s="24">
        <f t="shared" ca="1" si="30"/>
        <v>3.278551022969439</v>
      </c>
      <c r="R65" s="24">
        <f t="shared" ca="1" si="31"/>
        <v>3.5959790887124234</v>
      </c>
      <c r="S65" s="22" t="str">
        <f t="shared" ca="1" si="32"/>
        <v/>
      </c>
      <c r="T65" s="24" t="str">
        <f t="shared" ca="1" si="33"/>
        <v/>
      </c>
      <c r="U65" s="24">
        <f t="shared" ca="1" si="5"/>
        <v>0</v>
      </c>
    </row>
    <row r="66" spans="7:21" x14ac:dyDescent="0.25">
      <c r="G66" s="22">
        <v>59</v>
      </c>
      <c r="H66" s="22">
        <f>HLOOKUP($O66,$B$8:$E$26,H$5,FALSE)</f>
        <v>3</v>
      </c>
      <c r="I66" s="22">
        <f>HLOOKUP($O66,$B$8:$E$26,I$5,FALSE)</f>
        <v>0.2</v>
      </c>
      <c r="J66" s="22">
        <f>HLOOKUP($O66,$B$8:$E$26,J$5,FALSE)</f>
        <v>1.26</v>
      </c>
      <c r="K66" s="22">
        <f>HLOOKUP($O66,$B$8:$E$26,K$5,FALSE)</f>
        <v>0</v>
      </c>
      <c r="L66" s="22">
        <f>HLOOKUP($O66,$B$8:$E$26,L$5,FALSE)</f>
        <v>0</v>
      </c>
      <c r="M66" s="22">
        <f t="shared" si="8"/>
        <v>0.60000000000000009</v>
      </c>
      <c r="N66" s="22">
        <f t="shared" si="9"/>
        <v>3.7800000000000002</v>
      </c>
      <c r="O66" s="22" t="s">
        <v>39</v>
      </c>
      <c r="P66" s="24">
        <f t="shared" ca="1" si="20"/>
        <v>0.15001981724140517</v>
      </c>
      <c r="Q66" s="24">
        <f t="shared" ca="1" si="30"/>
        <v>2.5250916310014979</v>
      </c>
      <c r="R66" s="24">
        <f t="shared" ca="1" si="31"/>
        <v>2.675111448242903</v>
      </c>
      <c r="S66" s="22" t="str">
        <f t="shared" ca="1" si="32"/>
        <v/>
      </c>
      <c r="T66" s="24" t="str">
        <f t="shared" ca="1" si="33"/>
        <v/>
      </c>
      <c r="U66" s="24">
        <f t="shared" ca="1" si="5"/>
        <v>0</v>
      </c>
    </row>
    <row r="67" spans="7:21" x14ac:dyDescent="0.25">
      <c r="G67" s="22">
        <v>60</v>
      </c>
      <c r="H67" s="22">
        <f>HLOOKUP($O67,$B$8:$E$26,H$5,FALSE)</f>
        <v>3</v>
      </c>
      <c r="I67" s="22">
        <f>HLOOKUP($O67,$B$8:$E$26,I$5,FALSE)</f>
        <v>0.2</v>
      </c>
      <c r="J67" s="22">
        <f>HLOOKUP($O67,$B$8:$E$26,J$5,FALSE)</f>
        <v>1.26</v>
      </c>
      <c r="K67" s="22">
        <f>HLOOKUP($O67,$B$8:$E$26,K$5,FALSE)</f>
        <v>0</v>
      </c>
      <c r="L67" s="22">
        <f>HLOOKUP($O67,$B$8:$E$26,L$5,FALSE)</f>
        <v>0</v>
      </c>
      <c r="M67" s="22">
        <f t="shared" si="8"/>
        <v>0.60000000000000009</v>
      </c>
      <c r="N67" s="22">
        <f t="shared" si="9"/>
        <v>3.7800000000000002</v>
      </c>
      <c r="O67" s="22" t="s">
        <v>39</v>
      </c>
      <c r="P67" s="24">
        <f t="shared" ca="1" si="20"/>
        <v>0.13360502964905355</v>
      </c>
      <c r="Q67" s="24">
        <f t="shared" ca="1" si="30"/>
        <v>1.9375838129892069</v>
      </c>
      <c r="R67" s="24">
        <f t="shared" ca="1" si="31"/>
        <v>2.0711888426382603</v>
      </c>
      <c r="S67" s="22" t="str">
        <f t="shared" ca="1" si="32"/>
        <v/>
      </c>
      <c r="T67" s="24" t="str">
        <f t="shared" ca="1" si="33"/>
        <v/>
      </c>
      <c r="U67" s="24">
        <f t="shared" ca="1" si="5"/>
        <v>0</v>
      </c>
    </row>
    <row r="68" spans="7:21" x14ac:dyDescent="0.25">
      <c r="G68" s="22">
        <v>61</v>
      </c>
      <c r="H68" s="22">
        <f>HLOOKUP($O68,$B$8:$E$26,H$5,FALSE)</f>
        <v>3</v>
      </c>
      <c r="I68" s="22">
        <f>HLOOKUP($O68,$B$8:$E$26,I$5,FALSE)</f>
        <v>0.2</v>
      </c>
      <c r="J68" s="22">
        <f>HLOOKUP($O68,$B$8:$E$26,J$5,FALSE)</f>
        <v>1.26</v>
      </c>
      <c r="K68" s="22">
        <f>HLOOKUP($O68,$B$8:$E$26,K$5,FALSE)</f>
        <v>0</v>
      </c>
      <c r="L68" s="22">
        <f>HLOOKUP($O68,$B$8:$E$26,L$5,FALSE)</f>
        <v>0</v>
      </c>
      <c r="M68" s="22">
        <f t="shared" si="8"/>
        <v>0.60000000000000009</v>
      </c>
      <c r="N68" s="22">
        <f t="shared" si="9"/>
        <v>3.7800000000000002</v>
      </c>
      <c r="O68" s="22" t="s">
        <v>39</v>
      </c>
      <c r="P68" s="24">
        <f t="shared" ca="1" si="20"/>
        <v>4.4950685966360432E-3</v>
      </c>
      <c r="Q68" s="24">
        <f t="shared" ca="1" si="30"/>
        <v>2.3344399813744205</v>
      </c>
      <c r="R68" s="24">
        <f t="shared" ca="1" si="31"/>
        <v>2.3389350499710564</v>
      </c>
      <c r="S68" s="22" t="str">
        <f t="shared" ca="1" si="32"/>
        <v/>
      </c>
      <c r="T68" s="24" t="str">
        <f t="shared" ca="1" si="33"/>
        <v/>
      </c>
      <c r="U68" s="24">
        <f t="shared" ca="1" si="5"/>
        <v>0</v>
      </c>
    </row>
    <row r="69" spans="7:21" x14ac:dyDescent="0.25">
      <c r="G69" s="22">
        <v>62</v>
      </c>
      <c r="H69" s="22">
        <f>HLOOKUP($O69,$B$8:$E$26,H$5,FALSE)</f>
        <v>3</v>
      </c>
      <c r="I69" s="22">
        <f>HLOOKUP($O69,$B$8:$E$26,I$5,FALSE)</f>
        <v>0.2</v>
      </c>
      <c r="J69" s="22">
        <f>HLOOKUP($O69,$B$8:$E$26,J$5,FALSE)</f>
        <v>1.26</v>
      </c>
      <c r="K69" s="22">
        <f>HLOOKUP($O69,$B$8:$E$26,K$5,FALSE)</f>
        <v>0</v>
      </c>
      <c r="L69" s="22">
        <f>HLOOKUP($O69,$B$8:$E$26,L$5,FALSE)</f>
        <v>0</v>
      </c>
      <c r="M69" s="22">
        <f t="shared" si="8"/>
        <v>0.60000000000000009</v>
      </c>
      <c r="N69" s="22">
        <f t="shared" si="9"/>
        <v>3.7800000000000002</v>
      </c>
      <c r="O69" s="22" t="s">
        <v>39</v>
      </c>
      <c r="P69" s="24">
        <f t="shared" ca="1" si="20"/>
        <v>0.19006311271527421</v>
      </c>
      <c r="Q69" s="24">
        <f t="shared" ca="1" si="30"/>
        <v>1.9878999473861805</v>
      </c>
      <c r="R69" s="24">
        <f t="shared" ca="1" si="31"/>
        <v>2.1779630601014546</v>
      </c>
      <c r="S69" s="22" t="str">
        <f t="shared" ca="1" si="32"/>
        <v/>
      </c>
      <c r="T69" s="24" t="str">
        <f t="shared" ca="1" si="33"/>
        <v/>
      </c>
      <c r="U69" s="24">
        <f t="shared" ca="1" si="5"/>
        <v>0</v>
      </c>
    </row>
    <row r="70" spans="7:21" x14ac:dyDescent="0.25">
      <c r="G70" s="22">
        <v>63</v>
      </c>
      <c r="H70" s="22">
        <f>HLOOKUP($O70,$B$8:$E$26,H$5,FALSE)</f>
        <v>3</v>
      </c>
      <c r="I70" s="22">
        <f>HLOOKUP($O70,$B$8:$E$26,I$5,FALSE)</f>
        <v>0.2</v>
      </c>
      <c r="J70" s="22">
        <f>HLOOKUP($O70,$B$8:$E$26,J$5,FALSE)</f>
        <v>1.26</v>
      </c>
      <c r="K70" s="22">
        <f>HLOOKUP($O70,$B$8:$E$26,K$5,FALSE)</f>
        <v>0</v>
      </c>
      <c r="L70" s="22">
        <f>HLOOKUP($O70,$B$8:$E$26,L$5,FALSE)</f>
        <v>0</v>
      </c>
      <c r="M70" s="22">
        <f t="shared" si="8"/>
        <v>0.60000000000000009</v>
      </c>
      <c r="N70" s="22">
        <f t="shared" si="9"/>
        <v>3.7800000000000002</v>
      </c>
      <c r="O70" s="22" t="s">
        <v>39</v>
      </c>
      <c r="P70" s="24">
        <f t="shared" ca="1" si="20"/>
        <v>0.29537578105946521</v>
      </c>
      <c r="Q70" s="24">
        <f t="shared" ca="1" si="30"/>
        <v>2.19925573101595</v>
      </c>
      <c r="R70" s="24">
        <f t="shared" ca="1" si="31"/>
        <v>2.494631512075415</v>
      </c>
      <c r="S70" s="22" t="str">
        <f t="shared" ca="1" si="32"/>
        <v/>
      </c>
      <c r="T70" s="24" t="str">
        <f t="shared" ca="1" si="33"/>
        <v/>
      </c>
      <c r="U70" s="24">
        <f t="shared" ca="1" si="5"/>
        <v>0</v>
      </c>
    </row>
    <row r="71" spans="7:21" x14ac:dyDescent="0.25">
      <c r="G71" s="22">
        <v>64</v>
      </c>
      <c r="H71" s="22">
        <f>HLOOKUP($O71,$B$8:$E$26,H$5,FALSE)</f>
        <v>3</v>
      </c>
      <c r="I71" s="22">
        <f>HLOOKUP($O71,$B$8:$E$26,I$5,FALSE)</f>
        <v>0.2</v>
      </c>
      <c r="J71" s="22">
        <f>HLOOKUP($O71,$B$8:$E$26,J$5,FALSE)</f>
        <v>1.26</v>
      </c>
      <c r="K71" s="22">
        <f>HLOOKUP($O71,$B$8:$E$26,K$5,FALSE)</f>
        <v>0</v>
      </c>
      <c r="L71" s="22">
        <f>HLOOKUP($O71,$B$8:$E$26,L$5,FALSE)</f>
        <v>0</v>
      </c>
      <c r="M71" s="22">
        <f t="shared" si="8"/>
        <v>0.60000000000000009</v>
      </c>
      <c r="N71" s="22">
        <f t="shared" si="9"/>
        <v>3.7800000000000002</v>
      </c>
      <c r="O71" s="22" t="s">
        <v>39</v>
      </c>
      <c r="P71" s="24">
        <f t="shared" ca="1" si="20"/>
        <v>0.5562907839071447</v>
      </c>
      <c r="Q71" s="24">
        <f t="shared" ca="1" si="30"/>
        <v>2.1532640161792584</v>
      </c>
      <c r="R71" s="24">
        <f t="shared" ca="1" si="31"/>
        <v>2.7095548000864031</v>
      </c>
      <c r="S71" s="22" t="str">
        <f t="shared" ca="1" si="32"/>
        <v/>
      </c>
      <c r="T71" s="24" t="str">
        <f t="shared" ca="1" si="33"/>
        <v/>
      </c>
      <c r="U71" s="24">
        <f t="shared" ca="1" si="5"/>
        <v>0</v>
      </c>
    </row>
    <row r="72" spans="7:21" x14ac:dyDescent="0.25">
      <c r="G72" s="22">
        <v>65</v>
      </c>
      <c r="H72" s="22">
        <f>HLOOKUP($O72,$B$8:$E$26,H$5,FALSE)</f>
        <v>10</v>
      </c>
      <c r="I72" s="22">
        <f>HLOOKUP($O72,$B$8:$E$26,I$5,FALSE)</f>
        <v>0.2</v>
      </c>
      <c r="J72" s="22">
        <f>HLOOKUP($O72,$B$8:$E$26,J$5,FALSE)</f>
        <v>1.4</v>
      </c>
      <c r="K72" s="22">
        <f>HLOOKUP($O72,$B$8:$E$26,K$5,FALSE)</f>
        <v>0</v>
      </c>
      <c r="L72" s="22">
        <f>HLOOKUP($O72,$B$8:$E$26,L$5,FALSE)</f>
        <v>0</v>
      </c>
      <c r="M72" s="22">
        <f t="shared" si="8"/>
        <v>2</v>
      </c>
      <c r="N72" s="22">
        <f t="shared" si="9"/>
        <v>14</v>
      </c>
      <c r="O72" s="22" t="s">
        <v>41</v>
      </c>
      <c r="P72" s="24">
        <f t="shared" ca="1" si="20"/>
        <v>1.1338927773248997</v>
      </c>
      <c r="Q72" s="24">
        <f t="shared" ca="1" si="30"/>
        <v>8.9962104040198003</v>
      </c>
      <c r="R72" s="24">
        <f t="shared" ref="R72:R103" ca="1" si="36">SUM(P72:Q72)</f>
        <v>10.130103181344699</v>
      </c>
      <c r="S72" s="22" t="str">
        <f t="shared" ref="S72:S103" ca="1" si="37">IF(H72&lt;R72,O72,"")</f>
        <v>D</v>
      </c>
      <c r="T72" s="24">
        <f t="shared" ref="T72:T103" ca="1" si="38">IF(S72=O72,R72-H72,"")</f>
        <v>0.13010318134469934</v>
      </c>
      <c r="U72" s="24">
        <f t="shared" ca="1" si="5"/>
        <v>0</v>
      </c>
    </row>
    <row r="73" spans="7:21" x14ac:dyDescent="0.25">
      <c r="G73" s="22">
        <v>66</v>
      </c>
      <c r="H73" s="22">
        <f>HLOOKUP($O73,$B$8:$E$26,H$5,FALSE)</f>
        <v>1</v>
      </c>
      <c r="I73" s="22">
        <f>HLOOKUP($O73,$B$8:$E$26,I$5,FALSE)</f>
        <v>0.3</v>
      </c>
      <c r="J73" s="22">
        <f>HLOOKUP($O73,$B$8:$E$26,J$5,FALSE)</f>
        <v>0.95</v>
      </c>
      <c r="K73" s="22">
        <f>HLOOKUP($O73,$B$8:$E$26,K$5,FALSE)</f>
        <v>0</v>
      </c>
      <c r="L73" s="22">
        <f>HLOOKUP($O73,$B$8:$E$26,L$5,FALSE)</f>
        <v>0</v>
      </c>
      <c r="M73" s="22">
        <f t="shared" si="8"/>
        <v>0.3</v>
      </c>
      <c r="N73" s="22">
        <f t="shared" si="9"/>
        <v>0.95</v>
      </c>
      <c r="O73" s="22" t="s">
        <v>38</v>
      </c>
      <c r="P73" s="24">
        <f t="shared" ref="P73:P136" ca="1" si="39">RAND()*$M73</f>
        <v>0.28500124997318266</v>
      </c>
      <c r="Q73" s="24">
        <f t="shared" ref="Q73:Q136" ca="1" si="40">MIN(N73*20,MAX(M73,NORMINV(RAND(),N73-(N73-M73)/2,(N73-M73)/16)))</f>
        <v>0.64232042319322435</v>
      </c>
      <c r="R73" s="24">
        <f t="shared" ca="1" si="36"/>
        <v>0.92732167316640701</v>
      </c>
      <c r="S73" s="22" t="str">
        <f t="shared" ca="1" si="37"/>
        <v/>
      </c>
      <c r="T73" s="24" t="str">
        <f t="shared" ca="1" si="38"/>
        <v/>
      </c>
      <c r="U73" s="24">
        <f t="shared" ref="U73:U136" ca="1" si="41">Q73*K73*L73</f>
        <v>0</v>
      </c>
    </row>
    <row r="74" spans="7:21" x14ac:dyDescent="0.25">
      <c r="G74" s="22">
        <v>67</v>
      </c>
      <c r="H74" s="22">
        <f>HLOOKUP($O74,$B$8:$E$26,H$5,FALSE)</f>
        <v>5</v>
      </c>
      <c r="I74" s="22">
        <f>HLOOKUP($O74,$B$8:$E$26,I$5,FALSE)</f>
        <v>0.18</v>
      </c>
      <c r="J74" s="22">
        <f>HLOOKUP($O74,$B$8:$E$26,J$5,FALSE)</f>
        <v>1.37</v>
      </c>
      <c r="K74" s="22">
        <f>HLOOKUP($O74,$B$8:$E$26,K$5,FALSE)</f>
        <v>0</v>
      </c>
      <c r="L74" s="22">
        <f>HLOOKUP($O74,$B$8:$E$26,L$5,FALSE)</f>
        <v>0</v>
      </c>
      <c r="M74" s="22">
        <f t="shared" si="8"/>
        <v>0.89999999999999991</v>
      </c>
      <c r="N74" s="22">
        <f t="shared" si="9"/>
        <v>6.8500000000000005</v>
      </c>
      <c r="O74" s="22" t="s">
        <v>40</v>
      </c>
      <c r="P74" s="24">
        <f t="shared" ca="1" si="39"/>
        <v>0.51487622079616724</v>
      </c>
      <c r="Q74" s="24">
        <f t="shared" ca="1" si="40"/>
        <v>4.4513074095620215</v>
      </c>
      <c r="R74" s="24">
        <f t="shared" ca="1" si="36"/>
        <v>4.9661836303581888</v>
      </c>
      <c r="S74" s="22" t="str">
        <f t="shared" ca="1" si="37"/>
        <v/>
      </c>
      <c r="T74" s="24" t="str">
        <f t="shared" ca="1" si="38"/>
        <v/>
      </c>
      <c r="U74" s="24">
        <f t="shared" ca="1" si="41"/>
        <v>0</v>
      </c>
    </row>
    <row r="75" spans="7:21" x14ac:dyDescent="0.25">
      <c r="G75" s="22">
        <v>68</v>
      </c>
      <c r="H75" s="22">
        <f>HLOOKUP($O75,$B$8:$E$26,H$5,FALSE)</f>
        <v>5</v>
      </c>
      <c r="I75" s="22">
        <f>HLOOKUP($O75,$B$8:$E$26,I$5,FALSE)</f>
        <v>0.18</v>
      </c>
      <c r="J75" s="22">
        <f>HLOOKUP($O75,$B$8:$E$26,J$5,FALSE)</f>
        <v>1.37</v>
      </c>
      <c r="K75" s="22">
        <f>HLOOKUP($O75,$B$8:$E$26,K$5,FALSE)</f>
        <v>0</v>
      </c>
      <c r="L75" s="22">
        <f>HLOOKUP($O75,$B$8:$E$26,L$5,FALSE)</f>
        <v>0</v>
      </c>
      <c r="M75" s="22">
        <f t="shared" si="8"/>
        <v>0.89999999999999991</v>
      </c>
      <c r="N75" s="22">
        <f t="shared" si="9"/>
        <v>6.8500000000000005</v>
      </c>
      <c r="O75" s="22" t="s">
        <v>40</v>
      </c>
      <c r="P75" s="24">
        <f t="shared" ca="1" si="39"/>
        <v>0.64168039002320276</v>
      </c>
      <c r="Q75" s="24">
        <f t="shared" ca="1" si="40"/>
        <v>4.2313296923870878</v>
      </c>
      <c r="R75" s="24">
        <f t="shared" ca="1" si="36"/>
        <v>4.8730100824102909</v>
      </c>
      <c r="S75" s="22" t="str">
        <f t="shared" ca="1" si="37"/>
        <v/>
      </c>
      <c r="T75" s="24" t="str">
        <f t="shared" ca="1" si="38"/>
        <v/>
      </c>
      <c r="U75" s="24">
        <f t="shared" ca="1" si="41"/>
        <v>0</v>
      </c>
    </row>
    <row r="76" spans="7:21" x14ac:dyDescent="0.25">
      <c r="G76" s="22">
        <v>69</v>
      </c>
      <c r="H76" s="22">
        <f>HLOOKUP($O76,$B$8:$E$26,H$5,FALSE)</f>
        <v>10</v>
      </c>
      <c r="I76" s="22">
        <f>HLOOKUP($O76,$B$8:$E$26,I$5,FALSE)</f>
        <v>0.2</v>
      </c>
      <c r="J76" s="22">
        <f>HLOOKUP($O76,$B$8:$E$26,J$5,FALSE)</f>
        <v>1.4</v>
      </c>
      <c r="K76" s="22">
        <f>HLOOKUP($O76,$B$8:$E$26,K$5,FALSE)</f>
        <v>0</v>
      </c>
      <c r="L76" s="22">
        <f>HLOOKUP($O76,$B$8:$E$26,L$5,FALSE)</f>
        <v>0</v>
      </c>
      <c r="M76" s="22">
        <f t="shared" si="8"/>
        <v>2</v>
      </c>
      <c r="N76" s="22">
        <f t="shared" si="9"/>
        <v>14</v>
      </c>
      <c r="O76" s="22" t="s">
        <v>41</v>
      </c>
      <c r="P76" s="24">
        <f t="shared" ca="1" si="39"/>
        <v>1.1319374170915062</v>
      </c>
      <c r="Q76" s="24">
        <f t="shared" ca="1" si="40"/>
        <v>7.9483954256725937</v>
      </c>
      <c r="R76" s="24">
        <f t="shared" ca="1" si="36"/>
        <v>9.0803328427641006</v>
      </c>
      <c r="S76" s="22" t="str">
        <f t="shared" ca="1" si="37"/>
        <v/>
      </c>
      <c r="T76" s="24" t="str">
        <f t="shared" ca="1" si="38"/>
        <v/>
      </c>
      <c r="U76" s="24">
        <f t="shared" ca="1" si="41"/>
        <v>0</v>
      </c>
    </row>
    <row r="77" spans="7:21" x14ac:dyDescent="0.25">
      <c r="G77" s="22">
        <v>70</v>
      </c>
      <c r="H77" s="22">
        <f>HLOOKUP($O77,$B$8:$E$26,H$5,FALSE)</f>
        <v>3</v>
      </c>
      <c r="I77" s="22">
        <f>HLOOKUP($O77,$B$8:$E$26,I$5,FALSE)</f>
        <v>0.2</v>
      </c>
      <c r="J77" s="22">
        <f>HLOOKUP($O77,$B$8:$E$26,J$5,FALSE)</f>
        <v>1.26</v>
      </c>
      <c r="K77" s="22">
        <f>HLOOKUP($O77,$B$8:$E$26,K$5,FALSE)</f>
        <v>0</v>
      </c>
      <c r="L77" s="22">
        <f>HLOOKUP($O77,$B$8:$E$26,L$5,FALSE)</f>
        <v>0</v>
      </c>
      <c r="M77" s="22">
        <f t="shared" si="8"/>
        <v>0.60000000000000009</v>
      </c>
      <c r="N77" s="22">
        <f t="shared" si="9"/>
        <v>3.7800000000000002</v>
      </c>
      <c r="O77" s="22" t="s">
        <v>39</v>
      </c>
      <c r="P77" s="24">
        <f t="shared" ca="1" si="39"/>
        <v>6.0580461695514953E-2</v>
      </c>
      <c r="Q77" s="24">
        <f t="shared" ca="1" si="40"/>
        <v>2.1333252522745734</v>
      </c>
      <c r="R77" s="24">
        <f t="shared" ca="1" si="36"/>
        <v>2.1939057139700884</v>
      </c>
      <c r="S77" s="22" t="str">
        <f t="shared" ca="1" si="37"/>
        <v/>
      </c>
      <c r="T77" s="24" t="str">
        <f t="shared" ca="1" si="38"/>
        <v/>
      </c>
      <c r="U77" s="24">
        <f t="shared" ca="1" si="41"/>
        <v>0</v>
      </c>
    </row>
    <row r="78" spans="7:21" x14ac:dyDescent="0.25">
      <c r="G78" s="22">
        <v>71</v>
      </c>
      <c r="H78" s="22">
        <f>HLOOKUP($O78,$B$8:$E$26,H$5,FALSE)</f>
        <v>3</v>
      </c>
      <c r="I78" s="22">
        <f>HLOOKUP($O78,$B$8:$E$26,I$5,FALSE)</f>
        <v>0.2</v>
      </c>
      <c r="J78" s="22">
        <f>HLOOKUP($O78,$B$8:$E$26,J$5,FALSE)</f>
        <v>1.26</v>
      </c>
      <c r="K78" s="22">
        <f>HLOOKUP($O78,$B$8:$E$26,K$5,FALSE)</f>
        <v>0</v>
      </c>
      <c r="L78" s="22">
        <f>HLOOKUP($O78,$B$8:$E$26,L$5,FALSE)</f>
        <v>0</v>
      </c>
      <c r="M78" s="22">
        <f t="shared" si="8"/>
        <v>0.60000000000000009</v>
      </c>
      <c r="N78" s="22">
        <f t="shared" si="9"/>
        <v>3.7800000000000002</v>
      </c>
      <c r="O78" s="22" t="s">
        <v>39</v>
      </c>
      <c r="P78" s="24">
        <f t="shared" ca="1" si="39"/>
        <v>0.532865809672605</v>
      </c>
      <c r="Q78" s="24">
        <f t="shared" ca="1" si="40"/>
        <v>2.2309004232951914</v>
      </c>
      <c r="R78" s="24">
        <f t="shared" ca="1" si="36"/>
        <v>2.7637662329677966</v>
      </c>
      <c r="S78" s="22" t="str">
        <f t="shared" ca="1" si="37"/>
        <v/>
      </c>
      <c r="T78" s="24" t="str">
        <f t="shared" ca="1" si="38"/>
        <v/>
      </c>
      <c r="U78" s="24">
        <f t="shared" ca="1" si="41"/>
        <v>0</v>
      </c>
    </row>
    <row r="79" spans="7:21" x14ac:dyDescent="0.25">
      <c r="G79" s="22">
        <v>72</v>
      </c>
      <c r="H79" s="22">
        <f>HLOOKUP($O79,$B$8:$E$26,H$5,FALSE)</f>
        <v>3</v>
      </c>
      <c r="I79" s="22">
        <f>HLOOKUP($O79,$B$8:$E$26,I$5,FALSE)</f>
        <v>0.2</v>
      </c>
      <c r="J79" s="22">
        <f>HLOOKUP($O79,$B$8:$E$26,J$5,FALSE)</f>
        <v>1.26</v>
      </c>
      <c r="K79" s="22">
        <f>HLOOKUP($O79,$B$8:$E$26,K$5,FALSE)</f>
        <v>0</v>
      </c>
      <c r="L79" s="22">
        <f>HLOOKUP($O79,$B$8:$E$26,L$5,FALSE)</f>
        <v>0</v>
      </c>
      <c r="M79" s="22">
        <f t="shared" ref="M79:M142" si="42">I79*$H79</f>
        <v>0.60000000000000009</v>
      </c>
      <c r="N79" s="22">
        <f t="shared" ref="N79:N142" si="43">J79*$H79</f>
        <v>3.7800000000000002</v>
      </c>
      <c r="O79" s="22" t="s">
        <v>39</v>
      </c>
      <c r="P79" s="24">
        <f t="shared" ca="1" si="39"/>
        <v>4.4673423564307861E-2</v>
      </c>
      <c r="Q79" s="24">
        <f t="shared" ca="1" si="40"/>
        <v>1.9743158559817251</v>
      </c>
      <c r="R79" s="24">
        <f t="shared" ca="1" si="36"/>
        <v>2.0189892795460329</v>
      </c>
      <c r="S79" s="22" t="str">
        <f t="shared" ca="1" si="37"/>
        <v/>
      </c>
      <c r="T79" s="24" t="str">
        <f t="shared" ca="1" si="38"/>
        <v/>
      </c>
      <c r="U79" s="24">
        <f t="shared" ca="1" si="41"/>
        <v>0</v>
      </c>
    </row>
    <row r="80" spans="7:21" x14ac:dyDescent="0.25">
      <c r="G80" s="22">
        <v>73</v>
      </c>
      <c r="H80" s="22">
        <f>HLOOKUP($O80,$B$8:$E$26,H$5,FALSE)</f>
        <v>5</v>
      </c>
      <c r="I80" s="22">
        <f>HLOOKUP($O80,$B$8:$E$26,I$5,FALSE)</f>
        <v>0.18</v>
      </c>
      <c r="J80" s="22">
        <f>HLOOKUP($O80,$B$8:$E$26,J$5,FALSE)</f>
        <v>1.37</v>
      </c>
      <c r="K80" s="22">
        <f>HLOOKUP($O80,$B$8:$E$26,K$5,FALSE)</f>
        <v>0</v>
      </c>
      <c r="L80" s="22">
        <f>HLOOKUP($O80,$B$8:$E$26,L$5,FALSE)</f>
        <v>0</v>
      </c>
      <c r="M80" s="22">
        <f t="shared" si="42"/>
        <v>0.89999999999999991</v>
      </c>
      <c r="N80" s="22">
        <f t="shared" si="43"/>
        <v>6.8500000000000005</v>
      </c>
      <c r="O80" s="22" t="s">
        <v>40</v>
      </c>
      <c r="P80" s="24">
        <f t="shared" ca="1" si="39"/>
        <v>0.20060184376962747</v>
      </c>
      <c r="Q80" s="24">
        <f t="shared" ca="1" si="40"/>
        <v>3.9041718140079587</v>
      </c>
      <c r="R80" s="24">
        <f t="shared" ca="1" si="36"/>
        <v>4.104773657777586</v>
      </c>
      <c r="S80" s="22" t="str">
        <f t="shared" ca="1" si="37"/>
        <v/>
      </c>
      <c r="T80" s="24" t="str">
        <f t="shared" ca="1" si="38"/>
        <v/>
      </c>
      <c r="U80" s="24">
        <f t="shared" ca="1" si="41"/>
        <v>0</v>
      </c>
    </row>
    <row r="81" spans="7:21" x14ac:dyDescent="0.25">
      <c r="G81" s="22">
        <v>74</v>
      </c>
      <c r="H81" s="22">
        <f>HLOOKUP($O81,$B$8:$E$26,H$5,FALSE)</f>
        <v>10</v>
      </c>
      <c r="I81" s="22">
        <f>HLOOKUP($O81,$B$8:$E$26,I$5,FALSE)</f>
        <v>0.2</v>
      </c>
      <c r="J81" s="22">
        <f>HLOOKUP($O81,$B$8:$E$26,J$5,FALSE)</f>
        <v>1.4</v>
      </c>
      <c r="K81" s="22">
        <f>HLOOKUP($O81,$B$8:$E$26,K$5,FALSE)</f>
        <v>0</v>
      </c>
      <c r="L81" s="22">
        <f>HLOOKUP($O81,$B$8:$E$26,L$5,FALSE)</f>
        <v>0</v>
      </c>
      <c r="M81" s="22">
        <f t="shared" si="42"/>
        <v>2</v>
      </c>
      <c r="N81" s="22">
        <f t="shared" si="43"/>
        <v>14</v>
      </c>
      <c r="O81" s="22" t="s">
        <v>41</v>
      </c>
      <c r="P81" s="24">
        <f t="shared" ca="1" si="39"/>
        <v>0.52429568506971291</v>
      </c>
      <c r="Q81" s="24">
        <f t="shared" ca="1" si="40"/>
        <v>8.5913923250414843</v>
      </c>
      <c r="R81" s="24">
        <f t="shared" ca="1" si="36"/>
        <v>9.1156880101111977</v>
      </c>
      <c r="S81" s="22" t="str">
        <f t="shared" ca="1" si="37"/>
        <v/>
      </c>
      <c r="T81" s="24" t="str">
        <f t="shared" ca="1" si="38"/>
        <v/>
      </c>
      <c r="U81" s="24">
        <f t="shared" ca="1" si="41"/>
        <v>0</v>
      </c>
    </row>
    <row r="82" spans="7:21" x14ac:dyDescent="0.25">
      <c r="G82" s="22">
        <v>75</v>
      </c>
      <c r="H82" s="22">
        <f>HLOOKUP($O82,$B$8:$E$26,H$5,FALSE)</f>
        <v>1</v>
      </c>
      <c r="I82" s="22">
        <f>HLOOKUP($O82,$B$8:$E$26,I$5,FALSE)</f>
        <v>0.3</v>
      </c>
      <c r="J82" s="22">
        <f>HLOOKUP($O82,$B$8:$E$26,J$5,FALSE)</f>
        <v>0.95</v>
      </c>
      <c r="K82" s="22">
        <f>HLOOKUP($O82,$B$8:$E$26,K$5,FALSE)</f>
        <v>0</v>
      </c>
      <c r="L82" s="22">
        <f>HLOOKUP($O82,$B$8:$E$26,L$5,FALSE)</f>
        <v>0</v>
      </c>
      <c r="M82" s="22">
        <f t="shared" si="42"/>
        <v>0.3</v>
      </c>
      <c r="N82" s="22">
        <f t="shared" si="43"/>
        <v>0.95</v>
      </c>
      <c r="O82" s="22" t="s">
        <v>38</v>
      </c>
      <c r="P82" s="24">
        <f t="shared" ca="1" si="39"/>
        <v>0.273792892169056</v>
      </c>
      <c r="Q82" s="24">
        <f t="shared" ca="1" si="40"/>
        <v>0.71831592547611078</v>
      </c>
      <c r="R82" s="24">
        <f t="shared" ca="1" si="36"/>
        <v>0.99210881764516679</v>
      </c>
      <c r="S82" s="22" t="str">
        <f t="shared" ca="1" si="37"/>
        <v/>
      </c>
      <c r="T82" s="24" t="str">
        <f t="shared" ca="1" si="38"/>
        <v/>
      </c>
      <c r="U82" s="24">
        <f t="shared" ca="1" si="41"/>
        <v>0</v>
      </c>
    </row>
    <row r="83" spans="7:21" x14ac:dyDescent="0.25">
      <c r="G83" s="22">
        <v>76</v>
      </c>
      <c r="H83" s="22">
        <f>HLOOKUP($O83,$B$8:$E$26,H$5,FALSE)</f>
        <v>5</v>
      </c>
      <c r="I83" s="22">
        <f>HLOOKUP($O83,$B$8:$E$26,I$5,FALSE)</f>
        <v>0.18</v>
      </c>
      <c r="J83" s="22">
        <f>HLOOKUP($O83,$B$8:$E$26,J$5,FALSE)</f>
        <v>1.37</v>
      </c>
      <c r="K83" s="22">
        <f>HLOOKUP($O83,$B$8:$E$26,K$5,FALSE)</f>
        <v>0</v>
      </c>
      <c r="L83" s="22">
        <f>HLOOKUP($O83,$B$8:$E$26,L$5,FALSE)</f>
        <v>0</v>
      </c>
      <c r="M83" s="22">
        <f t="shared" si="42"/>
        <v>0.89999999999999991</v>
      </c>
      <c r="N83" s="22">
        <f t="shared" si="43"/>
        <v>6.8500000000000005</v>
      </c>
      <c r="O83" s="22" t="s">
        <v>40</v>
      </c>
      <c r="P83" s="24">
        <f t="shared" ca="1" si="39"/>
        <v>0.49506372501311363</v>
      </c>
      <c r="Q83" s="24">
        <f t="shared" ca="1" si="40"/>
        <v>3.3307396658797197</v>
      </c>
      <c r="R83" s="24">
        <f t="shared" ca="1" si="36"/>
        <v>3.8258033908928333</v>
      </c>
      <c r="S83" s="22" t="str">
        <f t="shared" ca="1" si="37"/>
        <v/>
      </c>
      <c r="T83" s="24" t="str">
        <f t="shared" ca="1" si="38"/>
        <v/>
      </c>
      <c r="U83" s="24">
        <f t="shared" ca="1" si="41"/>
        <v>0</v>
      </c>
    </row>
    <row r="84" spans="7:21" x14ac:dyDescent="0.25">
      <c r="G84" s="22">
        <v>77</v>
      </c>
      <c r="H84" s="22">
        <f>HLOOKUP($O84,$B$8:$E$26,H$5,FALSE)</f>
        <v>5</v>
      </c>
      <c r="I84" s="22">
        <f>HLOOKUP($O84,$B$8:$E$26,I$5,FALSE)</f>
        <v>0.18</v>
      </c>
      <c r="J84" s="22">
        <f>HLOOKUP($O84,$B$8:$E$26,J$5,FALSE)</f>
        <v>1.37</v>
      </c>
      <c r="K84" s="22">
        <f>HLOOKUP($O84,$B$8:$E$26,K$5,FALSE)</f>
        <v>0</v>
      </c>
      <c r="L84" s="22">
        <f>HLOOKUP($O84,$B$8:$E$26,L$5,FALSE)</f>
        <v>0</v>
      </c>
      <c r="M84" s="22">
        <f t="shared" si="42"/>
        <v>0.89999999999999991</v>
      </c>
      <c r="N84" s="22">
        <f t="shared" si="43"/>
        <v>6.8500000000000005</v>
      </c>
      <c r="O84" s="22" t="s">
        <v>40</v>
      </c>
      <c r="P84" s="24">
        <f t="shared" ca="1" si="39"/>
        <v>0.36003319459376443</v>
      </c>
      <c r="Q84" s="24">
        <f t="shared" ca="1" si="40"/>
        <v>3.8416117415794169</v>
      </c>
      <c r="R84" s="24">
        <f t="shared" ca="1" si="36"/>
        <v>4.2016449361731816</v>
      </c>
      <c r="S84" s="22" t="str">
        <f t="shared" ca="1" si="37"/>
        <v/>
      </c>
      <c r="T84" s="24" t="str">
        <f t="shared" ca="1" si="38"/>
        <v/>
      </c>
      <c r="U84" s="24">
        <f t="shared" ca="1" si="41"/>
        <v>0</v>
      </c>
    </row>
    <row r="85" spans="7:21" x14ac:dyDescent="0.25">
      <c r="G85" s="22">
        <v>78</v>
      </c>
      <c r="H85" s="22">
        <f>HLOOKUP($O85,$B$8:$E$26,H$5,FALSE)</f>
        <v>5</v>
      </c>
      <c r="I85" s="22">
        <f>HLOOKUP($O85,$B$8:$E$26,I$5,FALSE)</f>
        <v>0.18</v>
      </c>
      <c r="J85" s="22">
        <f>HLOOKUP($O85,$B$8:$E$26,J$5,FALSE)</f>
        <v>1.37</v>
      </c>
      <c r="K85" s="22">
        <f>HLOOKUP($O85,$B$8:$E$26,K$5,FALSE)</f>
        <v>0</v>
      </c>
      <c r="L85" s="22">
        <f>HLOOKUP($O85,$B$8:$E$26,L$5,FALSE)</f>
        <v>0</v>
      </c>
      <c r="M85" s="22">
        <f t="shared" si="42"/>
        <v>0.89999999999999991</v>
      </c>
      <c r="N85" s="22">
        <f t="shared" si="43"/>
        <v>6.8500000000000005</v>
      </c>
      <c r="O85" s="22" t="s">
        <v>40</v>
      </c>
      <c r="P85" s="24">
        <f t="shared" ca="1" si="39"/>
        <v>0.24577331938849792</v>
      </c>
      <c r="Q85" s="24">
        <f t="shared" ca="1" si="40"/>
        <v>3.9826657024131107</v>
      </c>
      <c r="R85" s="24">
        <f t="shared" ca="1" si="36"/>
        <v>4.2284390218016084</v>
      </c>
      <c r="S85" s="22" t="str">
        <f t="shared" ca="1" si="37"/>
        <v/>
      </c>
      <c r="T85" s="24" t="str">
        <f t="shared" ca="1" si="38"/>
        <v/>
      </c>
      <c r="U85" s="24">
        <f t="shared" ca="1" si="41"/>
        <v>0</v>
      </c>
    </row>
    <row r="86" spans="7:21" x14ac:dyDescent="0.25">
      <c r="G86" s="22">
        <v>79</v>
      </c>
      <c r="H86" s="22">
        <f>HLOOKUP($O86,$B$8:$E$26,H$5,FALSE)</f>
        <v>1</v>
      </c>
      <c r="I86" s="22">
        <f>HLOOKUP($O86,$B$8:$E$26,I$5,FALSE)</f>
        <v>0.3</v>
      </c>
      <c r="J86" s="22">
        <f>HLOOKUP($O86,$B$8:$E$26,J$5,FALSE)</f>
        <v>0.95</v>
      </c>
      <c r="K86" s="22">
        <f>HLOOKUP($O86,$B$8:$E$26,K$5,FALSE)</f>
        <v>0</v>
      </c>
      <c r="L86" s="22">
        <f>HLOOKUP($O86,$B$8:$E$26,L$5,FALSE)</f>
        <v>0</v>
      </c>
      <c r="M86" s="22">
        <f t="shared" si="42"/>
        <v>0.3</v>
      </c>
      <c r="N86" s="22">
        <f t="shared" si="43"/>
        <v>0.95</v>
      </c>
      <c r="O86" s="22" t="s">
        <v>38</v>
      </c>
      <c r="P86" s="24">
        <f t="shared" ca="1" si="39"/>
        <v>0.19754058405647518</v>
      </c>
      <c r="Q86" s="24">
        <f t="shared" ca="1" si="40"/>
        <v>0.63054402255079534</v>
      </c>
      <c r="R86" s="24">
        <f t="shared" ca="1" si="36"/>
        <v>0.82808460660727046</v>
      </c>
      <c r="S86" s="22" t="str">
        <f t="shared" ca="1" si="37"/>
        <v/>
      </c>
      <c r="T86" s="24" t="str">
        <f t="shared" ca="1" si="38"/>
        <v/>
      </c>
      <c r="U86" s="24">
        <f t="shared" ca="1" si="41"/>
        <v>0</v>
      </c>
    </row>
    <row r="87" spans="7:21" x14ac:dyDescent="0.25">
      <c r="G87" s="22">
        <v>80</v>
      </c>
      <c r="H87" s="22">
        <f>HLOOKUP($O87,$B$8:$E$26,H$5,FALSE)</f>
        <v>1</v>
      </c>
      <c r="I87" s="22">
        <f>HLOOKUP($O87,$B$8:$E$26,I$5,FALSE)</f>
        <v>0.3</v>
      </c>
      <c r="J87" s="22">
        <f>HLOOKUP($O87,$B$8:$E$26,J$5,FALSE)</f>
        <v>0.95</v>
      </c>
      <c r="K87" s="22">
        <f>HLOOKUP($O87,$B$8:$E$26,K$5,FALSE)</f>
        <v>0</v>
      </c>
      <c r="L87" s="22">
        <f>HLOOKUP($O87,$B$8:$E$26,L$5,FALSE)</f>
        <v>0</v>
      </c>
      <c r="M87" s="22">
        <f t="shared" si="42"/>
        <v>0.3</v>
      </c>
      <c r="N87" s="22">
        <f t="shared" si="43"/>
        <v>0.95</v>
      </c>
      <c r="O87" s="22" t="s">
        <v>38</v>
      </c>
      <c r="P87" s="24">
        <f t="shared" ca="1" si="39"/>
        <v>9.0429086297960537E-2</v>
      </c>
      <c r="Q87" s="24">
        <f t="shared" ca="1" si="40"/>
        <v>0.59601992411876892</v>
      </c>
      <c r="R87" s="24">
        <f t="shared" ca="1" si="36"/>
        <v>0.68644901041672945</v>
      </c>
      <c r="S87" s="22" t="str">
        <f t="shared" ca="1" si="37"/>
        <v/>
      </c>
      <c r="T87" s="24" t="str">
        <f t="shared" ca="1" si="38"/>
        <v/>
      </c>
      <c r="U87" s="24">
        <f t="shared" ca="1" si="41"/>
        <v>0</v>
      </c>
    </row>
    <row r="88" spans="7:21" x14ac:dyDescent="0.25">
      <c r="G88" s="22">
        <v>81</v>
      </c>
      <c r="H88" s="22">
        <f>HLOOKUP($O88,$B$8:$E$26,H$5,FALSE)</f>
        <v>3</v>
      </c>
      <c r="I88" s="22">
        <f>HLOOKUP($O88,$B$8:$E$26,I$5,FALSE)</f>
        <v>0.2</v>
      </c>
      <c r="J88" s="22">
        <f>HLOOKUP($O88,$B$8:$E$26,J$5,FALSE)</f>
        <v>1.26</v>
      </c>
      <c r="K88" s="22">
        <f>HLOOKUP($O88,$B$8:$E$26,K$5,FALSE)</f>
        <v>0</v>
      </c>
      <c r="L88" s="22">
        <f>HLOOKUP($O88,$B$8:$E$26,L$5,FALSE)</f>
        <v>0</v>
      </c>
      <c r="M88" s="22">
        <f t="shared" si="42"/>
        <v>0.60000000000000009</v>
      </c>
      <c r="N88" s="22">
        <f t="shared" si="43"/>
        <v>3.7800000000000002</v>
      </c>
      <c r="O88" s="22" t="s">
        <v>39</v>
      </c>
      <c r="P88" s="24">
        <f t="shared" ca="1" si="39"/>
        <v>0.18530099079085424</v>
      </c>
      <c r="Q88" s="24">
        <f t="shared" ca="1" si="40"/>
        <v>2.2758250380555101</v>
      </c>
      <c r="R88" s="24">
        <f t="shared" ca="1" si="36"/>
        <v>2.4611260288463641</v>
      </c>
      <c r="S88" s="22" t="str">
        <f t="shared" ca="1" si="37"/>
        <v/>
      </c>
      <c r="T88" s="24" t="str">
        <f t="shared" ca="1" si="38"/>
        <v/>
      </c>
      <c r="U88" s="24">
        <f t="shared" ca="1" si="41"/>
        <v>0</v>
      </c>
    </row>
    <row r="89" spans="7:21" x14ac:dyDescent="0.25">
      <c r="G89" s="22">
        <v>82</v>
      </c>
      <c r="H89" s="22">
        <f>HLOOKUP($O89,$B$8:$E$26,H$5,FALSE)</f>
        <v>3</v>
      </c>
      <c r="I89" s="22">
        <f>HLOOKUP($O89,$B$8:$E$26,I$5,FALSE)</f>
        <v>0.2</v>
      </c>
      <c r="J89" s="22">
        <f>HLOOKUP($O89,$B$8:$E$26,J$5,FALSE)</f>
        <v>1.26</v>
      </c>
      <c r="K89" s="22">
        <f>HLOOKUP($O89,$B$8:$E$26,K$5,FALSE)</f>
        <v>0</v>
      </c>
      <c r="L89" s="22">
        <f>HLOOKUP($O89,$B$8:$E$26,L$5,FALSE)</f>
        <v>0</v>
      </c>
      <c r="M89" s="22">
        <f t="shared" si="42"/>
        <v>0.60000000000000009</v>
      </c>
      <c r="N89" s="22">
        <f t="shared" si="43"/>
        <v>3.7800000000000002</v>
      </c>
      <c r="O89" s="22" t="s">
        <v>39</v>
      </c>
      <c r="P89" s="24">
        <f t="shared" ca="1" si="39"/>
        <v>0.58467405709557319</v>
      </c>
      <c r="Q89" s="24">
        <f t="shared" ca="1" si="40"/>
        <v>1.6826831194602634</v>
      </c>
      <c r="R89" s="24">
        <f t="shared" ca="1" si="36"/>
        <v>2.2673571765558367</v>
      </c>
      <c r="S89" s="22" t="str">
        <f t="shared" ca="1" si="37"/>
        <v/>
      </c>
      <c r="T89" s="24" t="str">
        <f t="shared" ca="1" si="38"/>
        <v/>
      </c>
      <c r="U89" s="24">
        <f t="shared" ca="1" si="41"/>
        <v>0</v>
      </c>
    </row>
    <row r="90" spans="7:21" x14ac:dyDescent="0.25">
      <c r="G90" s="22">
        <v>83</v>
      </c>
      <c r="H90" s="22">
        <f>HLOOKUP($O90,$B$8:$E$26,H$5,FALSE)</f>
        <v>10</v>
      </c>
      <c r="I90" s="22">
        <f>HLOOKUP($O90,$B$8:$E$26,I$5,FALSE)</f>
        <v>0.2</v>
      </c>
      <c r="J90" s="22">
        <f>HLOOKUP($O90,$B$8:$E$26,J$5,FALSE)</f>
        <v>1.4</v>
      </c>
      <c r="K90" s="22">
        <f>HLOOKUP($O90,$B$8:$E$26,K$5,FALSE)</f>
        <v>0</v>
      </c>
      <c r="L90" s="22">
        <f>HLOOKUP($O90,$B$8:$E$26,L$5,FALSE)</f>
        <v>0</v>
      </c>
      <c r="M90" s="22">
        <f t="shared" si="42"/>
        <v>2</v>
      </c>
      <c r="N90" s="22">
        <f t="shared" si="43"/>
        <v>14</v>
      </c>
      <c r="O90" s="22" t="s">
        <v>41</v>
      </c>
      <c r="P90" s="24">
        <f t="shared" ca="1" si="39"/>
        <v>0.9712542041060046</v>
      </c>
      <c r="Q90" s="24">
        <f t="shared" ca="1" si="40"/>
        <v>9.0350676348155723</v>
      </c>
      <c r="R90" s="24">
        <f t="shared" ca="1" si="36"/>
        <v>10.006321838921577</v>
      </c>
      <c r="S90" s="22" t="str">
        <f t="shared" ca="1" si="37"/>
        <v>D</v>
      </c>
      <c r="T90" s="24">
        <f t="shared" ca="1" si="38"/>
        <v>6.3218389215773385E-3</v>
      </c>
      <c r="U90" s="24">
        <f t="shared" ca="1" si="41"/>
        <v>0</v>
      </c>
    </row>
    <row r="91" spans="7:21" x14ac:dyDescent="0.25">
      <c r="G91" s="22">
        <v>84</v>
      </c>
      <c r="H91" s="22">
        <f>HLOOKUP($O91,$B$8:$E$26,H$5,FALSE)</f>
        <v>1</v>
      </c>
      <c r="I91" s="22">
        <f>HLOOKUP($O91,$B$8:$E$26,I$5,FALSE)</f>
        <v>0.3</v>
      </c>
      <c r="J91" s="22">
        <f>HLOOKUP($O91,$B$8:$E$26,J$5,FALSE)</f>
        <v>0.95</v>
      </c>
      <c r="K91" s="22">
        <f>HLOOKUP($O91,$B$8:$E$26,K$5,FALSE)</f>
        <v>0</v>
      </c>
      <c r="L91" s="22">
        <f>HLOOKUP($O91,$B$8:$E$26,L$5,FALSE)</f>
        <v>0</v>
      </c>
      <c r="M91" s="22">
        <f t="shared" si="42"/>
        <v>0.3</v>
      </c>
      <c r="N91" s="22">
        <f t="shared" si="43"/>
        <v>0.95</v>
      </c>
      <c r="O91" s="22" t="s">
        <v>38</v>
      </c>
      <c r="P91" s="24">
        <f t="shared" ca="1" si="39"/>
        <v>0.26466639739048237</v>
      </c>
      <c r="Q91" s="24">
        <f t="shared" ca="1" si="40"/>
        <v>0.63408495775619245</v>
      </c>
      <c r="R91" s="24">
        <f t="shared" ca="1" si="36"/>
        <v>0.89875135514667481</v>
      </c>
      <c r="S91" s="22" t="str">
        <f t="shared" ca="1" si="37"/>
        <v/>
      </c>
      <c r="T91" s="24" t="str">
        <f t="shared" ca="1" si="38"/>
        <v/>
      </c>
      <c r="U91" s="24">
        <f t="shared" ca="1" si="41"/>
        <v>0</v>
      </c>
    </row>
    <row r="92" spans="7:21" x14ac:dyDescent="0.25">
      <c r="G92" s="22">
        <v>85</v>
      </c>
      <c r="H92" s="22">
        <f>HLOOKUP($O92,$B$8:$E$26,H$5,FALSE)</f>
        <v>5</v>
      </c>
      <c r="I92" s="22">
        <f>HLOOKUP($O92,$B$8:$E$26,I$5,FALSE)</f>
        <v>0.18</v>
      </c>
      <c r="J92" s="22">
        <f>HLOOKUP($O92,$B$8:$E$26,J$5,FALSE)</f>
        <v>1.37</v>
      </c>
      <c r="K92" s="22">
        <f>HLOOKUP($O92,$B$8:$E$26,K$5,FALSE)</f>
        <v>0</v>
      </c>
      <c r="L92" s="22">
        <f>HLOOKUP($O92,$B$8:$E$26,L$5,FALSE)</f>
        <v>0</v>
      </c>
      <c r="M92" s="22">
        <f t="shared" si="42"/>
        <v>0.89999999999999991</v>
      </c>
      <c r="N92" s="22">
        <f t="shared" si="43"/>
        <v>6.8500000000000005</v>
      </c>
      <c r="O92" s="22" t="s">
        <v>40</v>
      </c>
      <c r="P92" s="24">
        <f t="shared" ca="1" si="39"/>
        <v>0.84251739996861075</v>
      </c>
      <c r="Q92" s="24">
        <f t="shared" ca="1" si="40"/>
        <v>4.2836934950285253</v>
      </c>
      <c r="R92" s="24">
        <f t="shared" ca="1" si="36"/>
        <v>5.1262108949971363</v>
      </c>
      <c r="S92" s="22" t="str">
        <f t="shared" ca="1" si="37"/>
        <v>C</v>
      </c>
      <c r="T92" s="24">
        <f t="shared" ca="1" si="38"/>
        <v>0.12621089499713634</v>
      </c>
      <c r="U92" s="24">
        <f t="shared" ca="1" si="41"/>
        <v>0</v>
      </c>
    </row>
    <row r="93" spans="7:21" x14ac:dyDescent="0.25">
      <c r="G93" s="22">
        <v>86</v>
      </c>
      <c r="H93" s="22">
        <f>HLOOKUP($O93,$B$8:$E$26,H$5,FALSE)</f>
        <v>5</v>
      </c>
      <c r="I93" s="22">
        <f>HLOOKUP($O93,$B$8:$E$26,I$5,FALSE)</f>
        <v>0.18</v>
      </c>
      <c r="J93" s="22">
        <f>HLOOKUP($O93,$B$8:$E$26,J$5,FALSE)</f>
        <v>1.37</v>
      </c>
      <c r="K93" s="22">
        <f>HLOOKUP($O93,$B$8:$E$26,K$5,FALSE)</f>
        <v>0</v>
      </c>
      <c r="L93" s="22">
        <f>HLOOKUP($O93,$B$8:$E$26,L$5,FALSE)</f>
        <v>0</v>
      </c>
      <c r="M93" s="22">
        <f t="shared" si="42"/>
        <v>0.89999999999999991</v>
      </c>
      <c r="N93" s="22">
        <f t="shared" si="43"/>
        <v>6.8500000000000005</v>
      </c>
      <c r="O93" s="22" t="s">
        <v>40</v>
      </c>
      <c r="P93" s="24">
        <f t="shared" ca="1" si="39"/>
        <v>0.31104402220793692</v>
      </c>
      <c r="Q93" s="24">
        <f t="shared" ca="1" si="40"/>
        <v>3.4945481577745601</v>
      </c>
      <c r="R93" s="24">
        <f t="shared" ca="1" si="36"/>
        <v>3.8055921799824972</v>
      </c>
      <c r="S93" s="22" t="str">
        <f t="shared" ca="1" si="37"/>
        <v/>
      </c>
      <c r="T93" s="24" t="str">
        <f t="shared" ca="1" si="38"/>
        <v/>
      </c>
      <c r="U93" s="24">
        <f t="shared" ca="1" si="41"/>
        <v>0</v>
      </c>
    </row>
    <row r="94" spans="7:21" x14ac:dyDescent="0.25">
      <c r="G94" s="22">
        <v>87</v>
      </c>
      <c r="H94" s="22">
        <f>HLOOKUP($O94,$B$8:$E$26,H$5,FALSE)</f>
        <v>10</v>
      </c>
      <c r="I94" s="22">
        <f>HLOOKUP($O94,$B$8:$E$26,I$5,FALSE)</f>
        <v>0.2</v>
      </c>
      <c r="J94" s="22">
        <f>HLOOKUP($O94,$B$8:$E$26,J$5,FALSE)</f>
        <v>1.4</v>
      </c>
      <c r="K94" s="22">
        <f>HLOOKUP($O94,$B$8:$E$26,K$5,FALSE)</f>
        <v>0</v>
      </c>
      <c r="L94" s="22">
        <f>HLOOKUP($O94,$B$8:$E$26,L$5,FALSE)</f>
        <v>0</v>
      </c>
      <c r="M94" s="22">
        <f t="shared" si="42"/>
        <v>2</v>
      </c>
      <c r="N94" s="22">
        <f t="shared" si="43"/>
        <v>14</v>
      </c>
      <c r="O94" s="22" t="s">
        <v>41</v>
      </c>
      <c r="P94" s="24">
        <f t="shared" ca="1" si="39"/>
        <v>1.4406170537029639</v>
      </c>
      <c r="Q94" s="24">
        <f t="shared" ca="1" si="40"/>
        <v>8.5779192741469217</v>
      </c>
      <c r="R94" s="24">
        <f t="shared" ca="1" si="36"/>
        <v>10.018536327849885</v>
      </c>
      <c r="S94" s="22" t="str">
        <f t="shared" ca="1" si="37"/>
        <v>D</v>
      </c>
      <c r="T94" s="24">
        <f t="shared" ca="1" si="38"/>
        <v>1.8536327849885126E-2</v>
      </c>
      <c r="U94" s="24">
        <f t="shared" ca="1" si="41"/>
        <v>0</v>
      </c>
    </row>
    <row r="95" spans="7:21" x14ac:dyDescent="0.25">
      <c r="G95" s="22">
        <v>88</v>
      </c>
      <c r="H95" s="22">
        <f>HLOOKUP($O95,$B$8:$E$26,H$5,FALSE)</f>
        <v>3</v>
      </c>
      <c r="I95" s="22">
        <f>HLOOKUP($O95,$B$8:$E$26,I$5,FALSE)</f>
        <v>0.2</v>
      </c>
      <c r="J95" s="22">
        <f>HLOOKUP($O95,$B$8:$E$26,J$5,FALSE)</f>
        <v>1.26</v>
      </c>
      <c r="K95" s="22">
        <f>HLOOKUP($O95,$B$8:$E$26,K$5,FALSE)</f>
        <v>0</v>
      </c>
      <c r="L95" s="22">
        <f>HLOOKUP($O95,$B$8:$E$26,L$5,FALSE)</f>
        <v>0</v>
      </c>
      <c r="M95" s="22">
        <f t="shared" si="42"/>
        <v>0.60000000000000009</v>
      </c>
      <c r="N95" s="22">
        <f t="shared" si="43"/>
        <v>3.7800000000000002</v>
      </c>
      <c r="O95" s="22" t="s">
        <v>39</v>
      </c>
      <c r="P95" s="24">
        <f t="shared" ca="1" si="39"/>
        <v>0.26968559345182663</v>
      </c>
      <c r="Q95" s="24">
        <f t="shared" ca="1" si="40"/>
        <v>2.0873755395772897</v>
      </c>
      <c r="R95" s="24">
        <f t="shared" ca="1" si="36"/>
        <v>2.3570611330291165</v>
      </c>
      <c r="S95" s="22" t="str">
        <f t="shared" ca="1" si="37"/>
        <v/>
      </c>
      <c r="T95" s="24" t="str">
        <f t="shared" ca="1" si="38"/>
        <v/>
      </c>
      <c r="U95" s="24">
        <f t="shared" ca="1" si="41"/>
        <v>0</v>
      </c>
    </row>
    <row r="96" spans="7:21" x14ac:dyDescent="0.25">
      <c r="G96" s="22">
        <v>89</v>
      </c>
      <c r="H96" s="22">
        <f>HLOOKUP($O96,$B$8:$E$26,H$5,FALSE)</f>
        <v>3</v>
      </c>
      <c r="I96" s="22">
        <f>HLOOKUP($O96,$B$8:$E$26,I$5,FALSE)</f>
        <v>0.2</v>
      </c>
      <c r="J96" s="22">
        <f>HLOOKUP($O96,$B$8:$E$26,J$5,FALSE)</f>
        <v>1.26</v>
      </c>
      <c r="K96" s="22">
        <f>HLOOKUP($O96,$B$8:$E$26,K$5,FALSE)</f>
        <v>0</v>
      </c>
      <c r="L96" s="22">
        <f>HLOOKUP($O96,$B$8:$E$26,L$5,FALSE)</f>
        <v>0</v>
      </c>
      <c r="M96" s="22">
        <f t="shared" si="42"/>
        <v>0.60000000000000009</v>
      </c>
      <c r="N96" s="22">
        <f t="shared" si="43"/>
        <v>3.7800000000000002</v>
      </c>
      <c r="O96" s="22" t="s">
        <v>39</v>
      </c>
      <c r="P96" s="24">
        <f t="shared" ca="1" si="39"/>
        <v>0.21181997064416738</v>
      </c>
      <c r="Q96" s="24">
        <f t="shared" ca="1" si="40"/>
        <v>2.0326793462702168</v>
      </c>
      <c r="R96" s="24">
        <f t="shared" ca="1" si="36"/>
        <v>2.2444993169143843</v>
      </c>
      <c r="S96" s="22" t="str">
        <f t="shared" ca="1" si="37"/>
        <v/>
      </c>
      <c r="T96" s="24" t="str">
        <f t="shared" ca="1" si="38"/>
        <v/>
      </c>
      <c r="U96" s="24">
        <f t="shared" ca="1" si="41"/>
        <v>0</v>
      </c>
    </row>
    <row r="97" spans="7:21" x14ac:dyDescent="0.25">
      <c r="G97" s="22">
        <v>90</v>
      </c>
      <c r="H97" s="22">
        <f>HLOOKUP($O97,$B$8:$E$26,H$5,FALSE)</f>
        <v>3</v>
      </c>
      <c r="I97" s="22">
        <f>HLOOKUP($O97,$B$8:$E$26,I$5,FALSE)</f>
        <v>0.2</v>
      </c>
      <c r="J97" s="22">
        <f>HLOOKUP($O97,$B$8:$E$26,J$5,FALSE)</f>
        <v>1.26</v>
      </c>
      <c r="K97" s="22">
        <f>HLOOKUP($O97,$B$8:$E$26,K$5,FALSE)</f>
        <v>0</v>
      </c>
      <c r="L97" s="22">
        <f>HLOOKUP($O97,$B$8:$E$26,L$5,FALSE)</f>
        <v>0</v>
      </c>
      <c r="M97" s="22">
        <f t="shared" si="42"/>
        <v>0.60000000000000009</v>
      </c>
      <c r="N97" s="22">
        <f t="shared" si="43"/>
        <v>3.7800000000000002</v>
      </c>
      <c r="O97" s="22" t="s">
        <v>39</v>
      </c>
      <c r="P97" s="24">
        <f t="shared" ca="1" si="39"/>
        <v>0.49383993542859661</v>
      </c>
      <c r="Q97" s="24">
        <f t="shared" ca="1" si="40"/>
        <v>2.0078193919474319</v>
      </c>
      <c r="R97" s="24">
        <f t="shared" ca="1" si="36"/>
        <v>2.5016593273760286</v>
      </c>
      <c r="S97" s="22" t="str">
        <f t="shared" ca="1" si="37"/>
        <v/>
      </c>
      <c r="T97" s="24" t="str">
        <f t="shared" ca="1" si="38"/>
        <v/>
      </c>
      <c r="U97" s="24">
        <f t="shared" ca="1" si="41"/>
        <v>0</v>
      </c>
    </row>
    <row r="98" spans="7:21" x14ac:dyDescent="0.25">
      <c r="G98" s="22">
        <v>91</v>
      </c>
      <c r="H98" s="22">
        <f>HLOOKUP($O98,$B$8:$E$26,H$5,FALSE)</f>
        <v>5</v>
      </c>
      <c r="I98" s="22">
        <f>HLOOKUP($O98,$B$8:$E$26,I$5,FALSE)</f>
        <v>0.18</v>
      </c>
      <c r="J98" s="22">
        <f>HLOOKUP($O98,$B$8:$E$26,J$5,FALSE)</f>
        <v>1.37</v>
      </c>
      <c r="K98" s="22">
        <f>HLOOKUP($O98,$B$8:$E$26,K$5,FALSE)</f>
        <v>0</v>
      </c>
      <c r="L98" s="22">
        <f>HLOOKUP($O98,$B$8:$E$26,L$5,FALSE)</f>
        <v>0</v>
      </c>
      <c r="M98" s="22">
        <f t="shared" si="42"/>
        <v>0.89999999999999991</v>
      </c>
      <c r="N98" s="22">
        <f t="shared" si="43"/>
        <v>6.8500000000000005</v>
      </c>
      <c r="O98" s="22" t="s">
        <v>40</v>
      </c>
      <c r="P98" s="24">
        <f t="shared" ca="1" si="39"/>
        <v>0.39995125667773118</v>
      </c>
      <c r="Q98" s="24">
        <f t="shared" ca="1" si="40"/>
        <v>4.0894839405037899</v>
      </c>
      <c r="R98" s="24">
        <f t="shared" ca="1" si="36"/>
        <v>4.4894351971815212</v>
      </c>
      <c r="S98" s="22" t="str">
        <f t="shared" ca="1" si="37"/>
        <v/>
      </c>
      <c r="T98" s="24" t="str">
        <f t="shared" ca="1" si="38"/>
        <v/>
      </c>
      <c r="U98" s="24">
        <f t="shared" ca="1" si="41"/>
        <v>0</v>
      </c>
    </row>
    <row r="99" spans="7:21" x14ac:dyDescent="0.25">
      <c r="G99" s="22">
        <v>92</v>
      </c>
      <c r="H99" s="22">
        <f>HLOOKUP($O99,$B$8:$E$26,H$5,FALSE)</f>
        <v>3</v>
      </c>
      <c r="I99" s="22">
        <f>HLOOKUP($O99,$B$8:$E$26,I$5,FALSE)</f>
        <v>0.2</v>
      </c>
      <c r="J99" s="22">
        <f>HLOOKUP($O99,$B$8:$E$26,J$5,FALSE)</f>
        <v>1.26</v>
      </c>
      <c r="K99" s="22">
        <f>HLOOKUP($O99,$B$8:$E$26,K$5,FALSE)</f>
        <v>0</v>
      </c>
      <c r="L99" s="22">
        <f>HLOOKUP($O99,$B$8:$E$26,L$5,FALSE)</f>
        <v>0</v>
      </c>
      <c r="M99" s="22">
        <f t="shared" si="42"/>
        <v>0.60000000000000009</v>
      </c>
      <c r="N99" s="22">
        <f t="shared" si="43"/>
        <v>3.7800000000000002</v>
      </c>
      <c r="O99" s="22" t="s">
        <v>39</v>
      </c>
      <c r="P99" s="24">
        <f t="shared" ca="1" si="39"/>
        <v>0.59242513783088924</v>
      </c>
      <c r="Q99" s="24">
        <f t="shared" ca="1" si="40"/>
        <v>1.8674177887222463</v>
      </c>
      <c r="R99" s="24">
        <f t="shared" ca="1" si="36"/>
        <v>2.4598429265531356</v>
      </c>
      <c r="S99" s="22" t="str">
        <f t="shared" ca="1" si="37"/>
        <v/>
      </c>
      <c r="T99" s="24" t="str">
        <f t="shared" ca="1" si="38"/>
        <v/>
      </c>
      <c r="U99" s="24">
        <f t="shared" ca="1" si="41"/>
        <v>0</v>
      </c>
    </row>
    <row r="100" spans="7:21" x14ac:dyDescent="0.25">
      <c r="G100" s="22">
        <v>93</v>
      </c>
      <c r="H100" s="22">
        <f>HLOOKUP($O100,$B$8:$E$26,H$5,FALSE)</f>
        <v>5</v>
      </c>
      <c r="I100" s="22">
        <f>HLOOKUP($O100,$B$8:$E$26,I$5,FALSE)</f>
        <v>0.18</v>
      </c>
      <c r="J100" s="22">
        <f>HLOOKUP($O100,$B$8:$E$26,J$5,FALSE)</f>
        <v>1.37</v>
      </c>
      <c r="K100" s="22">
        <f>HLOOKUP($O100,$B$8:$E$26,K$5,FALSE)</f>
        <v>0</v>
      </c>
      <c r="L100" s="22">
        <f>HLOOKUP($O100,$B$8:$E$26,L$5,FALSE)</f>
        <v>0</v>
      </c>
      <c r="M100" s="22">
        <f t="shared" si="42"/>
        <v>0.89999999999999991</v>
      </c>
      <c r="N100" s="22">
        <f t="shared" si="43"/>
        <v>6.8500000000000005</v>
      </c>
      <c r="O100" s="22" t="s">
        <v>40</v>
      </c>
      <c r="P100" s="24">
        <f t="shared" ca="1" si="39"/>
        <v>0.45619425660274343</v>
      </c>
      <c r="Q100" s="24">
        <f t="shared" ca="1" si="40"/>
        <v>4.269141364105435</v>
      </c>
      <c r="R100" s="24">
        <f t="shared" ca="1" si="36"/>
        <v>4.7253356207081785</v>
      </c>
      <c r="S100" s="22" t="str">
        <f t="shared" ca="1" si="37"/>
        <v/>
      </c>
      <c r="T100" s="24" t="str">
        <f t="shared" ca="1" si="38"/>
        <v/>
      </c>
      <c r="U100" s="24">
        <f t="shared" ca="1" si="41"/>
        <v>0</v>
      </c>
    </row>
    <row r="101" spans="7:21" x14ac:dyDescent="0.25">
      <c r="G101" s="22">
        <v>94</v>
      </c>
      <c r="H101" s="22">
        <f>HLOOKUP($O101,$B$8:$E$26,H$5,FALSE)</f>
        <v>10</v>
      </c>
      <c r="I101" s="22">
        <f>HLOOKUP($O101,$B$8:$E$26,I$5,FALSE)</f>
        <v>0.2</v>
      </c>
      <c r="J101" s="22">
        <f>HLOOKUP($O101,$B$8:$E$26,J$5,FALSE)</f>
        <v>1.4</v>
      </c>
      <c r="K101" s="22">
        <f>HLOOKUP($O101,$B$8:$E$26,K$5,FALSE)</f>
        <v>0</v>
      </c>
      <c r="L101" s="22">
        <f>HLOOKUP($O101,$B$8:$E$26,L$5,FALSE)</f>
        <v>0</v>
      </c>
      <c r="M101" s="22">
        <f t="shared" si="42"/>
        <v>2</v>
      </c>
      <c r="N101" s="22">
        <f t="shared" si="43"/>
        <v>14</v>
      </c>
      <c r="O101" s="22" t="s">
        <v>41</v>
      </c>
      <c r="P101" s="24">
        <f t="shared" ca="1" si="39"/>
        <v>0.76395415777818987</v>
      </c>
      <c r="Q101" s="24">
        <f t="shared" ca="1" si="40"/>
        <v>7.9843967002101524</v>
      </c>
      <c r="R101" s="24">
        <f t="shared" ca="1" si="36"/>
        <v>8.748350857988342</v>
      </c>
      <c r="S101" s="22" t="str">
        <f t="shared" ca="1" si="37"/>
        <v/>
      </c>
      <c r="T101" s="24" t="str">
        <f t="shared" ca="1" si="38"/>
        <v/>
      </c>
      <c r="U101" s="24">
        <f t="shared" ca="1" si="41"/>
        <v>0</v>
      </c>
    </row>
    <row r="102" spans="7:21" x14ac:dyDescent="0.25">
      <c r="G102" s="22">
        <v>95</v>
      </c>
      <c r="H102" s="22">
        <f>HLOOKUP($O102,$B$8:$E$26,H$5,FALSE)</f>
        <v>1</v>
      </c>
      <c r="I102" s="22">
        <f>HLOOKUP($O102,$B$8:$E$26,I$5,FALSE)</f>
        <v>0.3</v>
      </c>
      <c r="J102" s="22">
        <f>HLOOKUP($O102,$B$8:$E$26,J$5,FALSE)</f>
        <v>0.95</v>
      </c>
      <c r="K102" s="22">
        <f>HLOOKUP($O102,$B$8:$E$26,K$5,FALSE)</f>
        <v>0</v>
      </c>
      <c r="L102" s="22">
        <f>HLOOKUP($O102,$B$8:$E$26,L$5,FALSE)</f>
        <v>0</v>
      </c>
      <c r="M102" s="22">
        <f t="shared" si="42"/>
        <v>0.3</v>
      </c>
      <c r="N102" s="22">
        <f t="shared" si="43"/>
        <v>0.95</v>
      </c>
      <c r="O102" s="22" t="s">
        <v>38</v>
      </c>
      <c r="P102" s="24">
        <f t="shared" ca="1" si="39"/>
        <v>7.6271270406433569E-2</v>
      </c>
      <c r="Q102" s="24">
        <f t="shared" ca="1" si="40"/>
        <v>0.59320851405002317</v>
      </c>
      <c r="R102" s="24">
        <f t="shared" ca="1" si="36"/>
        <v>0.66947978445645673</v>
      </c>
      <c r="S102" s="22" t="str">
        <f t="shared" ca="1" si="37"/>
        <v/>
      </c>
      <c r="T102" s="24" t="str">
        <f t="shared" ca="1" si="38"/>
        <v/>
      </c>
      <c r="U102" s="24">
        <f t="shared" ca="1" si="41"/>
        <v>0</v>
      </c>
    </row>
    <row r="103" spans="7:21" x14ac:dyDescent="0.25">
      <c r="G103" s="22">
        <v>96</v>
      </c>
      <c r="H103" s="22">
        <f>HLOOKUP($O103,$B$8:$E$26,H$5,FALSE)</f>
        <v>1</v>
      </c>
      <c r="I103" s="22">
        <f>HLOOKUP($O103,$B$8:$E$26,I$5,FALSE)</f>
        <v>0.3</v>
      </c>
      <c r="J103" s="22">
        <f>HLOOKUP($O103,$B$8:$E$26,J$5,FALSE)</f>
        <v>0.95</v>
      </c>
      <c r="K103" s="22">
        <f>HLOOKUP($O103,$B$8:$E$26,K$5,FALSE)</f>
        <v>0</v>
      </c>
      <c r="L103" s="22">
        <f>HLOOKUP($O103,$B$8:$E$26,L$5,FALSE)</f>
        <v>0</v>
      </c>
      <c r="M103" s="22">
        <f t="shared" si="42"/>
        <v>0.3</v>
      </c>
      <c r="N103" s="22">
        <f t="shared" si="43"/>
        <v>0.95</v>
      </c>
      <c r="O103" s="22" t="s">
        <v>38</v>
      </c>
      <c r="P103" s="24">
        <f t="shared" ca="1" si="39"/>
        <v>0.23034305544722083</v>
      </c>
      <c r="Q103" s="24">
        <f t="shared" ca="1" si="40"/>
        <v>0.63330951271109759</v>
      </c>
      <c r="R103" s="24">
        <f t="shared" ca="1" si="36"/>
        <v>0.86365256815831848</v>
      </c>
      <c r="S103" s="22" t="str">
        <f t="shared" ca="1" si="37"/>
        <v/>
      </c>
      <c r="T103" s="24" t="str">
        <f t="shared" ca="1" si="38"/>
        <v/>
      </c>
      <c r="U103" s="24">
        <f t="shared" ca="1" si="41"/>
        <v>0</v>
      </c>
    </row>
    <row r="104" spans="7:21" x14ac:dyDescent="0.25">
      <c r="G104" s="22">
        <v>97</v>
      </c>
      <c r="H104" s="22">
        <f>HLOOKUP($O104,$B$8:$E$26,H$5,FALSE)</f>
        <v>10</v>
      </c>
      <c r="I104" s="22">
        <f>HLOOKUP($O104,$B$8:$E$26,I$5,FALSE)</f>
        <v>0.2</v>
      </c>
      <c r="J104" s="22">
        <f>HLOOKUP($O104,$B$8:$E$26,J$5,FALSE)</f>
        <v>1.4</v>
      </c>
      <c r="K104" s="22">
        <f>HLOOKUP($O104,$B$8:$E$26,K$5,FALSE)</f>
        <v>0</v>
      </c>
      <c r="L104" s="22">
        <f>HLOOKUP($O104,$B$8:$E$26,L$5,FALSE)</f>
        <v>0</v>
      </c>
      <c r="M104" s="22">
        <f t="shared" si="42"/>
        <v>2</v>
      </c>
      <c r="N104" s="22">
        <f t="shared" si="43"/>
        <v>14</v>
      </c>
      <c r="O104" s="22" t="s">
        <v>41</v>
      </c>
      <c r="P104" s="24">
        <f t="shared" ca="1" si="39"/>
        <v>0.62189615350996919</v>
      </c>
      <c r="Q104" s="24">
        <f t="shared" ca="1" si="40"/>
        <v>7.2254419155829446</v>
      </c>
      <c r="R104" s="24">
        <f t="shared" ref="R104:R107" ca="1" si="44">SUM(P104:Q104)</f>
        <v>7.8473380690929133</v>
      </c>
      <c r="S104" s="22" t="str">
        <f t="shared" ref="S104:S107" ca="1" si="45">IF(H104&lt;R104,O104,"")</f>
        <v/>
      </c>
      <c r="T104" s="24" t="str">
        <f t="shared" ref="T104:T107" ca="1" si="46">IF(S104=O104,R104-H104,"")</f>
        <v/>
      </c>
      <c r="U104" s="24">
        <f t="shared" ca="1" si="41"/>
        <v>0</v>
      </c>
    </row>
    <row r="105" spans="7:21" x14ac:dyDescent="0.25">
      <c r="G105" s="22">
        <v>98</v>
      </c>
      <c r="H105" s="22">
        <f>HLOOKUP($O105,$B$8:$E$26,H$5,FALSE)</f>
        <v>3</v>
      </c>
      <c r="I105" s="22">
        <f>HLOOKUP($O105,$B$8:$E$26,I$5,FALSE)</f>
        <v>0.2</v>
      </c>
      <c r="J105" s="22">
        <f>HLOOKUP($O105,$B$8:$E$26,J$5,FALSE)</f>
        <v>1.26</v>
      </c>
      <c r="K105" s="22">
        <f>HLOOKUP($O105,$B$8:$E$26,K$5,FALSE)</f>
        <v>0</v>
      </c>
      <c r="L105" s="22">
        <f>HLOOKUP($O105,$B$8:$E$26,L$5,FALSE)</f>
        <v>0</v>
      </c>
      <c r="M105" s="22">
        <f t="shared" si="42"/>
        <v>0.60000000000000009</v>
      </c>
      <c r="N105" s="22">
        <f t="shared" si="43"/>
        <v>3.7800000000000002</v>
      </c>
      <c r="O105" s="22" t="s">
        <v>39</v>
      </c>
      <c r="P105" s="24">
        <f t="shared" ca="1" si="39"/>
        <v>0.4063685902445634</v>
      </c>
      <c r="Q105" s="24">
        <f t="shared" ca="1" si="40"/>
        <v>2.1069701287197171</v>
      </c>
      <c r="R105" s="24">
        <f t="shared" ca="1" si="44"/>
        <v>2.5133387189642806</v>
      </c>
      <c r="S105" s="22" t="str">
        <f t="shared" ca="1" si="45"/>
        <v/>
      </c>
      <c r="T105" s="24" t="str">
        <f t="shared" ca="1" si="46"/>
        <v/>
      </c>
      <c r="U105" s="24">
        <f t="shared" ca="1" si="41"/>
        <v>0</v>
      </c>
    </row>
    <row r="106" spans="7:21" x14ac:dyDescent="0.25">
      <c r="G106" s="22">
        <v>99</v>
      </c>
      <c r="H106" s="22">
        <f>HLOOKUP($O106,$B$8:$E$26,H$5,FALSE)</f>
        <v>3</v>
      </c>
      <c r="I106" s="22">
        <f>HLOOKUP($O106,$B$8:$E$26,I$5,FALSE)</f>
        <v>0.2</v>
      </c>
      <c r="J106" s="22">
        <f>HLOOKUP($O106,$B$8:$E$26,J$5,FALSE)</f>
        <v>1.26</v>
      </c>
      <c r="K106" s="22">
        <f>HLOOKUP($O106,$B$8:$E$26,K$5,FALSE)</f>
        <v>0</v>
      </c>
      <c r="L106" s="22">
        <f>HLOOKUP($O106,$B$8:$E$26,L$5,FALSE)</f>
        <v>0</v>
      </c>
      <c r="M106" s="22">
        <f t="shared" si="42"/>
        <v>0.60000000000000009</v>
      </c>
      <c r="N106" s="22">
        <f t="shared" si="43"/>
        <v>3.7800000000000002</v>
      </c>
      <c r="O106" s="22" t="s">
        <v>39</v>
      </c>
      <c r="P106" s="24">
        <f t="shared" ca="1" si="39"/>
        <v>0.45565924738613606</v>
      </c>
      <c r="Q106" s="24">
        <f t="shared" ca="1" si="40"/>
        <v>2.3033996592547274</v>
      </c>
      <c r="R106" s="24">
        <f t="shared" ca="1" si="44"/>
        <v>2.7590589066408633</v>
      </c>
      <c r="S106" s="22" t="str">
        <f t="shared" ca="1" si="45"/>
        <v/>
      </c>
      <c r="T106" s="24" t="str">
        <f t="shared" ca="1" si="46"/>
        <v/>
      </c>
      <c r="U106" s="24">
        <f t="shared" ca="1" si="41"/>
        <v>0</v>
      </c>
    </row>
    <row r="107" spans="7:21" x14ac:dyDescent="0.25">
      <c r="G107" s="22">
        <v>100</v>
      </c>
      <c r="H107" s="22">
        <f>HLOOKUP($O107,$B$8:$E$26,H$5,FALSE)</f>
        <v>3</v>
      </c>
      <c r="I107" s="22">
        <f>HLOOKUP($O107,$B$8:$E$26,I$5,FALSE)</f>
        <v>0.2</v>
      </c>
      <c r="J107" s="22">
        <f>HLOOKUP($O107,$B$8:$E$26,J$5,FALSE)</f>
        <v>1.26</v>
      </c>
      <c r="K107" s="22">
        <f>HLOOKUP($O107,$B$8:$E$26,K$5,FALSE)</f>
        <v>0</v>
      </c>
      <c r="L107" s="22">
        <f>HLOOKUP($O107,$B$8:$E$26,L$5,FALSE)</f>
        <v>0</v>
      </c>
      <c r="M107" s="22">
        <f t="shared" si="42"/>
        <v>0.60000000000000009</v>
      </c>
      <c r="N107" s="22">
        <f t="shared" si="43"/>
        <v>3.7800000000000002</v>
      </c>
      <c r="O107" s="22" t="s">
        <v>39</v>
      </c>
      <c r="P107" s="24">
        <f t="shared" ca="1" si="39"/>
        <v>0.16683562930533524</v>
      </c>
      <c r="Q107" s="24">
        <f t="shared" ca="1" si="40"/>
        <v>2.3446575966788328</v>
      </c>
      <c r="R107" s="24">
        <f t="shared" ca="1" si="44"/>
        <v>2.511493225984168</v>
      </c>
      <c r="S107" s="22" t="str">
        <f t="shared" ca="1" si="45"/>
        <v/>
      </c>
      <c r="T107" s="24" t="str">
        <f t="shared" ca="1" si="46"/>
        <v/>
      </c>
      <c r="U107" s="24">
        <f t="shared" ca="1" si="41"/>
        <v>0</v>
      </c>
    </row>
    <row r="108" spans="7:21" x14ac:dyDescent="0.25">
      <c r="G108" s="22">
        <v>101</v>
      </c>
      <c r="H108" s="22">
        <f>HLOOKUP($O108,$B$8:$E$26,H$5,FALSE)</f>
        <v>10</v>
      </c>
      <c r="I108" s="22">
        <f>HLOOKUP($O108,$B$8:$E$26,I$5,FALSE)</f>
        <v>0.2</v>
      </c>
      <c r="J108" s="22">
        <f>HLOOKUP($O108,$B$8:$E$26,J$5,FALSE)</f>
        <v>1.4</v>
      </c>
      <c r="K108" s="22">
        <f>HLOOKUP($O108,$B$8:$E$26,K$5,FALSE)</f>
        <v>0</v>
      </c>
      <c r="L108" s="22">
        <f>HLOOKUP($O108,$B$8:$E$26,L$5,FALSE)</f>
        <v>0</v>
      </c>
      <c r="M108" s="22">
        <f t="shared" si="42"/>
        <v>2</v>
      </c>
      <c r="N108" s="22">
        <f t="shared" si="43"/>
        <v>14</v>
      </c>
      <c r="O108" s="22" t="s">
        <v>41</v>
      </c>
      <c r="P108" s="24">
        <f t="shared" ca="1" si="39"/>
        <v>9.0700121092663455E-2</v>
      </c>
      <c r="Q108" s="24">
        <f t="shared" ca="1" si="40"/>
        <v>7.7390076301382322</v>
      </c>
      <c r="R108" s="24">
        <f t="shared" ref="R108:R171" ca="1" si="47">SUM(P108:Q108)</f>
        <v>7.8297077512308952</v>
      </c>
      <c r="S108" s="22" t="str">
        <f t="shared" ref="S108:S171" ca="1" si="48">IF(H108&lt;R108,O108,"")</f>
        <v/>
      </c>
      <c r="T108" s="24" t="str">
        <f t="shared" ref="T108:T171" ca="1" si="49">IF(S108=O108,R108-H108,"")</f>
        <v/>
      </c>
      <c r="U108" s="24">
        <f t="shared" ca="1" si="41"/>
        <v>0</v>
      </c>
    </row>
    <row r="109" spans="7:21" x14ac:dyDescent="0.25">
      <c r="G109" s="22">
        <v>102</v>
      </c>
      <c r="H109" s="22">
        <f>HLOOKUP($O109,$B$8:$E$26,H$5,FALSE)</f>
        <v>1</v>
      </c>
      <c r="I109" s="22">
        <f>HLOOKUP($O109,$B$8:$E$26,I$5,FALSE)</f>
        <v>0.3</v>
      </c>
      <c r="J109" s="22">
        <f>HLOOKUP($O109,$B$8:$E$26,J$5,FALSE)</f>
        <v>0.95</v>
      </c>
      <c r="K109" s="22">
        <f>HLOOKUP($O109,$B$8:$E$26,K$5,FALSE)</f>
        <v>0</v>
      </c>
      <c r="L109" s="22">
        <f>HLOOKUP($O109,$B$8:$E$26,L$5,FALSE)</f>
        <v>0</v>
      </c>
      <c r="M109" s="22">
        <f t="shared" si="42"/>
        <v>0.3</v>
      </c>
      <c r="N109" s="22">
        <f t="shared" si="43"/>
        <v>0.95</v>
      </c>
      <c r="O109" s="22" t="s">
        <v>38</v>
      </c>
      <c r="P109" s="24">
        <f t="shared" ca="1" si="39"/>
        <v>9.5183531699937832E-2</v>
      </c>
      <c r="Q109" s="24">
        <f t="shared" ca="1" si="40"/>
        <v>0.64314696800687055</v>
      </c>
      <c r="R109" s="24">
        <f t="shared" ca="1" si="47"/>
        <v>0.73833049970680842</v>
      </c>
      <c r="S109" s="22" t="str">
        <f t="shared" ca="1" si="48"/>
        <v/>
      </c>
      <c r="T109" s="24" t="str">
        <f t="shared" ca="1" si="49"/>
        <v/>
      </c>
      <c r="U109" s="24">
        <f t="shared" ca="1" si="41"/>
        <v>0</v>
      </c>
    </row>
    <row r="110" spans="7:21" x14ac:dyDescent="0.25">
      <c r="G110" s="22">
        <v>103</v>
      </c>
      <c r="H110" s="22">
        <f>HLOOKUP($O110,$B$8:$E$26,H$5,FALSE)</f>
        <v>5</v>
      </c>
      <c r="I110" s="22">
        <f>HLOOKUP($O110,$B$8:$E$26,I$5,FALSE)</f>
        <v>0.18</v>
      </c>
      <c r="J110" s="22">
        <f>HLOOKUP($O110,$B$8:$E$26,J$5,FALSE)</f>
        <v>1.37</v>
      </c>
      <c r="K110" s="22">
        <f>HLOOKUP($O110,$B$8:$E$26,K$5,FALSE)</f>
        <v>0</v>
      </c>
      <c r="L110" s="22">
        <f>HLOOKUP($O110,$B$8:$E$26,L$5,FALSE)</f>
        <v>0</v>
      </c>
      <c r="M110" s="22">
        <f t="shared" si="42"/>
        <v>0.89999999999999991</v>
      </c>
      <c r="N110" s="22">
        <f t="shared" si="43"/>
        <v>6.8500000000000005</v>
      </c>
      <c r="O110" s="22" t="s">
        <v>40</v>
      </c>
      <c r="P110" s="24">
        <f t="shared" ca="1" si="39"/>
        <v>0.32293371106157476</v>
      </c>
      <c r="Q110" s="24">
        <f t="shared" ca="1" si="40"/>
        <v>3.3905448722643601</v>
      </c>
      <c r="R110" s="24">
        <f t="shared" ca="1" si="47"/>
        <v>3.7134785833259349</v>
      </c>
      <c r="S110" s="22" t="str">
        <f t="shared" ca="1" si="48"/>
        <v/>
      </c>
      <c r="T110" s="24" t="str">
        <f t="shared" ca="1" si="49"/>
        <v/>
      </c>
      <c r="U110" s="24">
        <f t="shared" ca="1" si="41"/>
        <v>0</v>
      </c>
    </row>
    <row r="111" spans="7:21" x14ac:dyDescent="0.25">
      <c r="G111" s="22">
        <v>104</v>
      </c>
      <c r="H111" s="22">
        <f>HLOOKUP($O111,$B$8:$E$26,H$5,FALSE)</f>
        <v>5</v>
      </c>
      <c r="I111" s="22">
        <f>HLOOKUP($O111,$B$8:$E$26,I$5,FALSE)</f>
        <v>0.18</v>
      </c>
      <c r="J111" s="22">
        <f>HLOOKUP($O111,$B$8:$E$26,J$5,FALSE)</f>
        <v>1.37</v>
      </c>
      <c r="K111" s="22">
        <f>HLOOKUP($O111,$B$8:$E$26,K$5,FALSE)</f>
        <v>0</v>
      </c>
      <c r="L111" s="22">
        <f>HLOOKUP($O111,$B$8:$E$26,L$5,FALSE)</f>
        <v>0</v>
      </c>
      <c r="M111" s="22">
        <f t="shared" si="42"/>
        <v>0.89999999999999991</v>
      </c>
      <c r="N111" s="22">
        <f t="shared" si="43"/>
        <v>6.8500000000000005</v>
      </c>
      <c r="O111" s="22" t="s">
        <v>40</v>
      </c>
      <c r="P111" s="24">
        <f t="shared" ca="1" si="39"/>
        <v>6.5121539213568058E-2</v>
      </c>
      <c r="Q111" s="24">
        <f t="shared" ca="1" si="40"/>
        <v>4.0715260050857474</v>
      </c>
      <c r="R111" s="24">
        <f t="shared" ca="1" si="47"/>
        <v>4.1366475442993158</v>
      </c>
      <c r="S111" s="22" t="str">
        <f t="shared" ca="1" si="48"/>
        <v/>
      </c>
      <c r="T111" s="24" t="str">
        <f t="shared" ca="1" si="49"/>
        <v/>
      </c>
      <c r="U111" s="24">
        <f t="shared" ca="1" si="41"/>
        <v>0</v>
      </c>
    </row>
    <row r="112" spans="7:21" x14ac:dyDescent="0.25">
      <c r="G112" s="22">
        <v>105</v>
      </c>
      <c r="H112" s="22">
        <f>HLOOKUP($O112,$B$8:$E$26,H$5,FALSE)</f>
        <v>10</v>
      </c>
      <c r="I112" s="22">
        <f>HLOOKUP($O112,$B$8:$E$26,I$5,FALSE)</f>
        <v>0.2</v>
      </c>
      <c r="J112" s="22">
        <f>HLOOKUP($O112,$B$8:$E$26,J$5,FALSE)</f>
        <v>1.4</v>
      </c>
      <c r="K112" s="22">
        <f>HLOOKUP($O112,$B$8:$E$26,K$5,FALSE)</f>
        <v>0</v>
      </c>
      <c r="L112" s="22">
        <f>HLOOKUP($O112,$B$8:$E$26,L$5,FALSE)</f>
        <v>0</v>
      </c>
      <c r="M112" s="22">
        <f t="shared" si="42"/>
        <v>2</v>
      </c>
      <c r="N112" s="22">
        <f t="shared" si="43"/>
        <v>14</v>
      </c>
      <c r="O112" s="22" t="s">
        <v>41</v>
      </c>
      <c r="P112" s="24">
        <f t="shared" ca="1" si="39"/>
        <v>1.7587387666385039</v>
      </c>
      <c r="Q112" s="24">
        <f t="shared" ca="1" si="40"/>
        <v>9.056375545897108</v>
      </c>
      <c r="R112" s="24">
        <f t="shared" ca="1" si="47"/>
        <v>10.815114312535613</v>
      </c>
      <c r="S112" s="22" t="str">
        <f t="shared" ca="1" si="48"/>
        <v>D</v>
      </c>
      <c r="T112" s="24">
        <f t="shared" ca="1" si="49"/>
        <v>0.81511431253561284</v>
      </c>
      <c r="U112" s="24">
        <f t="shared" ca="1" si="41"/>
        <v>0</v>
      </c>
    </row>
    <row r="113" spans="7:21" x14ac:dyDescent="0.25">
      <c r="G113" s="22">
        <v>106</v>
      </c>
      <c r="H113" s="22">
        <f>HLOOKUP($O113,$B$8:$E$26,H$5,FALSE)</f>
        <v>3</v>
      </c>
      <c r="I113" s="22">
        <f>HLOOKUP($O113,$B$8:$E$26,I$5,FALSE)</f>
        <v>0.2</v>
      </c>
      <c r="J113" s="22">
        <f>HLOOKUP($O113,$B$8:$E$26,J$5,FALSE)</f>
        <v>1.26</v>
      </c>
      <c r="K113" s="22">
        <f>HLOOKUP($O113,$B$8:$E$26,K$5,FALSE)</f>
        <v>0</v>
      </c>
      <c r="L113" s="22">
        <f>HLOOKUP($O113,$B$8:$E$26,L$5,FALSE)</f>
        <v>0</v>
      </c>
      <c r="M113" s="22">
        <f t="shared" si="42"/>
        <v>0.60000000000000009</v>
      </c>
      <c r="N113" s="22">
        <f t="shared" si="43"/>
        <v>3.7800000000000002</v>
      </c>
      <c r="O113" s="22" t="s">
        <v>39</v>
      </c>
      <c r="P113" s="24">
        <f t="shared" ca="1" si="39"/>
        <v>0.18253822464889777</v>
      </c>
      <c r="Q113" s="24">
        <f t="shared" ca="1" si="40"/>
        <v>2.2620186351042286</v>
      </c>
      <c r="R113" s="24">
        <f t="shared" ca="1" si="47"/>
        <v>2.4445568597531264</v>
      </c>
      <c r="S113" s="22" t="str">
        <f t="shared" ca="1" si="48"/>
        <v/>
      </c>
      <c r="T113" s="24" t="str">
        <f t="shared" ca="1" si="49"/>
        <v/>
      </c>
      <c r="U113" s="24">
        <f t="shared" ca="1" si="41"/>
        <v>0</v>
      </c>
    </row>
    <row r="114" spans="7:21" x14ac:dyDescent="0.25">
      <c r="G114" s="22">
        <v>107</v>
      </c>
      <c r="H114" s="22">
        <f>HLOOKUP($O114,$B$8:$E$26,H$5,FALSE)</f>
        <v>3</v>
      </c>
      <c r="I114" s="22">
        <f>HLOOKUP($O114,$B$8:$E$26,I$5,FALSE)</f>
        <v>0.2</v>
      </c>
      <c r="J114" s="22">
        <f>HLOOKUP($O114,$B$8:$E$26,J$5,FALSE)</f>
        <v>1.26</v>
      </c>
      <c r="K114" s="22">
        <f>HLOOKUP($O114,$B$8:$E$26,K$5,FALSE)</f>
        <v>0</v>
      </c>
      <c r="L114" s="22">
        <f>HLOOKUP($O114,$B$8:$E$26,L$5,FALSE)</f>
        <v>0</v>
      </c>
      <c r="M114" s="22">
        <f t="shared" si="42"/>
        <v>0.60000000000000009</v>
      </c>
      <c r="N114" s="22">
        <f t="shared" si="43"/>
        <v>3.7800000000000002</v>
      </c>
      <c r="O114" s="22" t="s">
        <v>39</v>
      </c>
      <c r="P114" s="24">
        <f t="shared" ca="1" si="39"/>
        <v>0.19573392985194318</v>
      </c>
      <c r="Q114" s="24">
        <f t="shared" ca="1" si="40"/>
        <v>1.9094759601216276</v>
      </c>
      <c r="R114" s="24">
        <f t="shared" ca="1" si="47"/>
        <v>2.1052098899735707</v>
      </c>
      <c r="S114" s="22" t="str">
        <f t="shared" ca="1" si="48"/>
        <v/>
      </c>
      <c r="T114" s="24" t="str">
        <f t="shared" ca="1" si="49"/>
        <v/>
      </c>
      <c r="U114" s="24">
        <f t="shared" ca="1" si="41"/>
        <v>0</v>
      </c>
    </row>
    <row r="115" spans="7:21" x14ac:dyDescent="0.25">
      <c r="G115" s="22">
        <v>108</v>
      </c>
      <c r="H115" s="22">
        <f>HLOOKUP($O115,$B$8:$E$26,H$5,FALSE)</f>
        <v>3</v>
      </c>
      <c r="I115" s="22">
        <f>HLOOKUP($O115,$B$8:$E$26,I$5,FALSE)</f>
        <v>0.2</v>
      </c>
      <c r="J115" s="22">
        <f>HLOOKUP($O115,$B$8:$E$26,J$5,FALSE)</f>
        <v>1.26</v>
      </c>
      <c r="K115" s="22">
        <f>HLOOKUP($O115,$B$8:$E$26,K$5,FALSE)</f>
        <v>0</v>
      </c>
      <c r="L115" s="22">
        <f>HLOOKUP($O115,$B$8:$E$26,L$5,FALSE)</f>
        <v>0</v>
      </c>
      <c r="M115" s="22">
        <f t="shared" si="42"/>
        <v>0.60000000000000009</v>
      </c>
      <c r="N115" s="22">
        <f t="shared" si="43"/>
        <v>3.7800000000000002</v>
      </c>
      <c r="O115" s="22" t="s">
        <v>39</v>
      </c>
      <c r="P115" s="24">
        <f t="shared" ca="1" si="39"/>
        <v>0.4653642942169125</v>
      </c>
      <c r="Q115" s="24">
        <f t="shared" ca="1" si="40"/>
        <v>2.2340292944793028</v>
      </c>
      <c r="R115" s="24">
        <f t="shared" ca="1" si="47"/>
        <v>2.699393588696215</v>
      </c>
      <c r="S115" s="22" t="str">
        <f t="shared" ca="1" si="48"/>
        <v/>
      </c>
      <c r="T115" s="24" t="str">
        <f t="shared" ca="1" si="49"/>
        <v/>
      </c>
      <c r="U115" s="24">
        <f t="shared" ca="1" si="41"/>
        <v>0</v>
      </c>
    </row>
    <row r="116" spans="7:21" x14ac:dyDescent="0.25">
      <c r="G116" s="22">
        <v>109</v>
      </c>
      <c r="H116" s="22">
        <f>HLOOKUP($O116,$B$8:$E$26,H$5,FALSE)</f>
        <v>5</v>
      </c>
      <c r="I116" s="22">
        <f>HLOOKUP($O116,$B$8:$E$26,I$5,FALSE)</f>
        <v>0.18</v>
      </c>
      <c r="J116" s="22">
        <f>HLOOKUP($O116,$B$8:$E$26,J$5,FALSE)</f>
        <v>1.37</v>
      </c>
      <c r="K116" s="22">
        <f>HLOOKUP($O116,$B$8:$E$26,K$5,FALSE)</f>
        <v>0</v>
      </c>
      <c r="L116" s="22">
        <f>HLOOKUP($O116,$B$8:$E$26,L$5,FALSE)</f>
        <v>0</v>
      </c>
      <c r="M116" s="22">
        <f t="shared" si="42"/>
        <v>0.89999999999999991</v>
      </c>
      <c r="N116" s="22">
        <f t="shared" si="43"/>
        <v>6.8500000000000005</v>
      </c>
      <c r="O116" s="22" t="s">
        <v>40</v>
      </c>
      <c r="P116" s="24">
        <f t="shared" ca="1" si="39"/>
        <v>0.29530722750792615</v>
      </c>
      <c r="Q116" s="24">
        <f t="shared" ca="1" si="40"/>
        <v>4.1580007322900636</v>
      </c>
      <c r="R116" s="24">
        <f t="shared" ca="1" si="47"/>
        <v>4.4533079597979901</v>
      </c>
      <c r="S116" s="22" t="str">
        <f t="shared" ca="1" si="48"/>
        <v/>
      </c>
      <c r="T116" s="24" t="str">
        <f t="shared" ca="1" si="49"/>
        <v/>
      </c>
      <c r="U116" s="24">
        <f t="shared" ca="1" si="41"/>
        <v>0</v>
      </c>
    </row>
    <row r="117" spans="7:21" x14ac:dyDescent="0.25">
      <c r="G117" s="22">
        <v>110</v>
      </c>
      <c r="H117" s="22">
        <f>HLOOKUP($O117,$B$8:$E$26,H$5,FALSE)</f>
        <v>5</v>
      </c>
      <c r="I117" s="22">
        <f>HLOOKUP($O117,$B$8:$E$26,I$5,FALSE)</f>
        <v>0.18</v>
      </c>
      <c r="J117" s="22">
        <f>HLOOKUP($O117,$B$8:$E$26,J$5,FALSE)</f>
        <v>1.37</v>
      </c>
      <c r="K117" s="22">
        <f>HLOOKUP($O117,$B$8:$E$26,K$5,FALSE)</f>
        <v>0</v>
      </c>
      <c r="L117" s="22">
        <f>HLOOKUP($O117,$B$8:$E$26,L$5,FALSE)</f>
        <v>0</v>
      </c>
      <c r="M117" s="22">
        <f t="shared" si="42"/>
        <v>0.89999999999999991</v>
      </c>
      <c r="N117" s="22">
        <f t="shared" si="43"/>
        <v>6.8500000000000005</v>
      </c>
      <c r="O117" s="22" t="s">
        <v>40</v>
      </c>
      <c r="P117" s="24">
        <f t="shared" ca="1" si="39"/>
        <v>9.8232099063791309E-2</v>
      </c>
      <c r="Q117" s="24">
        <f t="shared" ca="1" si="40"/>
        <v>4.2732882482975381</v>
      </c>
      <c r="R117" s="24">
        <f t="shared" ca="1" si="47"/>
        <v>4.3715203473613293</v>
      </c>
      <c r="S117" s="22" t="str">
        <f t="shared" ca="1" si="48"/>
        <v/>
      </c>
      <c r="T117" s="24" t="str">
        <f t="shared" ca="1" si="49"/>
        <v/>
      </c>
      <c r="U117" s="24">
        <f t="shared" ca="1" si="41"/>
        <v>0</v>
      </c>
    </row>
    <row r="118" spans="7:21" x14ac:dyDescent="0.25">
      <c r="G118" s="22">
        <v>111</v>
      </c>
      <c r="H118" s="22">
        <f>HLOOKUP($O118,$B$8:$E$26,H$5,FALSE)</f>
        <v>5</v>
      </c>
      <c r="I118" s="22">
        <f>HLOOKUP($O118,$B$8:$E$26,I$5,FALSE)</f>
        <v>0.18</v>
      </c>
      <c r="J118" s="22">
        <f>HLOOKUP($O118,$B$8:$E$26,J$5,FALSE)</f>
        <v>1.37</v>
      </c>
      <c r="K118" s="22">
        <f>HLOOKUP($O118,$B$8:$E$26,K$5,FALSE)</f>
        <v>0</v>
      </c>
      <c r="L118" s="22">
        <f>HLOOKUP($O118,$B$8:$E$26,L$5,FALSE)</f>
        <v>0</v>
      </c>
      <c r="M118" s="22">
        <f t="shared" si="42"/>
        <v>0.89999999999999991</v>
      </c>
      <c r="N118" s="22">
        <f t="shared" si="43"/>
        <v>6.8500000000000005</v>
      </c>
      <c r="O118" s="22" t="s">
        <v>40</v>
      </c>
      <c r="P118" s="24">
        <f t="shared" ca="1" si="39"/>
        <v>0.89253601815042249</v>
      </c>
      <c r="Q118" s="24">
        <f t="shared" ca="1" si="40"/>
        <v>3.9390112922149152</v>
      </c>
      <c r="R118" s="24">
        <f t="shared" ca="1" si="47"/>
        <v>4.8315473103653375</v>
      </c>
      <c r="S118" s="22" t="str">
        <f t="shared" ca="1" si="48"/>
        <v/>
      </c>
      <c r="T118" s="24" t="str">
        <f t="shared" ca="1" si="49"/>
        <v/>
      </c>
      <c r="U118" s="24">
        <f t="shared" ca="1" si="41"/>
        <v>0</v>
      </c>
    </row>
    <row r="119" spans="7:21" x14ac:dyDescent="0.25">
      <c r="G119" s="22">
        <v>112</v>
      </c>
      <c r="H119" s="22">
        <f>HLOOKUP($O119,$B$8:$E$26,H$5,FALSE)</f>
        <v>3</v>
      </c>
      <c r="I119" s="22">
        <f>HLOOKUP($O119,$B$8:$E$26,I$5,FALSE)</f>
        <v>0.2</v>
      </c>
      <c r="J119" s="22">
        <f>HLOOKUP($O119,$B$8:$E$26,J$5,FALSE)</f>
        <v>1.26</v>
      </c>
      <c r="K119" s="22">
        <f>HLOOKUP($O119,$B$8:$E$26,K$5,FALSE)</f>
        <v>0</v>
      </c>
      <c r="L119" s="22">
        <f>HLOOKUP($O119,$B$8:$E$26,L$5,FALSE)</f>
        <v>0</v>
      </c>
      <c r="M119" s="22">
        <f t="shared" si="42"/>
        <v>0.60000000000000009</v>
      </c>
      <c r="N119" s="22">
        <f t="shared" si="43"/>
        <v>3.7800000000000002</v>
      </c>
      <c r="O119" s="22" t="s">
        <v>39</v>
      </c>
      <c r="P119" s="24">
        <f t="shared" ca="1" si="39"/>
        <v>9.5611870717798881E-3</v>
      </c>
      <c r="Q119" s="24">
        <f t="shared" ca="1" si="40"/>
        <v>2.2477272052047752</v>
      </c>
      <c r="R119" s="24">
        <f t="shared" ca="1" si="47"/>
        <v>2.2572883922765552</v>
      </c>
      <c r="S119" s="22" t="str">
        <f t="shared" ca="1" si="48"/>
        <v/>
      </c>
      <c r="T119" s="24" t="str">
        <f t="shared" ca="1" si="49"/>
        <v/>
      </c>
      <c r="U119" s="24">
        <f t="shared" ca="1" si="41"/>
        <v>0</v>
      </c>
    </row>
    <row r="120" spans="7:21" x14ac:dyDescent="0.25">
      <c r="G120" s="22">
        <v>113</v>
      </c>
      <c r="H120" s="22">
        <f>HLOOKUP($O120,$B$8:$E$26,H$5,FALSE)</f>
        <v>3</v>
      </c>
      <c r="I120" s="22">
        <f>HLOOKUP($O120,$B$8:$E$26,I$5,FALSE)</f>
        <v>0.2</v>
      </c>
      <c r="J120" s="22">
        <f>HLOOKUP($O120,$B$8:$E$26,J$5,FALSE)</f>
        <v>1.26</v>
      </c>
      <c r="K120" s="22">
        <f>HLOOKUP($O120,$B$8:$E$26,K$5,FALSE)</f>
        <v>0</v>
      </c>
      <c r="L120" s="22">
        <f>HLOOKUP($O120,$B$8:$E$26,L$5,FALSE)</f>
        <v>0</v>
      </c>
      <c r="M120" s="22">
        <f t="shared" si="42"/>
        <v>0.60000000000000009</v>
      </c>
      <c r="N120" s="22">
        <f t="shared" si="43"/>
        <v>3.7800000000000002</v>
      </c>
      <c r="O120" s="22" t="s">
        <v>39</v>
      </c>
      <c r="P120" s="24">
        <f t="shared" ca="1" si="39"/>
        <v>0.20088990176684773</v>
      </c>
      <c r="Q120" s="24">
        <f t="shared" ca="1" si="40"/>
        <v>2.1552999699837687</v>
      </c>
      <c r="R120" s="24">
        <f t="shared" ca="1" si="47"/>
        <v>2.3561898717506162</v>
      </c>
      <c r="S120" s="22" t="str">
        <f t="shared" ca="1" si="48"/>
        <v/>
      </c>
      <c r="T120" s="24" t="str">
        <f t="shared" ca="1" si="49"/>
        <v/>
      </c>
      <c r="U120" s="24">
        <f t="shared" ca="1" si="41"/>
        <v>0</v>
      </c>
    </row>
    <row r="121" spans="7:21" x14ac:dyDescent="0.25">
      <c r="G121" s="22">
        <v>114</v>
      </c>
      <c r="H121" s="22">
        <f>HLOOKUP($O121,$B$8:$E$26,H$5,FALSE)</f>
        <v>3</v>
      </c>
      <c r="I121" s="22">
        <f>HLOOKUP($O121,$B$8:$E$26,I$5,FALSE)</f>
        <v>0.2</v>
      </c>
      <c r="J121" s="22">
        <f>HLOOKUP($O121,$B$8:$E$26,J$5,FALSE)</f>
        <v>1.26</v>
      </c>
      <c r="K121" s="22">
        <f>HLOOKUP($O121,$B$8:$E$26,K$5,FALSE)</f>
        <v>0</v>
      </c>
      <c r="L121" s="22">
        <f>HLOOKUP($O121,$B$8:$E$26,L$5,FALSE)</f>
        <v>0</v>
      </c>
      <c r="M121" s="22">
        <f t="shared" si="42"/>
        <v>0.60000000000000009</v>
      </c>
      <c r="N121" s="22">
        <f t="shared" si="43"/>
        <v>3.7800000000000002</v>
      </c>
      <c r="O121" s="22" t="s">
        <v>39</v>
      </c>
      <c r="P121" s="24">
        <f t="shared" ca="1" si="39"/>
        <v>0.40638838297685737</v>
      </c>
      <c r="Q121" s="24">
        <f t="shared" ca="1" si="40"/>
        <v>2.035707881864421</v>
      </c>
      <c r="R121" s="24">
        <f t="shared" ca="1" si="47"/>
        <v>2.4420962648412785</v>
      </c>
      <c r="S121" s="22" t="str">
        <f t="shared" ca="1" si="48"/>
        <v/>
      </c>
      <c r="T121" s="24" t="str">
        <f t="shared" ca="1" si="49"/>
        <v/>
      </c>
      <c r="U121" s="24">
        <f t="shared" ca="1" si="41"/>
        <v>0</v>
      </c>
    </row>
    <row r="122" spans="7:21" x14ac:dyDescent="0.25">
      <c r="G122" s="22">
        <v>115</v>
      </c>
      <c r="H122" s="22">
        <f>HLOOKUP($O122,$B$8:$E$26,H$5,FALSE)</f>
        <v>3</v>
      </c>
      <c r="I122" s="22">
        <f>HLOOKUP($O122,$B$8:$E$26,I$5,FALSE)</f>
        <v>0.2</v>
      </c>
      <c r="J122" s="22">
        <f>HLOOKUP($O122,$B$8:$E$26,J$5,FALSE)</f>
        <v>1.26</v>
      </c>
      <c r="K122" s="22">
        <f>HLOOKUP($O122,$B$8:$E$26,K$5,FALSE)</f>
        <v>0</v>
      </c>
      <c r="L122" s="22">
        <f>HLOOKUP($O122,$B$8:$E$26,L$5,FALSE)</f>
        <v>0</v>
      </c>
      <c r="M122" s="22">
        <f t="shared" si="42"/>
        <v>0.60000000000000009</v>
      </c>
      <c r="N122" s="22">
        <f t="shared" si="43"/>
        <v>3.7800000000000002</v>
      </c>
      <c r="O122" s="22" t="s">
        <v>39</v>
      </c>
      <c r="P122" s="24">
        <f t="shared" ca="1" si="39"/>
        <v>0.11448476250254459</v>
      </c>
      <c r="Q122" s="24">
        <f t="shared" ca="1" si="40"/>
        <v>2.2791457267180628</v>
      </c>
      <c r="R122" s="24">
        <f t="shared" ca="1" si="47"/>
        <v>2.3936304892206075</v>
      </c>
      <c r="S122" s="22" t="str">
        <f t="shared" ca="1" si="48"/>
        <v/>
      </c>
      <c r="T122" s="24" t="str">
        <f t="shared" ca="1" si="49"/>
        <v/>
      </c>
      <c r="U122" s="24">
        <f t="shared" ca="1" si="41"/>
        <v>0</v>
      </c>
    </row>
    <row r="123" spans="7:21" x14ac:dyDescent="0.25">
      <c r="G123" s="22">
        <v>116</v>
      </c>
      <c r="H123" s="22">
        <f>HLOOKUP($O123,$B$8:$E$26,H$5,FALSE)</f>
        <v>10</v>
      </c>
      <c r="I123" s="22">
        <f>HLOOKUP($O123,$B$8:$E$26,I$5,FALSE)</f>
        <v>0.2</v>
      </c>
      <c r="J123" s="22">
        <f>HLOOKUP($O123,$B$8:$E$26,J$5,FALSE)</f>
        <v>1.4</v>
      </c>
      <c r="K123" s="22">
        <f>HLOOKUP($O123,$B$8:$E$26,K$5,FALSE)</f>
        <v>0</v>
      </c>
      <c r="L123" s="22">
        <f>HLOOKUP($O123,$B$8:$E$26,L$5,FALSE)</f>
        <v>0</v>
      </c>
      <c r="M123" s="22">
        <f t="shared" si="42"/>
        <v>2</v>
      </c>
      <c r="N123" s="22">
        <f t="shared" si="43"/>
        <v>14</v>
      </c>
      <c r="O123" s="22" t="s">
        <v>41</v>
      </c>
      <c r="P123" s="24">
        <f t="shared" ca="1" si="39"/>
        <v>0.25873257681153583</v>
      </c>
      <c r="Q123" s="24">
        <f t="shared" ca="1" si="40"/>
        <v>8.7192400030902597</v>
      </c>
      <c r="R123" s="24">
        <f t="shared" ca="1" si="47"/>
        <v>8.9779725799017953</v>
      </c>
      <c r="S123" s="22" t="str">
        <f t="shared" ca="1" si="48"/>
        <v/>
      </c>
      <c r="T123" s="24" t="str">
        <f t="shared" ca="1" si="49"/>
        <v/>
      </c>
      <c r="U123" s="24">
        <f t="shared" ca="1" si="41"/>
        <v>0</v>
      </c>
    </row>
    <row r="124" spans="7:21" x14ac:dyDescent="0.25">
      <c r="G124" s="22">
        <v>117</v>
      </c>
      <c r="H124" s="22">
        <f>HLOOKUP($O124,$B$8:$E$26,H$5,FALSE)</f>
        <v>3</v>
      </c>
      <c r="I124" s="22">
        <f>HLOOKUP($O124,$B$8:$E$26,I$5,FALSE)</f>
        <v>0.2</v>
      </c>
      <c r="J124" s="22">
        <f>HLOOKUP($O124,$B$8:$E$26,J$5,FALSE)</f>
        <v>1.26</v>
      </c>
      <c r="K124" s="22">
        <f>HLOOKUP($O124,$B$8:$E$26,K$5,FALSE)</f>
        <v>0</v>
      </c>
      <c r="L124" s="22">
        <f>HLOOKUP($O124,$B$8:$E$26,L$5,FALSE)</f>
        <v>0</v>
      </c>
      <c r="M124" s="22">
        <f t="shared" si="42"/>
        <v>0.60000000000000009</v>
      </c>
      <c r="N124" s="22">
        <f t="shared" si="43"/>
        <v>3.7800000000000002</v>
      </c>
      <c r="O124" s="22" t="s">
        <v>39</v>
      </c>
      <c r="P124" s="24">
        <f t="shared" ca="1" si="39"/>
        <v>0.45598190917522941</v>
      </c>
      <c r="Q124" s="24">
        <f t="shared" ca="1" si="40"/>
        <v>2.2645456255192453</v>
      </c>
      <c r="R124" s="24">
        <f t="shared" ca="1" si="47"/>
        <v>2.7205275346944746</v>
      </c>
      <c r="S124" s="22" t="str">
        <f t="shared" ca="1" si="48"/>
        <v/>
      </c>
      <c r="T124" s="24" t="str">
        <f t="shared" ca="1" si="49"/>
        <v/>
      </c>
      <c r="U124" s="24">
        <f t="shared" ca="1" si="41"/>
        <v>0</v>
      </c>
    </row>
    <row r="125" spans="7:21" x14ac:dyDescent="0.25">
      <c r="G125" s="22">
        <v>118</v>
      </c>
      <c r="H125" s="22">
        <f>HLOOKUP($O125,$B$8:$E$26,H$5,FALSE)</f>
        <v>3</v>
      </c>
      <c r="I125" s="22">
        <f>HLOOKUP($O125,$B$8:$E$26,I$5,FALSE)</f>
        <v>0.2</v>
      </c>
      <c r="J125" s="22">
        <f>HLOOKUP($O125,$B$8:$E$26,J$5,FALSE)</f>
        <v>1.26</v>
      </c>
      <c r="K125" s="22">
        <f>HLOOKUP($O125,$B$8:$E$26,K$5,FALSE)</f>
        <v>0</v>
      </c>
      <c r="L125" s="22">
        <f>HLOOKUP($O125,$B$8:$E$26,L$5,FALSE)</f>
        <v>0</v>
      </c>
      <c r="M125" s="22">
        <f t="shared" si="42"/>
        <v>0.60000000000000009</v>
      </c>
      <c r="N125" s="22">
        <f t="shared" si="43"/>
        <v>3.7800000000000002</v>
      </c>
      <c r="O125" s="22" t="s">
        <v>39</v>
      </c>
      <c r="P125" s="24">
        <f t="shared" ca="1" si="39"/>
        <v>0.11145907275252746</v>
      </c>
      <c r="Q125" s="24">
        <f t="shared" ca="1" si="40"/>
        <v>2.4707570980464126</v>
      </c>
      <c r="R125" s="24">
        <f t="shared" ca="1" si="47"/>
        <v>2.5822161707989402</v>
      </c>
      <c r="S125" s="22" t="str">
        <f t="shared" ca="1" si="48"/>
        <v/>
      </c>
      <c r="T125" s="24" t="str">
        <f t="shared" ca="1" si="49"/>
        <v/>
      </c>
      <c r="U125" s="24">
        <f t="shared" ca="1" si="41"/>
        <v>0</v>
      </c>
    </row>
    <row r="126" spans="7:21" x14ac:dyDescent="0.25">
      <c r="G126" s="22">
        <v>119</v>
      </c>
      <c r="H126" s="22">
        <f>HLOOKUP($O126,$B$8:$E$26,H$5,FALSE)</f>
        <v>3</v>
      </c>
      <c r="I126" s="22">
        <f>HLOOKUP($O126,$B$8:$E$26,I$5,FALSE)</f>
        <v>0.2</v>
      </c>
      <c r="J126" s="22">
        <f>HLOOKUP($O126,$B$8:$E$26,J$5,FALSE)</f>
        <v>1.26</v>
      </c>
      <c r="K126" s="22">
        <f>HLOOKUP($O126,$B$8:$E$26,K$5,FALSE)</f>
        <v>0</v>
      </c>
      <c r="L126" s="22">
        <f>HLOOKUP($O126,$B$8:$E$26,L$5,FALSE)</f>
        <v>0</v>
      </c>
      <c r="M126" s="22">
        <f t="shared" si="42"/>
        <v>0.60000000000000009</v>
      </c>
      <c r="N126" s="22">
        <f t="shared" si="43"/>
        <v>3.7800000000000002</v>
      </c>
      <c r="O126" s="22" t="s">
        <v>39</v>
      </c>
      <c r="P126" s="24">
        <f t="shared" ca="1" si="39"/>
        <v>0.13476756761622996</v>
      </c>
      <c r="Q126" s="24">
        <f t="shared" ca="1" si="40"/>
        <v>1.9321859883793224</v>
      </c>
      <c r="R126" s="24">
        <f t="shared" ca="1" si="47"/>
        <v>2.0669535559955525</v>
      </c>
      <c r="S126" s="22" t="str">
        <f t="shared" ca="1" si="48"/>
        <v/>
      </c>
      <c r="T126" s="24" t="str">
        <f t="shared" ca="1" si="49"/>
        <v/>
      </c>
      <c r="U126" s="24">
        <f t="shared" ca="1" si="41"/>
        <v>0</v>
      </c>
    </row>
    <row r="127" spans="7:21" x14ac:dyDescent="0.25">
      <c r="G127" s="22">
        <v>120</v>
      </c>
      <c r="H127" s="22">
        <f>HLOOKUP($O127,$B$8:$E$26,H$5,FALSE)</f>
        <v>10</v>
      </c>
      <c r="I127" s="22">
        <f>HLOOKUP($O127,$B$8:$E$26,I$5,FALSE)</f>
        <v>0.2</v>
      </c>
      <c r="J127" s="22">
        <f>HLOOKUP($O127,$B$8:$E$26,J$5,FALSE)</f>
        <v>1.4</v>
      </c>
      <c r="K127" s="22">
        <f>HLOOKUP($O127,$B$8:$E$26,K$5,FALSE)</f>
        <v>0</v>
      </c>
      <c r="L127" s="22">
        <f>HLOOKUP($O127,$B$8:$E$26,L$5,FALSE)</f>
        <v>0</v>
      </c>
      <c r="M127" s="22">
        <f t="shared" si="42"/>
        <v>2</v>
      </c>
      <c r="N127" s="22">
        <f t="shared" si="43"/>
        <v>14</v>
      </c>
      <c r="O127" s="22" t="s">
        <v>41</v>
      </c>
      <c r="P127" s="24">
        <f t="shared" ca="1" si="39"/>
        <v>1.312266576143404</v>
      </c>
      <c r="Q127" s="24">
        <f t="shared" ca="1" si="40"/>
        <v>9.1463451465832524</v>
      </c>
      <c r="R127" s="24">
        <f t="shared" ca="1" si="47"/>
        <v>10.458611722726657</v>
      </c>
      <c r="S127" s="22" t="str">
        <f t="shared" ca="1" si="48"/>
        <v>D</v>
      </c>
      <c r="T127" s="24">
        <f t="shared" ca="1" si="49"/>
        <v>0.45861172272665662</v>
      </c>
      <c r="U127" s="24">
        <f t="shared" ca="1" si="41"/>
        <v>0</v>
      </c>
    </row>
    <row r="128" spans="7:21" x14ac:dyDescent="0.25">
      <c r="G128" s="22">
        <v>121</v>
      </c>
      <c r="H128" s="22">
        <f>HLOOKUP($O128,$B$8:$E$26,H$5,FALSE)</f>
        <v>1</v>
      </c>
      <c r="I128" s="22">
        <f>HLOOKUP($O128,$B$8:$E$26,I$5,FALSE)</f>
        <v>0.3</v>
      </c>
      <c r="J128" s="22">
        <f>HLOOKUP($O128,$B$8:$E$26,J$5,FALSE)</f>
        <v>0.95</v>
      </c>
      <c r="K128" s="22">
        <f>HLOOKUP($O128,$B$8:$E$26,K$5,FALSE)</f>
        <v>0</v>
      </c>
      <c r="L128" s="22">
        <f>HLOOKUP($O128,$B$8:$E$26,L$5,FALSE)</f>
        <v>0</v>
      </c>
      <c r="M128" s="22">
        <f t="shared" si="42"/>
        <v>0.3</v>
      </c>
      <c r="N128" s="22">
        <f t="shared" si="43"/>
        <v>0.95</v>
      </c>
      <c r="O128" s="22" t="s">
        <v>38</v>
      </c>
      <c r="P128" s="24">
        <f t="shared" ca="1" si="39"/>
        <v>0.16127650934446314</v>
      </c>
      <c r="Q128" s="24">
        <f t="shared" ca="1" si="40"/>
        <v>0.62085517617710051</v>
      </c>
      <c r="R128" s="24">
        <f t="shared" ca="1" si="47"/>
        <v>0.78213168552156365</v>
      </c>
      <c r="S128" s="22" t="str">
        <f t="shared" ca="1" si="48"/>
        <v/>
      </c>
      <c r="T128" s="24" t="str">
        <f t="shared" ca="1" si="49"/>
        <v/>
      </c>
      <c r="U128" s="24">
        <f t="shared" ca="1" si="41"/>
        <v>0</v>
      </c>
    </row>
    <row r="129" spans="7:21" x14ac:dyDescent="0.25">
      <c r="G129" s="22">
        <v>122</v>
      </c>
      <c r="H129" s="22">
        <f>HLOOKUP($O129,$B$8:$E$26,H$5,FALSE)</f>
        <v>1</v>
      </c>
      <c r="I129" s="22">
        <f>HLOOKUP($O129,$B$8:$E$26,I$5,FALSE)</f>
        <v>0.3</v>
      </c>
      <c r="J129" s="22">
        <f>HLOOKUP($O129,$B$8:$E$26,J$5,FALSE)</f>
        <v>0.95</v>
      </c>
      <c r="K129" s="22">
        <f>HLOOKUP($O129,$B$8:$E$26,K$5,FALSE)</f>
        <v>0</v>
      </c>
      <c r="L129" s="22">
        <f>HLOOKUP($O129,$B$8:$E$26,L$5,FALSE)</f>
        <v>0</v>
      </c>
      <c r="M129" s="22">
        <f t="shared" si="42"/>
        <v>0.3</v>
      </c>
      <c r="N129" s="22">
        <f t="shared" si="43"/>
        <v>0.95</v>
      </c>
      <c r="O129" s="22" t="s">
        <v>38</v>
      </c>
      <c r="P129" s="24">
        <f t="shared" ca="1" si="39"/>
        <v>0.16877794268817908</v>
      </c>
      <c r="Q129" s="24">
        <f t="shared" ca="1" si="40"/>
        <v>0.67745089200610686</v>
      </c>
      <c r="R129" s="24">
        <f t="shared" ca="1" si="47"/>
        <v>0.84622883469428589</v>
      </c>
      <c r="S129" s="22" t="str">
        <f t="shared" ca="1" si="48"/>
        <v/>
      </c>
      <c r="T129" s="24" t="str">
        <f t="shared" ca="1" si="49"/>
        <v/>
      </c>
      <c r="U129" s="24">
        <f t="shared" ca="1" si="41"/>
        <v>0</v>
      </c>
    </row>
    <row r="130" spans="7:21" x14ac:dyDescent="0.25">
      <c r="G130" s="22">
        <v>123</v>
      </c>
      <c r="H130" s="22">
        <f>HLOOKUP($O130,$B$8:$E$26,H$5,FALSE)</f>
        <v>1</v>
      </c>
      <c r="I130" s="22">
        <f>HLOOKUP($O130,$B$8:$E$26,I$5,FALSE)</f>
        <v>0.3</v>
      </c>
      <c r="J130" s="22">
        <f>HLOOKUP($O130,$B$8:$E$26,J$5,FALSE)</f>
        <v>0.95</v>
      </c>
      <c r="K130" s="22">
        <f>HLOOKUP($O130,$B$8:$E$26,K$5,FALSE)</f>
        <v>0</v>
      </c>
      <c r="L130" s="22">
        <f>HLOOKUP($O130,$B$8:$E$26,L$5,FALSE)</f>
        <v>0</v>
      </c>
      <c r="M130" s="22">
        <f t="shared" si="42"/>
        <v>0.3</v>
      </c>
      <c r="N130" s="22">
        <f t="shared" si="43"/>
        <v>0.95</v>
      </c>
      <c r="O130" s="22" t="s">
        <v>38</v>
      </c>
      <c r="P130" s="24">
        <f t="shared" ca="1" si="39"/>
        <v>0.2246051396506682</v>
      </c>
      <c r="Q130" s="24">
        <f t="shared" ca="1" si="40"/>
        <v>0.63379195000609689</v>
      </c>
      <c r="R130" s="24">
        <f t="shared" ca="1" si="47"/>
        <v>0.85839708965676509</v>
      </c>
      <c r="S130" s="22" t="str">
        <f t="shared" ca="1" si="48"/>
        <v/>
      </c>
      <c r="T130" s="24" t="str">
        <f t="shared" ca="1" si="49"/>
        <v/>
      </c>
      <c r="U130" s="24">
        <f t="shared" ca="1" si="41"/>
        <v>0</v>
      </c>
    </row>
    <row r="131" spans="7:21" x14ac:dyDescent="0.25">
      <c r="G131" s="22">
        <v>124</v>
      </c>
      <c r="H131" s="22">
        <f>HLOOKUP($O131,$B$8:$E$26,H$5,FALSE)</f>
        <v>5</v>
      </c>
      <c r="I131" s="22">
        <f>HLOOKUP($O131,$B$8:$E$26,I$5,FALSE)</f>
        <v>0.18</v>
      </c>
      <c r="J131" s="22">
        <f>HLOOKUP($O131,$B$8:$E$26,J$5,FALSE)</f>
        <v>1.37</v>
      </c>
      <c r="K131" s="22">
        <f>HLOOKUP($O131,$B$8:$E$26,K$5,FALSE)</f>
        <v>0</v>
      </c>
      <c r="L131" s="22">
        <f>HLOOKUP($O131,$B$8:$E$26,L$5,FALSE)</f>
        <v>0</v>
      </c>
      <c r="M131" s="22">
        <f t="shared" si="42"/>
        <v>0.89999999999999991</v>
      </c>
      <c r="N131" s="22">
        <f t="shared" si="43"/>
        <v>6.8500000000000005</v>
      </c>
      <c r="O131" s="22" t="s">
        <v>40</v>
      </c>
      <c r="P131" s="24">
        <f t="shared" ca="1" si="39"/>
        <v>0.39672962109704618</v>
      </c>
      <c r="Q131" s="24">
        <f t="shared" ca="1" si="40"/>
        <v>4.5019564955158629</v>
      </c>
      <c r="R131" s="24">
        <f t="shared" ca="1" si="47"/>
        <v>4.8986861166129092</v>
      </c>
      <c r="S131" s="22" t="str">
        <f t="shared" ca="1" si="48"/>
        <v/>
      </c>
      <c r="T131" s="24" t="str">
        <f t="shared" ca="1" si="49"/>
        <v/>
      </c>
      <c r="U131" s="24">
        <f t="shared" ca="1" si="41"/>
        <v>0</v>
      </c>
    </row>
    <row r="132" spans="7:21" x14ac:dyDescent="0.25">
      <c r="G132" s="22">
        <v>125</v>
      </c>
      <c r="H132" s="22">
        <f>HLOOKUP($O132,$B$8:$E$26,H$5,FALSE)</f>
        <v>10</v>
      </c>
      <c r="I132" s="22">
        <f>HLOOKUP($O132,$B$8:$E$26,I$5,FALSE)</f>
        <v>0.2</v>
      </c>
      <c r="J132" s="22">
        <f>HLOOKUP($O132,$B$8:$E$26,J$5,FALSE)</f>
        <v>1.4</v>
      </c>
      <c r="K132" s="22">
        <f>HLOOKUP($O132,$B$8:$E$26,K$5,FALSE)</f>
        <v>0</v>
      </c>
      <c r="L132" s="22">
        <f>HLOOKUP($O132,$B$8:$E$26,L$5,FALSE)</f>
        <v>0</v>
      </c>
      <c r="M132" s="22">
        <f t="shared" si="42"/>
        <v>2</v>
      </c>
      <c r="N132" s="22">
        <f t="shared" si="43"/>
        <v>14</v>
      </c>
      <c r="O132" s="22" t="s">
        <v>41</v>
      </c>
      <c r="P132" s="24">
        <f t="shared" ca="1" si="39"/>
        <v>1.2560483995092724</v>
      </c>
      <c r="Q132" s="24">
        <f t="shared" ca="1" si="40"/>
        <v>8.9960585552281263</v>
      </c>
      <c r="R132" s="24">
        <f t="shared" ca="1" si="47"/>
        <v>10.252106954737398</v>
      </c>
      <c r="S132" s="22" t="str">
        <f t="shared" ca="1" si="48"/>
        <v>D</v>
      </c>
      <c r="T132" s="24">
        <f t="shared" ca="1" si="49"/>
        <v>0.25210695473739797</v>
      </c>
      <c r="U132" s="24">
        <f t="shared" ca="1" si="41"/>
        <v>0</v>
      </c>
    </row>
    <row r="133" spans="7:21" x14ac:dyDescent="0.25">
      <c r="G133" s="22">
        <v>126</v>
      </c>
      <c r="H133" s="22">
        <f>HLOOKUP($O133,$B$8:$E$26,H$5,FALSE)</f>
        <v>3</v>
      </c>
      <c r="I133" s="22">
        <f>HLOOKUP($O133,$B$8:$E$26,I$5,FALSE)</f>
        <v>0.2</v>
      </c>
      <c r="J133" s="22">
        <f>HLOOKUP($O133,$B$8:$E$26,J$5,FALSE)</f>
        <v>1.26</v>
      </c>
      <c r="K133" s="22">
        <f>HLOOKUP($O133,$B$8:$E$26,K$5,FALSE)</f>
        <v>0</v>
      </c>
      <c r="L133" s="22">
        <f>HLOOKUP($O133,$B$8:$E$26,L$5,FALSE)</f>
        <v>0</v>
      </c>
      <c r="M133" s="22">
        <f t="shared" si="42"/>
        <v>0.60000000000000009</v>
      </c>
      <c r="N133" s="22">
        <f t="shared" si="43"/>
        <v>3.7800000000000002</v>
      </c>
      <c r="O133" s="22" t="s">
        <v>39</v>
      </c>
      <c r="P133" s="24">
        <f t="shared" ca="1" si="39"/>
        <v>6.7146929443926869E-3</v>
      </c>
      <c r="Q133" s="24">
        <f t="shared" ca="1" si="40"/>
        <v>2.2887467255704879</v>
      </c>
      <c r="R133" s="24">
        <f t="shared" ca="1" si="47"/>
        <v>2.2954614185148805</v>
      </c>
      <c r="S133" s="22" t="str">
        <f t="shared" ca="1" si="48"/>
        <v/>
      </c>
      <c r="T133" s="24" t="str">
        <f t="shared" ca="1" si="49"/>
        <v/>
      </c>
      <c r="U133" s="24">
        <f t="shared" ca="1" si="41"/>
        <v>0</v>
      </c>
    </row>
    <row r="134" spans="7:21" x14ac:dyDescent="0.25">
      <c r="G134" s="22">
        <v>127</v>
      </c>
      <c r="H134" s="22">
        <f>HLOOKUP($O134,$B$8:$E$26,H$5,FALSE)</f>
        <v>3</v>
      </c>
      <c r="I134" s="22">
        <f>HLOOKUP($O134,$B$8:$E$26,I$5,FALSE)</f>
        <v>0.2</v>
      </c>
      <c r="J134" s="22">
        <f>HLOOKUP($O134,$B$8:$E$26,J$5,FALSE)</f>
        <v>1.26</v>
      </c>
      <c r="K134" s="22">
        <f>HLOOKUP($O134,$B$8:$E$26,K$5,FALSE)</f>
        <v>0</v>
      </c>
      <c r="L134" s="22">
        <f>HLOOKUP($O134,$B$8:$E$26,L$5,FALSE)</f>
        <v>0</v>
      </c>
      <c r="M134" s="22">
        <f t="shared" si="42"/>
        <v>0.60000000000000009</v>
      </c>
      <c r="N134" s="22">
        <f t="shared" si="43"/>
        <v>3.7800000000000002</v>
      </c>
      <c r="O134" s="22" t="s">
        <v>39</v>
      </c>
      <c r="P134" s="24">
        <f t="shared" ca="1" si="39"/>
        <v>9.8492568978443065E-2</v>
      </c>
      <c r="Q134" s="24">
        <f t="shared" ca="1" si="40"/>
        <v>1.8592090929296996</v>
      </c>
      <c r="R134" s="24">
        <f t="shared" ca="1" si="47"/>
        <v>1.9577016619081427</v>
      </c>
      <c r="S134" s="22" t="str">
        <f t="shared" ca="1" si="48"/>
        <v/>
      </c>
      <c r="T134" s="24" t="str">
        <f t="shared" ca="1" si="49"/>
        <v/>
      </c>
      <c r="U134" s="24">
        <f t="shared" ca="1" si="41"/>
        <v>0</v>
      </c>
    </row>
    <row r="135" spans="7:21" x14ac:dyDescent="0.25">
      <c r="G135" s="22">
        <v>128</v>
      </c>
      <c r="H135" s="22">
        <f>HLOOKUP($O135,$B$8:$E$26,H$5,FALSE)</f>
        <v>5</v>
      </c>
      <c r="I135" s="22">
        <f>HLOOKUP($O135,$B$8:$E$26,I$5,FALSE)</f>
        <v>0.18</v>
      </c>
      <c r="J135" s="22">
        <f>HLOOKUP($O135,$B$8:$E$26,J$5,FALSE)</f>
        <v>1.37</v>
      </c>
      <c r="K135" s="22">
        <f>HLOOKUP($O135,$B$8:$E$26,K$5,FALSE)</f>
        <v>0</v>
      </c>
      <c r="L135" s="22">
        <f>HLOOKUP($O135,$B$8:$E$26,L$5,FALSE)</f>
        <v>0</v>
      </c>
      <c r="M135" s="22">
        <f t="shared" si="42"/>
        <v>0.89999999999999991</v>
      </c>
      <c r="N135" s="22">
        <f t="shared" si="43"/>
        <v>6.8500000000000005</v>
      </c>
      <c r="O135" s="22" t="s">
        <v>40</v>
      </c>
      <c r="P135" s="24">
        <f t="shared" ca="1" si="39"/>
        <v>0.4891290984123296</v>
      </c>
      <c r="Q135" s="24">
        <f t="shared" ca="1" si="40"/>
        <v>4.1142552246287343</v>
      </c>
      <c r="R135" s="24">
        <f t="shared" ca="1" si="47"/>
        <v>4.6033843230410643</v>
      </c>
      <c r="S135" s="22" t="str">
        <f t="shared" ca="1" si="48"/>
        <v/>
      </c>
      <c r="T135" s="24" t="str">
        <f t="shared" ca="1" si="49"/>
        <v/>
      </c>
      <c r="U135" s="24">
        <f t="shared" ca="1" si="41"/>
        <v>0</v>
      </c>
    </row>
    <row r="136" spans="7:21" x14ac:dyDescent="0.25">
      <c r="G136" s="22">
        <v>129</v>
      </c>
      <c r="H136" s="22">
        <f>HLOOKUP($O136,$B$8:$E$26,H$5,FALSE)</f>
        <v>1</v>
      </c>
      <c r="I136" s="22">
        <f>HLOOKUP($O136,$B$8:$E$26,I$5,FALSE)</f>
        <v>0.3</v>
      </c>
      <c r="J136" s="22">
        <f>HLOOKUP($O136,$B$8:$E$26,J$5,FALSE)</f>
        <v>0.95</v>
      </c>
      <c r="K136" s="22">
        <f>HLOOKUP($O136,$B$8:$E$26,K$5,FALSE)</f>
        <v>0</v>
      </c>
      <c r="L136" s="22">
        <f>HLOOKUP($O136,$B$8:$E$26,L$5,FALSE)</f>
        <v>0</v>
      </c>
      <c r="M136" s="22">
        <f t="shared" si="42"/>
        <v>0.3</v>
      </c>
      <c r="N136" s="22">
        <f t="shared" si="43"/>
        <v>0.95</v>
      </c>
      <c r="O136" s="22" t="s">
        <v>38</v>
      </c>
      <c r="P136" s="24">
        <f t="shared" ca="1" si="39"/>
        <v>0.12000199320826455</v>
      </c>
      <c r="Q136" s="24">
        <f t="shared" ca="1" si="40"/>
        <v>0.63116865725133953</v>
      </c>
      <c r="R136" s="24">
        <f t="shared" ca="1" si="47"/>
        <v>0.75117065045960407</v>
      </c>
      <c r="S136" s="22" t="str">
        <f t="shared" ca="1" si="48"/>
        <v/>
      </c>
      <c r="T136" s="24" t="str">
        <f t="shared" ca="1" si="49"/>
        <v/>
      </c>
      <c r="U136" s="24">
        <f t="shared" ca="1" si="41"/>
        <v>0</v>
      </c>
    </row>
    <row r="137" spans="7:21" x14ac:dyDescent="0.25">
      <c r="G137" s="22">
        <v>130</v>
      </c>
      <c r="H137" s="22">
        <f>HLOOKUP($O137,$B$8:$E$26,H$5,FALSE)</f>
        <v>10</v>
      </c>
      <c r="I137" s="22">
        <f>HLOOKUP($O137,$B$8:$E$26,I$5,FALSE)</f>
        <v>0.2</v>
      </c>
      <c r="J137" s="22">
        <f>HLOOKUP($O137,$B$8:$E$26,J$5,FALSE)</f>
        <v>1.4</v>
      </c>
      <c r="K137" s="22">
        <f>HLOOKUP($O137,$B$8:$E$26,K$5,FALSE)</f>
        <v>0</v>
      </c>
      <c r="L137" s="22">
        <f>HLOOKUP($O137,$B$8:$E$26,L$5,FALSE)</f>
        <v>0</v>
      </c>
      <c r="M137" s="22">
        <f t="shared" si="42"/>
        <v>2</v>
      </c>
      <c r="N137" s="22">
        <f t="shared" si="43"/>
        <v>14</v>
      </c>
      <c r="O137" s="22" t="s">
        <v>41</v>
      </c>
      <c r="P137" s="24">
        <f t="shared" ref="P137:P200" ca="1" si="50">RAND()*$M137</f>
        <v>0.44416048921534457</v>
      </c>
      <c r="Q137" s="24">
        <f t="shared" ref="Q137:Q200" ca="1" si="51">MIN(N137*20,MAX(M137,NORMINV(RAND(),N137-(N137-M137)/2,(N137-M137)/16)))</f>
        <v>7.7292285231100344</v>
      </c>
      <c r="R137" s="24">
        <f t="shared" ca="1" si="47"/>
        <v>8.1733890123253783</v>
      </c>
      <c r="S137" s="22" t="str">
        <f t="shared" ca="1" si="48"/>
        <v/>
      </c>
      <c r="T137" s="24" t="str">
        <f t="shared" ca="1" si="49"/>
        <v/>
      </c>
      <c r="U137" s="24">
        <f t="shared" ref="U137:U200" ca="1" si="52">Q137*K137*L137</f>
        <v>0</v>
      </c>
    </row>
    <row r="138" spans="7:21" x14ac:dyDescent="0.25">
      <c r="G138" s="22">
        <v>131</v>
      </c>
      <c r="H138" s="22">
        <f>HLOOKUP($O138,$B$8:$E$26,H$5,FALSE)</f>
        <v>10</v>
      </c>
      <c r="I138" s="22">
        <f>HLOOKUP($O138,$B$8:$E$26,I$5,FALSE)</f>
        <v>0.2</v>
      </c>
      <c r="J138" s="22">
        <f>HLOOKUP($O138,$B$8:$E$26,J$5,FALSE)</f>
        <v>1.4</v>
      </c>
      <c r="K138" s="22">
        <f>HLOOKUP($O138,$B$8:$E$26,K$5,FALSE)</f>
        <v>0</v>
      </c>
      <c r="L138" s="22">
        <f>HLOOKUP($O138,$B$8:$E$26,L$5,FALSE)</f>
        <v>0</v>
      </c>
      <c r="M138" s="22">
        <f t="shared" si="42"/>
        <v>2</v>
      </c>
      <c r="N138" s="22">
        <f t="shared" si="43"/>
        <v>14</v>
      </c>
      <c r="O138" s="22" t="s">
        <v>41</v>
      </c>
      <c r="P138" s="24">
        <f t="shared" ca="1" si="50"/>
        <v>1.0598510342721152</v>
      </c>
      <c r="Q138" s="24">
        <f t="shared" ca="1" si="51"/>
        <v>8.3140014264291917</v>
      </c>
      <c r="R138" s="24">
        <f t="shared" ca="1" si="47"/>
        <v>9.3738524607013076</v>
      </c>
      <c r="S138" s="22" t="str">
        <f t="shared" ca="1" si="48"/>
        <v/>
      </c>
      <c r="T138" s="24" t="str">
        <f t="shared" ca="1" si="49"/>
        <v/>
      </c>
      <c r="U138" s="24">
        <f t="shared" ca="1" si="52"/>
        <v>0</v>
      </c>
    </row>
    <row r="139" spans="7:21" x14ac:dyDescent="0.25">
      <c r="G139" s="22">
        <v>132</v>
      </c>
      <c r="H139" s="22">
        <f>HLOOKUP($O139,$B$8:$E$26,H$5,FALSE)</f>
        <v>3</v>
      </c>
      <c r="I139" s="22">
        <f>HLOOKUP($O139,$B$8:$E$26,I$5,FALSE)</f>
        <v>0.2</v>
      </c>
      <c r="J139" s="22">
        <f>HLOOKUP($O139,$B$8:$E$26,J$5,FALSE)</f>
        <v>1.26</v>
      </c>
      <c r="K139" s="22">
        <f>HLOOKUP($O139,$B$8:$E$26,K$5,FALSE)</f>
        <v>0</v>
      </c>
      <c r="L139" s="22">
        <f>HLOOKUP($O139,$B$8:$E$26,L$5,FALSE)</f>
        <v>0</v>
      </c>
      <c r="M139" s="22">
        <f t="shared" si="42"/>
        <v>0.60000000000000009</v>
      </c>
      <c r="N139" s="22">
        <f t="shared" si="43"/>
        <v>3.7800000000000002</v>
      </c>
      <c r="O139" s="22" t="s">
        <v>39</v>
      </c>
      <c r="P139" s="24">
        <f t="shared" ca="1" si="50"/>
        <v>0.45040890344365631</v>
      </c>
      <c r="Q139" s="24">
        <f t="shared" ca="1" si="51"/>
        <v>2.3234361330164752</v>
      </c>
      <c r="R139" s="24">
        <f t="shared" ca="1" si="47"/>
        <v>2.7738450364601315</v>
      </c>
      <c r="S139" s="22" t="str">
        <f t="shared" ca="1" si="48"/>
        <v/>
      </c>
      <c r="T139" s="24" t="str">
        <f t="shared" ca="1" si="49"/>
        <v/>
      </c>
      <c r="U139" s="24">
        <f t="shared" ca="1" si="52"/>
        <v>0</v>
      </c>
    </row>
    <row r="140" spans="7:21" x14ac:dyDescent="0.25">
      <c r="G140" s="22">
        <v>133</v>
      </c>
      <c r="H140" s="22">
        <f>HLOOKUP($O140,$B$8:$E$26,H$5,FALSE)</f>
        <v>5</v>
      </c>
      <c r="I140" s="22">
        <f>HLOOKUP($O140,$B$8:$E$26,I$5,FALSE)</f>
        <v>0.18</v>
      </c>
      <c r="J140" s="22">
        <f>HLOOKUP($O140,$B$8:$E$26,J$5,FALSE)</f>
        <v>1.37</v>
      </c>
      <c r="K140" s="22">
        <f>HLOOKUP($O140,$B$8:$E$26,K$5,FALSE)</f>
        <v>0</v>
      </c>
      <c r="L140" s="22">
        <f>HLOOKUP($O140,$B$8:$E$26,L$5,FALSE)</f>
        <v>0</v>
      </c>
      <c r="M140" s="22">
        <f t="shared" si="42"/>
        <v>0.89999999999999991</v>
      </c>
      <c r="N140" s="22">
        <f t="shared" si="43"/>
        <v>6.8500000000000005</v>
      </c>
      <c r="O140" s="22" t="s">
        <v>40</v>
      </c>
      <c r="P140" s="24">
        <f t="shared" ca="1" si="50"/>
        <v>0.49059861232432689</v>
      </c>
      <c r="Q140" s="24">
        <f t="shared" ca="1" si="51"/>
        <v>4.1134674880879363</v>
      </c>
      <c r="R140" s="24">
        <f t="shared" ca="1" si="47"/>
        <v>4.6040661004122629</v>
      </c>
      <c r="S140" s="22" t="str">
        <f t="shared" ca="1" si="48"/>
        <v/>
      </c>
      <c r="T140" s="24" t="str">
        <f t="shared" ca="1" si="49"/>
        <v/>
      </c>
      <c r="U140" s="24">
        <f t="shared" ca="1" si="52"/>
        <v>0</v>
      </c>
    </row>
    <row r="141" spans="7:21" x14ac:dyDescent="0.25">
      <c r="G141" s="22">
        <v>134</v>
      </c>
      <c r="H141" s="22">
        <f>HLOOKUP($O141,$B$8:$E$26,H$5,FALSE)</f>
        <v>10</v>
      </c>
      <c r="I141" s="22">
        <f>HLOOKUP($O141,$B$8:$E$26,I$5,FALSE)</f>
        <v>0.2</v>
      </c>
      <c r="J141" s="22">
        <f>HLOOKUP($O141,$B$8:$E$26,J$5,FALSE)</f>
        <v>1.4</v>
      </c>
      <c r="K141" s="22">
        <f>HLOOKUP($O141,$B$8:$E$26,K$5,FALSE)</f>
        <v>0</v>
      </c>
      <c r="L141" s="22">
        <f>HLOOKUP($O141,$B$8:$E$26,L$5,FALSE)</f>
        <v>0</v>
      </c>
      <c r="M141" s="22">
        <f t="shared" si="42"/>
        <v>2</v>
      </c>
      <c r="N141" s="22">
        <f t="shared" si="43"/>
        <v>14</v>
      </c>
      <c r="O141" s="22" t="s">
        <v>41</v>
      </c>
      <c r="P141" s="24">
        <f t="shared" ca="1" si="50"/>
        <v>0.24219582157374497</v>
      </c>
      <c r="Q141" s="24">
        <f t="shared" ca="1" si="51"/>
        <v>7.7385035255756742</v>
      </c>
      <c r="R141" s="24">
        <f t="shared" ca="1" si="47"/>
        <v>7.980699347149419</v>
      </c>
      <c r="S141" s="22" t="str">
        <f t="shared" ca="1" si="48"/>
        <v/>
      </c>
      <c r="T141" s="24" t="str">
        <f t="shared" ca="1" si="49"/>
        <v/>
      </c>
      <c r="U141" s="24">
        <f t="shared" ca="1" si="52"/>
        <v>0</v>
      </c>
    </row>
    <row r="142" spans="7:21" x14ac:dyDescent="0.25">
      <c r="G142" s="22">
        <v>135</v>
      </c>
      <c r="H142" s="22">
        <f>HLOOKUP($O142,$B$8:$E$26,H$5,FALSE)</f>
        <v>1</v>
      </c>
      <c r="I142" s="22">
        <f>HLOOKUP($O142,$B$8:$E$26,I$5,FALSE)</f>
        <v>0.3</v>
      </c>
      <c r="J142" s="22">
        <f>HLOOKUP($O142,$B$8:$E$26,J$5,FALSE)</f>
        <v>0.95</v>
      </c>
      <c r="K142" s="22">
        <f>HLOOKUP($O142,$B$8:$E$26,K$5,FALSE)</f>
        <v>0</v>
      </c>
      <c r="L142" s="22">
        <f>HLOOKUP($O142,$B$8:$E$26,L$5,FALSE)</f>
        <v>0</v>
      </c>
      <c r="M142" s="22">
        <f t="shared" si="42"/>
        <v>0.3</v>
      </c>
      <c r="N142" s="22">
        <f t="shared" si="43"/>
        <v>0.95</v>
      </c>
      <c r="O142" s="22" t="s">
        <v>38</v>
      </c>
      <c r="P142" s="24">
        <f t="shared" ca="1" si="50"/>
        <v>0.23251156491774289</v>
      </c>
      <c r="Q142" s="24">
        <f t="shared" ca="1" si="51"/>
        <v>0.6607210210448381</v>
      </c>
      <c r="R142" s="24">
        <f t="shared" ca="1" si="47"/>
        <v>0.89323258596258093</v>
      </c>
      <c r="S142" s="22" t="str">
        <f t="shared" ca="1" si="48"/>
        <v/>
      </c>
      <c r="T142" s="24" t="str">
        <f t="shared" ca="1" si="49"/>
        <v/>
      </c>
      <c r="U142" s="24">
        <f t="shared" ca="1" si="52"/>
        <v>0</v>
      </c>
    </row>
    <row r="143" spans="7:21" x14ac:dyDescent="0.25">
      <c r="G143" s="22">
        <v>136</v>
      </c>
      <c r="H143" s="22">
        <f>HLOOKUP($O143,$B$8:$E$26,H$5,FALSE)</f>
        <v>3</v>
      </c>
      <c r="I143" s="22">
        <f>HLOOKUP($O143,$B$8:$E$26,I$5,FALSE)</f>
        <v>0.2</v>
      </c>
      <c r="J143" s="22">
        <f>HLOOKUP($O143,$B$8:$E$26,J$5,FALSE)</f>
        <v>1.26</v>
      </c>
      <c r="K143" s="22">
        <f>HLOOKUP($O143,$B$8:$E$26,K$5,FALSE)</f>
        <v>0</v>
      </c>
      <c r="L143" s="22">
        <f>HLOOKUP($O143,$B$8:$E$26,L$5,FALSE)</f>
        <v>0</v>
      </c>
      <c r="M143" s="22">
        <f t="shared" ref="M143:M206" si="53">I143*$H143</f>
        <v>0.60000000000000009</v>
      </c>
      <c r="N143" s="22">
        <f t="shared" ref="N143:N206" si="54">J143*$H143</f>
        <v>3.7800000000000002</v>
      </c>
      <c r="O143" s="22" t="s">
        <v>39</v>
      </c>
      <c r="P143" s="24">
        <f t="shared" ca="1" si="50"/>
        <v>0.34034983747144948</v>
      </c>
      <c r="Q143" s="24">
        <f t="shared" ca="1" si="51"/>
        <v>2.436862676422002</v>
      </c>
      <c r="R143" s="24">
        <f t="shared" ca="1" si="47"/>
        <v>2.7772125138934514</v>
      </c>
      <c r="S143" s="22" t="str">
        <f t="shared" ca="1" si="48"/>
        <v/>
      </c>
      <c r="T143" s="24" t="str">
        <f t="shared" ca="1" si="49"/>
        <v/>
      </c>
      <c r="U143" s="24">
        <f t="shared" ca="1" si="52"/>
        <v>0</v>
      </c>
    </row>
    <row r="144" spans="7:21" x14ac:dyDescent="0.25">
      <c r="G144" s="22">
        <v>137</v>
      </c>
      <c r="H144" s="22">
        <f>HLOOKUP($O144,$B$8:$E$26,H$5,FALSE)</f>
        <v>3</v>
      </c>
      <c r="I144" s="22">
        <f>HLOOKUP($O144,$B$8:$E$26,I$5,FALSE)</f>
        <v>0.2</v>
      </c>
      <c r="J144" s="22">
        <f>HLOOKUP($O144,$B$8:$E$26,J$5,FALSE)</f>
        <v>1.26</v>
      </c>
      <c r="K144" s="22">
        <f>HLOOKUP($O144,$B$8:$E$26,K$5,FALSE)</f>
        <v>0</v>
      </c>
      <c r="L144" s="22">
        <f>HLOOKUP($O144,$B$8:$E$26,L$5,FALSE)</f>
        <v>0</v>
      </c>
      <c r="M144" s="22">
        <f t="shared" si="53"/>
        <v>0.60000000000000009</v>
      </c>
      <c r="N144" s="22">
        <f t="shared" si="54"/>
        <v>3.7800000000000002</v>
      </c>
      <c r="O144" s="22" t="s">
        <v>39</v>
      </c>
      <c r="P144" s="24">
        <f t="shared" ca="1" si="50"/>
        <v>2.3279469064250605E-3</v>
      </c>
      <c r="Q144" s="24">
        <f t="shared" ca="1" si="51"/>
        <v>2.3762578330633115</v>
      </c>
      <c r="R144" s="24">
        <f t="shared" ca="1" si="47"/>
        <v>2.3785857799697365</v>
      </c>
      <c r="S144" s="22" t="str">
        <f t="shared" ca="1" si="48"/>
        <v/>
      </c>
      <c r="T144" s="24" t="str">
        <f t="shared" ca="1" si="49"/>
        <v/>
      </c>
      <c r="U144" s="24">
        <f t="shared" ca="1" si="52"/>
        <v>0</v>
      </c>
    </row>
    <row r="145" spans="7:21" x14ac:dyDescent="0.25">
      <c r="G145" s="22">
        <v>138</v>
      </c>
      <c r="H145" s="22">
        <f>HLOOKUP($O145,$B$8:$E$26,H$5,FALSE)</f>
        <v>10</v>
      </c>
      <c r="I145" s="22">
        <f>HLOOKUP($O145,$B$8:$E$26,I$5,FALSE)</f>
        <v>0.2</v>
      </c>
      <c r="J145" s="22">
        <f>HLOOKUP($O145,$B$8:$E$26,J$5,FALSE)</f>
        <v>1.4</v>
      </c>
      <c r="K145" s="22">
        <f>HLOOKUP($O145,$B$8:$E$26,K$5,FALSE)</f>
        <v>0</v>
      </c>
      <c r="L145" s="22">
        <f>HLOOKUP($O145,$B$8:$E$26,L$5,FALSE)</f>
        <v>0</v>
      </c>
      <c r="M145" s="22">
        <f t="shared" si="53"/>
        <v>2</v>
      </c>
      <c r="N145" s="22">
        <f t="shared" si="54"/>
        <v>14</v>
      </c>
      <c r="O145" s="22" t="s">
        <v>41</v>
      </c>
      <c r="P145" s="24">
        <f t="shared" ca="1" si="50"/>
        <v>1.5758853806965218</v>
      </c>
      <c r="Q145" s="24">
        <f t="shared" ca="1" si="51"/>
        <v>8.5413843340109459</v>
      </c>
      <c r="R145" s="24">
        <f t="shared" ca="1" si="47"/>
        <v>10.117269714707469</v>
      </c>
      <c r="S145" s="22" t="str">
        <f t="shared" ca="1" si="48"/>
        <v>D</v>
      </c>
      <c r="T145" s="24">
        <f t="shared" ca="1" si="49"/>
        <v>0.11726971470746861</v>
      </c>
      <c r="U145" s="24">
        <f t="shared" ca="1" si="52"/>
        <v>0</v>
      </c>
    </row>
    <row r="146" spans="7:21" x14ac:dyDescent="0.25">
      <c r="G146" s="22">
        <v>139</v>
      </c>
      <c r="H146" s="22">
        <f>HLOOKUP($O146,$B$8:$E$26,H$5,FALSE)</f>
        <v>1</v>
      </c>
      <c r="I146" s="22">
        <f>HLOOKUP($O146,$B$8:$E$26,I$5,FALSE)</f>
        <v>0.3</v>
      </c>
      <c r="J146" s="22">
        <f>HLOOKUP($O146,$B$8:$E$26,J$5,FALSE)</f>
        <v>0.95</v>
      </c>
      <c r="K146" s="22">
        <f>HLOOKUP($O146,$B$8:$E$26,K$5,FALSE)</f>
        <v>0</v>
      </c>
      <c r="L146" s="22">
        <f>HLOOKUP($O146,$B$8:$E$26,L$5,FALSE)</f>
        <v>0</v>
      </c>
      <c r="M146" s="22">
        <f t="shared" si="53"/>
        <v>0.3</v>
      </c>
      <c r="N146" s="22">
        <f t="shared" si="54"/>
        <v>0.95</v>
      </c>
      <c r="O146" s="22" t="s">
        <v>38</v>
      </c>
      <c r="P146" s="24">
        <f t="shared" ca="1" si="50"/>
        <v>9.8513244150567086E-2</v>
      </c>
      <c r="Q146" s="24">
        <f t="shared" ca="1" si="51"/>
        <v>0.67721787638270681</v>
      </c>
      <c r="R146" s="24">
        <f t="shared" ca="1" si="47"/>
        <v>0.77573112053327387</v>
      </c>
      <c r="S146" s="22" t="str">
        <f t="shared" ca="1" si="48"/>
        <v/>
      </c>
      <c r="T146" s="24" t="str">
        <f t="shared" ca="1" si="49"/>
        <v/>
      </c>
      <c r="U146" s="24">
        <f t="shared" ca="1" si="52"/>
        <v>0</v>
      </c>
    </row>
    <row r="147" spans="7:21" x14ac:dyDescent="0.25">
      <c r="G147" s="22">
        <v>140</v>
      </c>
      <c r="H147" s="22">
        <f>HLOOKUP($O147,$B$8:$E$26,H$5,FALSE)</f>
        <v>5</v>
      </c>
      <c r="I147" s="22">
        <f>HLOOKUP($O147,$B$8:$E$26,I$5,FALSE)</f>
        <v>0.18</v>
      </c>
      <c r="J147" s="22">
        <f>HLOOKUP($O147,$B$8:$E$26,J$5,FALSE)</f>
        <v>1.37</v>
      </c>
      <c r="K147" s="22">
        <f>HLOOKUP($O147,$B$8:$E$26,K$5,FALSE)</f>
        <v>0</v>
      </c>
      <c r="L147" s="22">
        <f>HLOOKUP($O147,$B$8:$E$26,L$5,FALSE)</f>
        <v>0</v>
      </c>
      <c r="M147" s="22">
        <f t="shared" si="53"/>
        <v>0.89999999999999991</v>
      </c>
      <c r="N147" s="22">
        <f t="shared" si="54"/>
        <v>6.8500000000000005</v>
      </c>
      <c r="O147" s="22" t="s">
        <v>40</v>
      </c>
      <c r="P147" s="24">
        <f t="shared" ca="1" si="50"/>
        <v>0.2124766845903362</v>
      </c>
      <c r="Q147" s="24">
        <f t="shared" ca="1" si="51"/>
        <v>4.4353101045679386</v>
      </c>
      <c r="R147" s="24">
        <f t="shared" ca="1" si="47"/>
        <v>4.6477867891582747</v>
      </c>
      <c r="S147" s="22" t="str">
        <f t="shared" ca="1" si="48"/>
        <v/>
      </c>
      <c r="T147" s="24" t="str">
        <f t="shared" ca="1" si="49"/>
        <v/>
      </c>
      <c r="U147" s="24">
        <f t="shared" ca="1" si="52"/>
        <v>0</v>
      </c>
    </row>
    <row r="148" spans="7:21" x14ac:dyDescent="0.25">
      <c r="G148" s="22">
        <v>141</v>
      </c>
      <c r="H148" s="22">
        <f>HLOOKUP($O148,$B$8:$E$26,H$5,FALSE)</f>
        <v>5</v>
      </c>
      <c r="I148" s="22">
        <f>HLOOKUP($O148,$B$8:$E$26,I$5,FALSE)</f>
        <v>0.18</v>
      </c>
      <c r="J148" s="22">
        <f>HLOOKUP($O148,$B$8:$E$26,J$5,FALSE)</f>
        <v>1.37</v>
      </c>
      <c r="K148" s="22">
        <f>HLOOKUP($O148,$B$8:$E$26,K$5,FALSE)</f>
        <v>0</v>
      </c>
      <c r="L148" s="22">
        <f>HLOOKUP($O148,$B$8:$E$26,L$5,FALSE)</f>
        <v>0</v>
      </c>
      <c r="M148" s="22">
        <f t="shared" si="53"/>
        <v>0.89999999999999991</v>
      </c>
      <c r="N148" s="22">
        <f t="shared" si="54"/>
        <v>6.8500000000000005</v>
      </c>
      <c r="O148" s="22" t="s">
        <v>40</v>
      </c>
      <c r="P148" s="24">
        <f t="shared" ca="1" si="50"/>
        <v>0.65840863302654051</v>
      </c>
      <c r="Q148" s="24">
        <f t="shared" ca="1" si="51"/>
        <v>4.0563276091641853</v>
      </c>
      <c r="R148" s="24">
        <f t="shared" ca="1" si="47"/>
        <v>4.7147362421907255</v>
      </c>
      <c r="S148" s="22" t="str">
        <f t="shared" ca="1" si="48"/>
        <v/>
      </c>
      <c r="T148" s="24" t="str">
        <f t="shared" ca="1" si="49"/>
        <v/>
      </c>
      <c r="U148" s="24">
        <f t="shared" ca="1" si="52"/>
        <v>0</v>
      </c>
    </row>
    <row r="149" spans="7:21" x14ac:dyDescent="0.25">
      <c r="G149" s="22">
        <v>142</v>
      </c>
      <c r="H149" s="22">
        <f>HLOOKUP($O149,$B$8:$E$26,H$5,FALSE)</f>
        <v>10</v>
      </c>
      <c r="I149" s="22">
        <f>HLOOKUP($O149,$B$8:$E$26,I$5,FALSE)</f>
        <v>0.2</v>
      </c>
      <c r="J149" s="22">
        <f>HLOOKUP($O149,$B$8:$E$26,J$5,FALSE)</f>
        <v>1.4</v>
      </c>
      <c r="K149" s="22">
        <f>HLOOKUP($O149,$B$8:$E$26,K$5,FALSE)</f>
        <v>0</v>
      </c>
      <c r="L149" s="22">
        <f>HLOOKUP($O149,$B$8:$E$26,L$5,FALSE)</f>
        <v>0</v>
      </c>
      <c r="M149" s="22">
        <f t="shared" si="53"/>
        <v>2</v>
      </c>
      <c r="N149" s="22">
        <f t="shared" si="54"/>
        <v>14</v>
      </c>
      <c r="O149" s="22" t="s">
        <v>41</v>
      </c>
      <c r="P149" s="24">
        <f t="shared" ca="1" si="50"/>
        <v>0.30222025305291478</v>
      </c>
      <c r="Q149" s="24">
        <f t="shared" ca="1" si="51"/>
        <v>7.8622704396201284</v>
      </c>
      <c r="R149" s="24">
        <f t="shared" ca="1" si="47"/>
        <v>8.1644906926730432</v>
      </c>
      <c r="S149" s="22" t="str">
        <f t="shared" ca="1" si="48"/>
        <v/>
      </c>
      <c r="T149" s="24" t="str">
        <f t="shared" ca="1" si="49"/>
        <v/>
      </c>
      <c r="U149" s="24">
        <f t="shared" ca="1" si="52"/>
        <v>0</v>
      </c>
    </row>
    <row r="150" spans="7:21" x14ac:dyDescent="0.25">
      <c r="G150" s="22">
        <v>143</v>
      </c>
      <c r="H150" s="22">
        <f>HLOOKUP($O150,$B$8:$E$26,H$5,FALSE)</f>
        <v>3</v>
      </c>
      <c r="I150" s="22">
        <f>HLOOKUP($O150,$B$8:$E$26,I$5,FALSE)</f>
        <v>0.2</v>
      </c>
      <c r="J150" s="22">
        <f>HLOOKUP($O150,$B$8:$E$26,J$5,FALSE)</f>
        <v>1.26</v>
      </c>
      <c r="K150" s="22">
        <f>HLOOKUP($O150,$B$8:$E$26,K$5,FALSE)</f>
        <v>0</v>
      </c>
      <c r="L150" s="22">
        <f>HLOOKUP($O150,$B$8:$E$26,L$5,FALSE)</f>
        <v>0</v>
      </c>
      <c r="M150" s="22">
        <f t="shared" si="53"/>
        <v>0.60000000000000009</v>
      </c>
      <c r="N150" s="22">
        <f t="shared" si="54"/>
        <v>3.7800000000000002</v>
      </c>
      <c r="O150" s="22" t="s">
        <v>39</v>
      </c>
      <c r="P150" s="24">
        <f t="shared" ca="1" si="50"/>
        <v>0.4909908910673591</v>
      </c>
      <c r="Q150" s="24">
        <f t="shared" ca="1" si="51"/>
        <v>2.0409093151674957</v>
      </c>
      <c r="R150" s="24">
        <f t="shared" ca="1" si="47"/>
        <v>2.5319002062348548</v>
      </c>
      <c r="S150" s="22" t="str">
        <f t="shared" ca="1" si="48"/>
        <v/>
      </c>
      <c r="T150" s="24" t="str">
        <f t="shared" ca="1" si="49"/>
        <v/>
      </c>
      <c r="U150" s="24">
        <f t="shared" ca="1" si="52"/>
        <v>0</v>
      </c>
    </row>
    <row r="151" spans="7:21" x14ac:dyDescent="0.25">
      <c r="G151" s="22">
        <v>144</v>
      </c>
      <c r="H151" s="22">
        <f>HLOOKUP($O151,$B$8:$E$26,H$5,FALSE)</f>
        <v>3</v>
      </c>
      <c r="I151" s="22">
        <f>HLOOKUP($O151,$B$8:$E$26,I$5,FALSE)</f>
        <v>0.2</v>
      </c>
      <c r="J151" s="22">
        <f>HLOOKUP($O151,$B$8:$E$26,J$5,FALSE)</f>
        <v>1.26</v>
      </c>
      <c r="K151" s="22">
        <f>HLOOKUP($O151,$B$8:$E$26,K$5,FALSE)</f>
        <v>0</v>
      </c>
      <c r="L151" s="22">
        <f>HLOOKUP($O151,$B$8:$E$26,L$5,FALSE)</f>
        <v>0</v>
      </c>
      <c r="M151" s="22">
        <f t="shared" si="53"/>
        <v>0.60000000000000009</v>
      </c>
      <c r="N151" s="22">
        <f t="shared" si="54"/>
        <v>3.7800000000000002</v>
      </c>
      <c r="O151" s="22" t="s">
        <v>39</v>
      </c>
      <c r="P151" s="24">
        <f t="shared" ca="1" si="50"/>
        <v>0.52565076797767429</v>
      </c>
      <c r="Q151" s="24">
        <f t="shared" ca="1" si="51"/>
        <v>2.1950209107313579</v>
      </c>
      <c r="R151" s="24">
        <f t="shared" ca="1" si="47"/>
        <v>2.7206716787090324</v>
      </c>
      <c r="S151" s="22" t="str">
        <f t="shared" ca="1" si="48"/>
        <v/>
      </c>
      <c r="T151" s="24" t="str">
        <f t="shared" ca="1" si="49"/>
        <v/>
      </c>
      <c r="U151" s="24">
        <f t="shared" ca="1" si="52"/>
        <v>0</v>
      </c>
    </row>
    <row r="152" spans="7:21" x14ac:dyDescent="0.25">
      <c r="G152" s="22">
        <v>145</v>
      </c>
      <c r="H152" s="22">
        <f>HLOOKUP($O152,$B$8:$E$26,H$5,FALSE)</f>
        <v>3</v>
      </c>
      <c r="I152" s="22">
        <f>HLOOKUP($O152,$B$8:$E$26,I$5,FALSE)</f>
        <v>0.2</v>
      </c>
      <c r="J152" s="22">
        <f>HLOOKUP($O152,$B$8:$E$26,J$5,FALSE)</f>
        <v>1.26</v>
      </c>
      <c r="K152" s="22">
        <f>HLOOKUP($O152,$B$8:$E$26,K$5,FALSE)</f>
        <v>0</v>
      </c>
      <c r="L152" s="22">
        <f>HLOOKUP($O152,$B$8:$E$26,L$5,FALSE)</f>
        <v>0</v>
      </c>
      <c r="M152" s="22">
        <f t="shared" si="53"/>
        <v>0.60000000000000009</v>
      </c>
      <c r="N152" s="22">
        <f t="shared" si="54"/>
        <v>3.7800000000000002</v>
      </c>
      <c r="O152" s="22" t="s">
        <v>39</v>
      </c>
      <c r="P152" s="24">
        <f t="shared" ca="1" si="50"/>
        <v>0.38105562635056123</v>
      </c>
      <c r="Q152" s="24">
        <f t="shared" ca="1" si="51"/>
        <v>2.2652991045019313</v>
      </c>
      <c r="R152" s="24">
        <f t="shared" ca="1" si="47"/>
        <v>2.6463547308524924</v>
      </c>
      <c r="S152" s="22" t="str">
        <f t="shared" ca="1" si="48"/>
        <v/>
      </c>
      <c r="T152" s="24" t="str">
        <f t="shared" ca="1" si="49"/>
        <v/>
      </c>
      <c r="U152" s="24">
        <f t="shared" ca="1" si="52"/>
        <v>0</v>
      </c>
    </row>
    <row r="153" spans="7:21" x14ac:dyDescent="0.25">
      <c r="G153" s="22">
        <v>146</v>
      </c>
      <c r="H153" s="22">
        <f>HLOOKUP($O153,$B$8:$E$26,H$5,FALSE)</f>
        <v>5</v>
      </c>
      <c r="I153" s="22">
        <f>HLOOKUP($O153,$B$8:$E$26,I$5,FALSE)</f>
        <v>0.18</v>
      </c>
      <c r="J153" s="22">
        <f>HLOOKUP($O153,$B$8:$E$26,J$5,FALSE)</f>
        <v>1.37</v>
      </c>
      <c r="K153" s="22">
        <f>HLOOKUP($O153,$B$8:$E$26,K$5,FALSE)</f>
        <v>0</v>
      </c>
      <c r="L153" s="22">
        <f>HLOOKUP($O153,$B$8:$E$26,L$5,FALSE)</f>
        <v>0</v>
      </c>
      <c r="M153" s="22">
        <f t="shared" si="53"/>
        <v>0.89999999999999991</v>
      </c>
      <c r="N153" s="22">
        <f t="shared" si="54"/>
        <v>6.8500000000000005</v>
      </c>
      <c r="O153" s="22" t="s">
        <v>40</v>
      </c>
      <c r="P153" s="24">
        <f t="shared" ca="1" si="50"/>
        <v>0.35868919666404303</v>
      </c>
      <c r="Q153" s="24">
        <f t="shared" ca="1" si="51"/>
        <v>3.9508372662948212</v>
      </c>
      <c r="R153" s="24">
        <f t="shared" ca="1" si="47"/>
        <v>4.3095264629588641</v>
      </c>
      <c r="S153" s="22" t="str">
        <f t="shared" ca="1" si="48"/>
        <v/>
      </c>
      <c r="T153" s="24" t="str">
        <f t="shared" ca="1" si="49"/>
        <v/>
      </c>
      <c r="U153" s="24">
        <f t="shared" ca="1" si="52"/>
        <v>0</v>
      </c>
    </row>
    <row r="154" spans="7:21" x14ac:dyDescent="0.25">
      <c r="G154" s="22">
        <v>147</v>
      </c>
      <c r="H154" s="22">
        <f>HLOOKUP($O154,$B$8:$E$26,H$5,FALSE)</f>
        <v>5</v>
      </c>
      <c r="I154" s="22">
        <f>HLOOKUP($O154,$B$8:$E$26,I$5,FALSE)</f>
        <v>0.18</v>
      </c>
      <c r="J154" s="22">
        <f>HLOOKUP($O154,$B$8:$E$26,J$5,FALSE)</f>
        <v>1.37</v>
      </c>
      <c r="K154" s="22">
        <f>HLOOKUP($O154,$B$8:$E$26,K$5,FALSE)</f>
        <v>0</v>
      </c>
      <c r="L154" s="22">
        <f>HLOOKUP($O154,$B$8:$E$26,L$5,FALSE)</f>
        <v>0</v>
      </c>
      <c r="M154" s="22">
        <f t="shared" si="53"/>
        <v>0.89999999999999991</v>
      </c>
      <c r="N154" s="22">
        <f t="shared" si="54"/>
        <v>6.8500000000000005</v>
      </c>
      <c r="O154" s="22" t="s">
        <v>40</v>
      </c>
      <c r="P154" s="24">
        <f t="shared" ca="1" si="50"/>
        <v>0.34622818860654919</v>
      </c>
      <c r="Q154" s="24">
        <f t="shared" ca="1" si="51"/>
        <v>4.1639428008326274</v>
      </c>
      <c r="R154" s="24">
        <f t="shared" ca="1" si="47"/>
        <v>4.5101709894391764</v>
      </c>
      <c r="S154" s="22" t="str">
        <f t="shared" ca="1" si="48"/>
        <v/>
      </c>
      <c r="T154" s="24" t="str">
        <f t="shared" ca="1" si="49"/>
        <v/>
      </c>
      <c r="U154" s="24">
        <f t="shared" ca="1" si="52"/>
        <v>0</v>
      </c>
    </row>
    <row r="155" spans="7:21" x14ac:dyDescent="0.25">
      <c r="G155" s="22">
        <v>148</v>
      </c>
      <c r="H155" s="22">
        <f>HLOOKUP($O155,$B$8:$E$26,H$5,FALSE)</f>
        <v>10</v>
      </c>
      <c r="I155" s="22">
        <f>HLOOKUP($O155,$B$8:$E$26,I$5,FALSE)</f>
        <v>0.2</v>
      </c>
      <c r="J155" s="22">
        <f>HLOOKUP($O155,$B$8:$E$26,J$5,FALSE)</f>
        <v>1.4</v>
      </c>
      <c r="K155" s="22">
        <f>HLOOKUP($O155,$B$8:$E$26,K$5,FALSE)</f>
        <v>0</v>
      </c>
      <c r="L155" s="22">
        <f>HLOOKUP($O155,$B$8:$E$26,L$5,FALSE)</f>
        <v>0</v>
      </c>
      <c r="M155" s="22">
        <f t="shared" si="53"/>
        <v>2</v>
      </c>
      <c r="N155" s="22">
        <f t="shared" si="54"/>
        <v>14</v>
      </c>
      <c r="O155" s="22" t="s">
        <v>41</v>
      </c>
      <c r="P155" s="24">
        <f t="shared" ca="1" si="50"/>
        <v>1.9661018328741671</v>
      </c>
      <c r="Q155" s="24">
        <f t="shared" ca="1" si="51"/>
        <v>7.9992131706230145</v>
      </c>
      <c r="R155" s="24">
        <f t="shared" ca="1" si="47"/>
        <v>9.9653150034971816</v>
      </c>
      <c r="S155" s="22" t="str">
        <f t="shared" ca="1" si="48"/>
        <v/>
      </c>
      <c r="T155" s="24" t="str">
        <f t="shared" ca="1" si="49"/>
        <v/>
      </c>
      <c r="U155" s="24">
        <f t="shared" ca="1" si="52"/>
        <v>0</v>
      </c>
    </row>
    <row r="156" spans="7:21" x14ac:dyDescent="0.25">
      <c r="G156" s="22">
        <v>149</v>
      </c>
      <c r="H156" s="22">
        <f>HLOOKUP($O156,$B$8:$E$26,H$5,FALSE)</f>
        <v>3</v>
      </c>
      <c r="I156" s="22">
        <f>HLOOKUP($O156,$B$8:$E$26,I$5,FALSE)</f>
        <v>0.2</v>
      </c>
      <c r="J156" s="22">
        <f>HLOOKUP($O156,$B$8:$E$26,J$5,FALSE)</f>
        <v>1.26</v>
      </c>
      <c r="K156" s="22">
        <f>HLOOKUP($O156,$B$8:$E$26,K$5,FALSE)</f>
        <v>0</v>
      </c>
      <c r="L156" s="22">
        <f>HLOOKUP($O156,$B$8:$E$26,L$5,FALSE)</f>
        <v>0</v>
      </c>
      <c r="M156" s="22">
        <f t="shared" si="53"/>
        <v>0.60000000000000009</v>
      </c>
      <c r="N156" s="22">
        <f t="shared" si="54"/>
        <v>3.7800000000000002</v>
      </c>
      <c r="O156" s="22" t="s">
        <v>39</v>
      </c>
      <c r="P156" s="24">
        <f t="shared" ca="1" si="50"/>
        <v>0.4146762555866414</v>
      </c>
      <c r="Q156" s="24">
        <f t="shared" ca="1" si="51"/>
        <v>2.54358410175533</v>
      </c>
      <c r="R156" s="24">
        <f t="shared" ca="1" si="47"/>
        <v>2.9582603573419712</v>
      </c>
      <c r="S156" s="22" t="str">
        <f t="shared" ca="1" si="48"/>
        <v/>
      </c>
      <c r="T156" s="24" t="str">
        <f t="shared" ca="1" si="49"/>
        <v/>
      </c>
      <c r="U156" s="24">
        <f t="shared" ca="1" si="52"/>
        <v>0</v>
      </c>
    </row>
    <row r="157" spans="7:21" x14ac:dyDescent="0.25">
      <c r="G157" s="22">
        <v>150</v>
      </c>
      <c r="H157" s="22">
        <f>HLOOKUP($O157,$B$8:$E$26,H$5,FALSE)</f>
        <v>3</v>
      </c>
      <c r="I157" s="22">
        <f>HLOOKUP($O157,$B$8:$E$26,I$5,FALSE)</f>
        <v>0.2</v>
      </c>
      <c r="J157" s="22">
        <f>HLOOKUP($O157,$B$8:$E$26,J$5,FALSE)</f>
        <v>1.26</v>
      </c>
      <c r="K157" s="22">
        <f>HLOOKUP($O157,$B$8:$E$26,K$5,FALSE)</f>
        <v>0</v>
      </c>
      <c r="L157" s="22">
        <f>HLOOKUP($O157,$B$8:$E$26,L$5,FALSE)</f>
        <v>0</v>
      </c>
      <c r="M157" s="22">
        <f t="shared" si="53"/>
        <v>0.60000000000000009</v>
      </c>
      <c r="N157" s="22">
        <f t="shared" si="54"/>
        <v>3.7800000000000002</v>
      </c>
      <c r="O157" s="22" t="s">
        <v>39</v>
      </c>
      <c r="P157" s="24">
        <f t="shared" ca="1" si="50"/>
        <v>0.27976762267715782</v>
      </c>
      <c r="Q157" s="24">
        <f t="shared" ca="1" si="51"/>
        <v>2.2598503695505969</v>
      </c>
      <c r="R157" s="24">
        <f t="shared" ca="1" si="47"/>
        <v>2.5396179922277549</v>
      </c>
      <c r="S157" s="22" t="str">
        <f t="shared" ca="1" si="48"/>
        <v/>
      </c>
      <c r="T157" s="24" t="str">
        <f t="shared" ca="1" si="49"/>
        <v/>
      </c>
      <c r="U157" s="24">
        <f t="shared" ca="1" si="52"/>
        <v>0</v>
      </c>
    </row>
    <row r="158" spans="7:21" x14ac:dyDescent="0.25">
      <c r="G158" s="22">
        <v>151</v>
      </c>
      <c r="H158" s="22">
        <f>HLOOKUP($O158,$B$8:$E$26,H$5,FALSE)</f>
        <v>3</v>
      </c>
      <c r="I158" s="22">
        <f>HLOOKUP($O158,$B$8:$E$26,I$5,FALSE)</f>
        <v>0.2</v>
      </c>
      <c r="J158" s="22">
        <f>HLOOKUP($O158,$B$8:$E$26,J$5,FALSE)</f>
        <v>1.26</v>
      </c>
      <c r="K158" s="22">
        <f>HLOOKUP($O158,$B$8:$E$26,K$5,FALSE)</f>
        <v>0</v>
      </c>
      <c r="L158" s="22">
        <f>HLOOKUP($O158,$B$8:$E$26,L$5,FALSE)</f>
        <v>0</v>
      </c>
      <c r="M158" s="22">
        <f t="shared" si="53"/>
        <v>0.60000000000000009</v>
      </c>
      <c r="N158" s="22">
        <f t="shared" si="54"/>
        <v>3.7800000000000002</v>
      </c>
      <c r="O158" s="22" t="s">
        <v>39</v>
      </c>
      <c r="P158" s="24">
        <f t="shared" ca="1" si="50"/>
        <v>3.1153927902894177E-2</v>
      </c>
      <c r="Q158" s="24">
        <f t="shared" ca="1" si="51"/>
        <v>2.5570737920164719</v>
      </c>
      <c r="R158" s="24">
        <f t="shared" ca="1" si="47"/>
        <v>2.5882277199193662</v>
      </c>
      <c r="S158" s="22" t="str">
        <f t="shared" ca="1" si="48"/>
        <v/>
      </c>
      <c r="T158" s="24" t="str">
        <f t="shared" ca="1" si="49"/>
        <v/>
      </c>
      <c r="U158" s="24">
        <f t="shared" ca="1" si="52"/>
        <v>0</v>
      </c>
    </row>
    <row r="159" spans="7:21" x14ac:dyDescent="0.25">
      <c r="G159" s="22">
        <v>152</v>
      </c>
      <c r="H159" s="22">
        <f>HLOOKUP($O159,$B$8:$E$26,H$5,FALSE)</f>
        <v>5</v>
      </c>
      <c r="I159" s="22">
        <f>HLOOKUP($O159,$B$8:$E$26,I$5,FALSE)</f>
        <v>0.18</v>
      </c>
      <c r="J159" s="22">
        <f>HLOOKUP($O159,$B$8:$E$26,J$5,FALSE)</f>
        <v>1.37</v>
      </c>
      <c r="K159" s="22">
        <f>HLOOKUP($O159,$B$8:$E$26,K$5,FALSE)</f>
        <v>0</v>
      </c>
      <c r="L159" s="22">
        <f>HLOOKUP($O159,$B$8:$E$26,L$5,FALSE)</f>
        <v>0</v>
      </c>
      <c r="M159" s="22">
        <f t="shared" si="53"/>
        <v>0.89999999999999991</v>
      </c>
      <c r="N159" s="22">
        <f t="shared" si="54"/>
        <v>6.8500000000000005</v>
      </c>
      <c r="O159" s="22" t="s">
        <v>40</v>
      </c>
      <c r="P159" s="24">
        <f t="shared" ca="1" si="50"/>
        <v>0.37566332837280231</v>
      </c>
      <c r="Q159" s="24">
        <f t="shared" ca="1" si="51"/>
        <v>3.7412551874520221</v>
      </c>
      <c r="R159" s="24">
        <f t="shared" ca="1" si="47"/>
        <v>4.1169185158248247</v>
      </c>
      <c r="S159" s="22" t="str">
        <f t="shared" ca="1" si="48"/>
        <v/>
      </c>
      <c r="T159" s="24" t="str">
        <f t="shared" ca="1" si="49"/>
        <v/>
      </c>
      <c r="U159" s="24">
        <f t="shared" ca="1" si="52"/>
        <v>0</v>
      </c>
    </row>
    <row r="160" spans="7:21" x14ac:dyDescent="0.25">
      <c r="G160" s="22">
        <v>153</v>
      </c>
      <c r="H160" s="22">
        <f>HLOOKUP($O160,$B$8:$E$26,H$5,FALSE)</f>
        <v>3</v>
      </c>
      <c r="I160" s="22">
        <f>HLOOKUP($O160,$B$8:$E$26,I$5,FALSE)</f>
        <v>0.2</v>
      </c>
      <c r="J160" s="22">
        <f>HLOOKUP($O160,$B$8:$E$26,J$5,FALSE)</f>
        <v>1.26</v>
      </c>
      <c r="K160" s="22">
        <f>HLOOKUP($O160,$B$8:$E$26,K$5,FALSE)</f>
        <v>0</v>
      </c>
      <c r="L160" s="22">
        <f>HLOOKUP($O160,$B$8:$E$26,L$5,FALSE)</f>
        <v>0</v>
      </c>
      <c r="M160" s="22">
        <f t="shared" si="53"/>
        <v>0.60000000000000009</v>
      </c>
      <c r="N160" s="22">
        <f t="shared" si="54"/>
        <v>3.7800000000000002</v>
      </c>
      <c r="O160" s="22" t="s">
        <v>39</v>
      </c>
      <c r="P160" s="24">
        <f t="shared" ca="1" si="50"/>
        <v>0.32848729974851221</v>
      </c>
      <c r="Q160" s="24">
        <f t="shared" ca="1" si="51"/>
        <v>2.1094351524212991</v>
      </c>
      <c r="R160" s="24">
        <f t="shared" ca="1" si="47"/>
        <v>2.4379224521698113</v>
      </c>
      <c r="S160" s="22" t="str">
        <f t="shared" ca="1" si="48"/>
        <v/>
      </c>
      <c r="T160" s="24" t="str">
        <f t="shared" ca="1" si="49"/>
        <v/>
      </c>
      <c r="U160" s="24">
        <f t="shared" ca="1" si="52"/>
        <v>0</v>
      </c>
    </row>
    <row r="161" spans="7:21" x14ac:dyDescent="0.25">
      <c r="G161" s="22">
        <v>154</v>
      </c>
      <c r="H161" s="22">
        <f>HLOOKUP($O161,$B$8:$E$26,H$5,FALSE)</f>
        <v>3</v>
      </c>
      <c r="I161" s="22">
        <f>HLOOKUP($O161,$B$8:$E$26,I$5,FALSE)</f>
        <v>0.2</v>
      </c>
      <c r="J161" s="22">
        <f>HLOOKUP($O161,$B$8:$E$26,J$5,FALSE)</f>
        <v>1.26</v>
      </c>
      <c r="K161" s="22">
        <f>HLOOKUP($O161,$B$8:$E$26,K$5,FALSE)</f>
        <v>0</v>
      </c>
      <c r="L161" s="22">
        <f>HLOOKUP($O161,$B$8:$E$26,L$5,FALSE)</f>
        <v>0</v>
      </c>
      <c r="M161" s="22">
        <f t="shared" si="53"/>
        <v>0.60000000000000009</v>
      </c>
      <c r="N161" s="22">
        <f t="shared" si="54"/>
        <v>3.7800000000000002</v>
      </c>
      <c r="O161" s="22" t="s">
        <v>39</v>
      </c>
      <c r="P161" s="24">
        <f t="shared" ca="1" si="50"/>
        <v>1.8547840285697895E-2</v>
      </c>
      <c r="Q161" s="24">
        <f t="shared" ca="1" si="51"/>
        <v>2.596145811957117</v>
      </c>
      <c r="R161" s="24">
        <f t="shared" ca="1" si="47"/>
        <v>2.6146936522428148</v>
      </c>
      <c r="S161" s="22" t="str">
        <f t="shared" ca="1" si="48"/>
        <v/>
      </c>
      <c r="T161" s="24" t="str">
        <f t="shared" ca="1" si="49"/>
        <v/>
      </c>
      <c r="U161" s="24">
        <f t="shared" ca="1" si="52"/>
        <v>0</v>
      </c>
    </row>
    <row r="162" spans="7:21" x14ac:dyDescent="0.25">
      <c r="G162" s="22">
        <v>155</v>
      </c>
      <c r="H162" s="22">
        <f>HLOOKUP($O162,$B$8:$E$26,H$5,FALSE)</f>
        <v>10</v>
      </c>
      <c r="I162" s="22">
        <f>HLOOKUP($O162,$B$8:$E$26,I$5,FALSE)</f>
        <v>0.2</v>
      </c>
      <c r="J162" s="22">
        <f>HLOOKUP($O162,$B$8:$E$26,J$5,FALSE)</f>
        <v>1.4</v>
      </c>
      <c r="K162" s="22">
        <f>HLOOKUP($O162,$B$8:$E$26,K$5,FALSE)</f>
        <v>0</v>
      </c>
      <c r="L162" s="22">
        <f>HLOOKUP($O162,$B$8:$E$26,L$5,FALSE)</f>
        <v>0</v>
      </c>
      <c r="M162" s="22">
        <f t="shared" si="53"/>
        <v>2</v>
      </c>
      <c r="N162" s="22">
        <f t="shared" si="54"/>
        <v>14</v>
      </c>
      <c r="O162" s="22" t="s">
        <v>41</v>
      </c>
      <c r="P162" s="24">
        <f t="shared" ca="1" si="50"/>
        <v>0.64445546140017163</v>
      </c>
      <c r="Q162" s="24">
        <f t="shared" ca="1" si="51"/>
        <v>8.8469273519971647</v>
      </c>
      <c r="R162" s="24">
        <f t="shared" ca="1" si="47"/>
        <v>9.4913828133973368</v>
      </c>
      <c r="S162" s="22" t="str">
        <f t="shared" ca="1" si="48"/>
        <v/>
      </c>
      <c r="T162" s="24" t="str">
        <f t="shared" ca="1" si="49"/>
        <v/>
      </c>
      <c r="U162" s="24">
        <f t="shared" ca="1" si="52"/>
        <v>0</v>
      </c>
    </row>
    <row r="163" spans="7:21" x14ac:dyDescent="0.25">
      <c r="G163" s="22">
        <v>156</v>
      </c>
      <c r="H163" s="22">
        <f>HLOOKUP($O163,$B$8:$E$26,H$5,FALSE)</f>
        <v>3</v>
      </c>
      <c r="I163" s="22">
        <f>HLOOKUP($O163,$B$8:$E$26,I$5,FALSE)</f>
        <v>0.2</v>
      </c>
      <c r="J163" s="22">
        <f>HLOOKUP($O163,$B$8:$E$26,J$5,FALSE)</f>
        <v>1.26</v>
      </c>
      <c r="K163" s="22">
        <f>HLOOKUP($O163,$B$8:$E$26,K$5,FALSE)</f>
        <v>0</v>
      </c>
      <c r="L163" s="22">
        <f>HLOOKUP($O163,$B$8:$E$26,L$5,FALSE)</f>
        <v>0</v>
      </c>
      <c r="M163" s="22">
        <f t="shared" si="53"/>
        <v>0.60000000000000009</v>
      </c>
      <c r="N163" s="22">
        <f t="shared" si="54"/>
        <v>3.7800000000000002</v>
      </c>
      <c r="O163" s="22" t="s">
        <v>39</v>
      </c>
      <c r="P163" s="24">
        <f t="shared" ca="1" si="50"/>
        <v>9.5958826354911528E-2</v>
      </c>
      <c r="Q163" s="24">
        <f t="shared" ca="1" si="51"/>
        <v>2.1038967908635287</v>
      </c>
      <c r="R163" s="24">
        <f t="shared" ca="1" si="47"/>
        <v>2.1998556172184403</v>
      </c>
      <c r="S163" s="22" t="str">
        <f t="shared" ca="1" si="48"/>
        <v/>
      </c>
      <c r="T163" s="24" t="str">
        <f t="shared" ca="1" si="49"/>
        <v/>
      </c>
      <c r="U163" s="24">
        <f t="shared" ca="1" si="52"/>
        <v>0</v>
      </c>
    </row>
    <row r="164" spans="7:21" x14ac:dyDescent="0.25">
      <c r="G164" s="22">
        <v>157</v>
      </c>
      <c r="H164" s="22">
        <f>HLOOKUP($O164,$B$8:$E$26,H$5,FALSE)</f>
        <v>3</v>
      </c>
      <c r="I164" s="22">
        <f>HLOOKUP($O164,$B$8:$E$26,I$5,FALSE)</f>
        <v>0.2</v>
      </c>
      <c r="J164" s="22">
        <f>HLOOKUP($O164,$B$8:$E$26,J$5,FALSE)</f>
        <v>1.26</v>
      </c>
      <c r="K164" s="22">
        <f>HLOOKUP($O164,$B$8:$E$26,K$5,FALSE)</f>
        <v>0</v>
      </c>
      <c r="L164" s="22">
        <f>HLOOKUP($O164,$B$8:$E$26,L$5,FALSE)</f>
        <v>0</v>
      </c>
      <c r="M164" s="22">
        <f t="shared" si="53"/>
        <v>0.60000000000000009</v>
      </c>
      <c r="N164" s="22">
        <f t="shared" si="54"/>
        <v>3.7800000000000002</v>
      </c>
      <c r="O164" s="22" t="s">
        <v>39</v>
      </c>
      <c r="P164" s="24">
        <f t="shared" ca="1" si="50"/>
        <v>9.1522518005544201E-2</v>
      </c>
      <c r="Q164" s="24">
        <f t="shared" ca="1" si="51"/>
        <v>2.2080099935829702</v>
      </c>
      <c r="R164" s="24">
        <f t="shared" ca="1" si="47"/>
        <v>2.2995325115885143</v>
      </c>
      <c r="S164" s="22" t="str">
        <f t="shared" ca="1" si="48"/>
        <v/>
      </c>
      <c r="T164" s="24" t="str">
        <f t="shared" ca="1" si="49"/>
        <v/>
      </c>
      <c r="U164" s="24">
        <f t="shared" ca="1" si="52"/>
        <v>0</v>
      </c>
    </row>
    <row r="165" spans="7:21" x14ac:dyDescent="0.25">
      <c r="G165" s="22">
        <v>158</v>
      </c>
      <c r="H165" s="22">
        <f>HLOOKUP($O165,$B$8:$E$26,H$5,FALSE)</f>
        <v>5</v>
      </c>
      <c r="I165" s="22">
        <f>HLOOKUP($O165,$B$8:$E$26,I$5,FALSE)</f>
        <v>0.18</v>
      </c>
      <c r="J165" s="22">
        <f>HLOOKUP($O165,$B$8:$E$26,J$5,FALSE)</f>
        <v>1.37</v>
      </c>
      <c r="K165" s="22">
        <f>HLOOKUP($O165,$B$8:$E$26,K$5,FALSE)</f>
        <v>0</v>
      </c>
      <c r="L165" s="22">
        <f>HLOOKUP($O165,$B$8:$E$26,L$5,FALSE)</f>
        <v>0</v>
      </c>
      <c r="M165" s="22">
        <f t="shared" si="53"/>
        <v>0.89999999999999991</v>
      </c>
      <c r="N165" s="22">
        <f t="shared" si="54"/>
        <v>6.8500000000000005</v>
      </c>
      <c r="O165" s="22" t="s">
        <v>40</v>
      </c>
      <c r="P165" s="24">
        <f t="shared" ca="1" si="50"/>
        <v>0.17675255965392075</v>
      </c>
      <c r="Q165" s="24">
        <f t="shared" ca="1" si="51"/>
        <v>3.8633450281380219</v>
      </c>
      <c r="R165" s="24">
        <f t="shared" ca="1" si="47"/>
        <v>4.0400975877919425</v>
      </c>
      <c r="S165" s="22" t="str">
        <f t="shared" ca="1" si="48"/>
        <v/>
      </c>
      <c r="T165" s="24" t="str">
        <f t="shared" ca="1" si="49"/>
        <v/>
      </c>
      <c r="U165" s="24">
        <f t="shared" ca="1" si="52"/>
        <v>0</v>
      </c>
    </row>
    <row r="166" spans="7:21" x14ac:dyDescent="0.25">
      <c r="G166" s="22">
        <v>159</v>
      </c>
      <c r="H166" s="22">
        <f>HLOOKUP($O166,$B$8:$E$26,H$5,FALSE)</f>
        <v>1</v>
      </c>
      <c r="I166" s="22">
        <f>HLOOKUP($O166,$B$8:$E$26,I$5,FALSE)</f>
        <v>0.3</v>
      </c>
      <c r="J166" s="22">
        <f>HLOOKUP($O166,$B$8:$E$26,J$5,FALSE)</f>
        <v>0.95</v>
      </c>
      <c r="K166" s="22">
        <f>HLOOKUP($O166,$B$8:$E$26,K$5,FALSE)</f>
        <v>0</v>
      </c>
      <c r="L166" s="22">
        <f>HLOOKUP($O166,$B$8:$E$26,L$5,FALSE)</f>
        <v>0</v>
      </c>
      <c r="M166" s="22">
        <f t="shared" si="53"/>
        <v>0.3</v>
      </c>
      <c r="N166" s="22">
        <f t="shared" si="54"/>
        <v>0.95</v>
      </c>
      <c r="O166" s="22" t="s">
        <v>38</v>
      </c>
      <c r="P166" s="24">
        <f t="shared" ca="1" si="50"/>
        <v>9.0506720488641973E-2</v>
      </c>
      <c r="Q166" s="24">
        <f t="shared" ca="1" si="51"/>
        <v>0.59857811013078976</v>
      </c>
      <c r="R166" s="24">
        <f t="shared" ca="1" si="47"/>
        <v>0.68908483061943171</v>
      </c>
      <c r="S166" s="22" t="str">
        <f t="shared" ca="1" si="48"/>
        <v/>
      </c>
      <c r="T166" s="24" t="str">
        <f t="shared" ca="1" si="49"/>
        <v/>
      </c>
      <c r="U166" s="24">
        <f t="shared" ca="1" si="52"/>
        <v>0</v>
      </c>
    </row>
    <row r="167" spans="7:21" x14ac:dyDescent="0.25">
      <c r="G167" s="22">
        <v>160</v>
      </c>
      <c r="H167" s="22">
        <f>HLOOKUP($O167,$B$8:$E$26,H$5,FALSE)</f>
        <v>1</v>
      </c>
      <c r="I167" s="22">
        <f>HLOOKUP($O167,$B$8:$E$26,I$5,FALSE)</f>
        <v>0.3</v>
      </c>
      <c r="J167" s="22">
        <f>HLOOKUP($O167,$B$8:$E$26,J$5,FALSE)</f>
        <v>0.95</v>
      </c>
      <c r="K167" s="22">
        <f>HLOOKUP($O167,$B$8:$E$26,K$5,FALSE)</f>
        <v>0</v>
      </c>
      <c r="L167" s="22">
        <f>HLOOKUP($O167,$B$8:$E$26,L$5,FALSE)</f>
        <v>0</v>
      </c>
      <c r="M167" s="22">
        <f t="shared" si="53"/>
        <v>0.3</v>
      </c>
      <c r="N167" s="22">
        <f t="shared" si="54"/>
        <v>0.95</v>
      </c>
      <c r="O167" s="22" t="s">
        <v>38</v>
      </c>
      <c r="P167" s="24">
        <f t="shared" ca="1" si="50"/>
        <v>0.21000992366451129</v>
      </c>
      <c r="Q167" s="24">
        <f t="shared" ca="1" si="51"/>
        <v>0.61036864250837575</v>
      </c>
      <c r="R167" s="24">
        <f t="shared" ca="1" si="47"/>
        <v>0.82037856617288707</v>
      </c>
      <c r="S167" s="22" t="str">
        <f t="shared" ca="1" si="48"/>
        <v/>
      </c>
      <c r="T167" s="24" t="str">
        <f t="shared" ca="1" si="49"/>
        <v/>
      </c>
      <c r="U167" s="24">
        <f t="shared" ca="1" si="52"/>
        <v>0</v>
      </c>
    </row>
    <row r="168" spans="7:21" x14ac:dyDescent="0.25">
      <c r="G168" s="22">
        <v>161</v>
      </c>
      <c r="H168" s="22">
        <f>HLOOKUP($O168,$B$8:$E$26,H$5,FALSE)</f>
        <v>1</v>
      </c>
      <c r="I168" s="22">
        <f>HLOOKUP($O168,$B$8:$E$26,I$5,FALSE)</f>
        <v>0.3</v>
      </c>
      <c r="J168" s="22">
        <f>HLOOKUP($O168,$B$8:$E$26,J$5,FALSE)</f>
        <v>0.95</v>
      </c>
      <c r="K168" s="22">
        <f>HLOOKUP($O168,$B$8:$E$26,K$5,FALSE)</f>
        <v>0</v>
      </c>
      <c r="L168" s="22">
        <f>HLOOKUP($O168,$B$8:$E$26,L$5,FALSE)</f>
        <v>0</v>
      </c>
      <c r="M168" s="22">
        <f t="shared" si="53"/>
        <v>0.3</v>
      </c>
      <c r="N168" s="22">
        <f t="shared" si="54"/>
        <v>0.95</v>
      </c>
      <c r="O168" s="22" t="s">
        <v>38</v>
      </c>
      <c r="P168" s="24">
        <f t="shared" ca="1" si="50"/>
        <v>0.17182162046632624</v>
      </c>
      <c r="Q168" s="24">
        <f t="shared" ca="1" si="51"/>
        <v>0.64381978031014164</v>
      </c>
      <c r="R168" s="24">
        <f t="shared" ca="1" si="47"/>
        <v>0.81564140077646785</v>
      </c>
      <c r="S168" s="22" t="str">
        <f t="shared" ca="1" si="48"/>
        <v/>
      </c>
      <c r="T168" s="24" t="str">
        <f t="shared" ca="1" si="49"/>
        <v/>
      </c>
      <c r="U168" s="24">
        <f t="shared" ca="1" si="52"/>
        <v>0</v>
      </c>
    </row>
    <row r="169" spans="7:21" x14ac:dyDescent="0.25">
      <c r="G169" s="22">
        <v>162</v>
      </c>
      <c r="H169" s="22">
        <f>HLOOKUP($O169,$B$8:$E$26,H$5,FALSE)</f>
        <v>3</v>
      </c>
      <c r="I169" s="22">
        <f>HLOOKUP($O169,$B$8:$E$26,I$5,FALSE)</f>
        <v>0.2</v>
      </c>
      <c r="J169" s="22">
        <f>HLOOKUP($O169,$B$8:$E$26,J$5,FALSE)</f>
        <v>1.26</v>
      </c>
      <c r="K169" s="22">
        <f>HLOOKUP($O169,$B$8:$E$26,K$5,FALSE)</f>
        <v>0</v>
      </c>
      <c r="L169" s="22">
        <f>HLOOKUP($O169,$B$8:$E$26,L$5,FALSE)</f>
        <v>0</v>
      </c>
      <c r="M169" s="22">
        <f t="shared" si="53"/>
        <v>0.60000000000000009</v>
      </c>
      <c r="N169" s="22">
        <f t="shared" si="54"/>
        <v>3.7800000000000002</v>
      </c>
      <c r="O169" s="22" t="s">
        <v>39</v>
      </c>
      <c r="P169" s="24">
        <f t="shared" ca="1" si="50"/>
        <v>0.41700181824097377</v>
      </c>
      <c r="Q169" s="24">
        <f t="shared" ca="1" si="51"/>
        <v>2.4652854069330186</v>
      </c>
      <c r="R169" s="24">
        <f t="shared" ca="1" si="47"/>
        <v>2.8822872251739922</v>
      </c>
      <c r="S169" s="22" t="str">
        <f t="shared" ca="1" si="48"/>
        <v/>
      </c>
      <c r="T169" s="24" t="str">
        <f t="shared" ca="1" si="49"/>
        <v/>
      </c>
      <c r="U169" s="24">
        <f t="shared" ca="1" si="52"/>
        <v>0</v>
      </c>
    </row>
    <row r="170" spans="7:21" x14ac:dyDescent="0.25">
      <c r="G170" s="22">
        <v>163</v>
      </c>
      <c r="H170" s="22">
        <f>HLOOKUP($O170,$B$8:$E$26,H$5,FALSE)</f>
        <v>5</v>
      </c>
      <c r="I170" s="22">
        <f>HLOOKUP($O170,$B$8:$E$26,I$5,FALSE)</f>
        <v>0.18</v>
      </c>
      <c r="J170" s="22">
        <f>HLOOKUP($O170,$B$8:$E$26,J$5,FALSE)</f>
        <v>1.37</v>
      </c>
      <c r="K170" s="22">
        <f>HLOOKUP($O170,$B$8:$E$26,K$5,FALSE)</f>
        <v>0</v>
      </c>
      <c r="L170" s="22">
        <f>HLOOKUP($O170,$B$8:$E$26,L$5,FALSE)</f>
        <v>0</v>
      </c>
      <c r="M170" s="22">
        <f t="shared" si="53"/>
        <v>0.89999999999999991</v>
      </c>
      <c r="N170" s="22">
        <f t="shared" si="54"/>
        <v>6.8500000000000005</v>
      </c>
      <c r="O170" s="22" t="s">
        <v>40</v>
      </c>
      <c r="P170" s="24">
        <f t="shared" ca="1" si="50"/>
        <v>0.60437287127668682</v>
      </c>
      <c r="Q170" s="24">
        <f t="shared" ca="1" si="51"/>
        <v>4.0555116691137618</v>
      </c>
      <c r="R170" s="24">
        <f t="shared" ca="1" si="47"/>
        <v>4.6598845403904487</v>
      </c>
      <c r="S170" s="22" t="str">
        <f t="shared" ca="1" si="48"/>
        <v/>
      </c>
      <c r="T170" s="24" t="str">
        <f t="shared" ca="1" si="49"/>
        <v/>
      </c>
      <c r="U170" s="24">
        <f t="shared" ca="1" si="52"/>
        <v>0</v>
      </c>
    </row>
    <row r="171" spans="7:21" x14ac:dyDescent="0.25">
      <c r="G171" s="22">
        <v>164</v>
      </c>
      <c r="H171" s="22">
        <f>HLOOKUP($O171,$B$8:$E$26,H$5,FALSE)</f>
        <v>10</v>
      </c>
      <c r="I171" s="22">
        <f>HLOOKUP($O171,$B$8:$E$26,I$5,FALSE)</f>
        <v>0.2</v>
      </c>
      <c r="J171" s="22">
        <f>HLOOKUP($O171,$B$8:$E$26,J$5,FALSE)</f>
        <v>1.4</v>
      </c>
      <c r="K171" s="22">
        <f>HLOOKUP($O171,$B$8:$E$26,K$5,FALSE)</f>
        <v>0</v>
      </c>
      <c r="L171" s="22">
        <f>HLOOKUP($O171,$B$8:$E$26,L$5,FALSE)</f>
        <v>0</v>
      </c>
      <c r="M171" s="22">
        <f t="shared" si="53"/>
        <v>2</v>
      </c>
      <c r="N171" s="22">
        <f t="shared" si="54"/>
        <v>14</v>
      </c>
      <c r="O171" s="22" t="s">
        <v>41</v>
      </c>
      <c r="P171" s="24">
        <f t="shared" ca="1" si="50"/>
        <v>1.2983901078144611</v>
      </c>
      <c r="Q171" s="24">
        <f t="shared" ca="1" si="51"/>
        <v>7.6509953387129457</v>
      </c>
      <c r="R171" s="24">
        <f t="shared" ca="1" si="47"/>
        <v>8.9493854465274065</v>
      </c>
      <c r="S171" s="22" t="str">
        <f t="shared" ca="1" si="48"/>
        <v/>
      </c>
      <c r="T171" s="24" t="str">
        <f t="shared" ca="1" si="49"/>
        <v/>
      </c>
      <c r="U171" s="24">
        <f t="shared" ca="1" si="52"/>
        <v>0</v>
      </c>
    </row>
    <row r="172" spans="7:21" x14ac:dyDescent="0.25">
      <c r="G172" s="22">
        <v>165</v>
      </c>
      <c r="H172" s="22">
        <f>HLOOKUP($O172,$B$8:$E$26,H$5,FALSE)</f>
        <v>1</v>
      </c>
      <c r="I172" s="22">
        <f>HLOOKUP($O172,$B$8:$E$26,I$5,FALSE)</f>
        <v>0.3</v>
      </c>
      <c r="J172" s="22">
        <f>HLOOKUP($O172,$B$8:$E$26,J$5,FALSE)</f>
        <v>0.95</v>
      </c>
      <c r="K172" s="22">
        <f>HLOOKUP($O172,$B$8:$E$26,K$5,FALSE)</f>
        <v>0</v>
      </c>
      <c r="L172" s="22">
        <f>HLOOKUP($O172,$B$8:$E$26,L$5,FALSE)</f>
        <v>0</v>
      </c>
      <c r="M172" s="22">
        <f t="shared" si="53"/>
        <v>0.3</v>
      </c>
      <c r="N172" s="22">
        <f t="shared" si="54"/>
        <v>0.95</v>
      </c>
      <c r="O172" s="22" t="s">
        <v>38</v>
      </c>
      <c r="P172" s="24">
        <f t="shared" ca="1" si="50"/>
        <v>7.0970988597467824E-2</v>
      </c>
      <c r="Q172" s="24">
        <f t="shared" ca="1" si="51"/>
        <v>0.59147740017396766</v>
      </c>
      <c r="R172" s="24">
        <f t="shared" ref="R172:R235" ca="1" si="55">SUM(P172:Q172)</f>
        <v>0.66244838877143553</v>
      </c>
      <c r="S172" s="22" t="str">
        <f t="shared" ref="S172:S235" ca="1" si="56">IF(H172&lt;R172,O172,"")</f>
        <v/>
      </c>
      <c r="T172" s="24" t="str">
        <f t="shared" ref="T172:T235" ca="1" si="57">IF(S172=O172,R172-H172,"")</f>
        <v/>
      </c>
      <c r="U172" s="24">
        <f t="shared" ca="1" si="52"/>
        <v>0</v>
      </c>
    </row>
    <row r="173" spans="7:21" x14ac:dyDescent="0.25">
      <c r="G173" s="22">
        <v>166</v>
      </c>
      <c r="H173" s="22">
        <f>HLOOKUP($O173,$B$8:$E$26,H$5,FALSE)</f>
        <v>1</v>
      </c>
      <c r="I173" s="22">
        <f>HLOOKUP($O173,$B$8:$E$26,I$5,FALSE)</f>
        <v>0.3</v>
      </c>
      <c r="J173" s="22">
        <f>HLOOKUP($O173,$B$8:$E$26,J$5,FALSE)</f>
        <v>0.95</v>
      </c>
      <c r="K173" s="22">
        <f>HLOOKUP($O173,$B$8:$E$26,K$5,FALSE)</f>
        <v>0</v>
      </c>
      <c r="L173" s="22">
        <f>HLOOKUP($O173,$B$8:$E$26,L$5,FALSE)</f>
        <v>0</v>
      </c>
      <c r="M173" s="22">
        <f t="shared" si="53"/>
        <v>0.3</v>
      </c>
      <c r="N173" s="22">
        <f t="shared" si="54"/>
        <v>0.95</v>
      </c>
      <c r="O173" s="22" t="s">
        <v>38</v>
      </c>
      <c r="P173" s="24">
        <f t="shared" ca="1" si="50"/>
        <v>7.301139751136751E-2</v>
      </c>
      <c r="Q173" s="24">
        <f t="shared" ca="1" si="51"/>
        <v>0.67539041521777643</v>
      </c>
      <c r="R173" s="24">
        <f t="shared" ca="1" si="55"/>
        <v>0.74840181272914397</v>
      </c>
      <c r="S173" s="22" t="str">
        <f t="shared" ca="1" si="56"/>
        <v/>
      </c>
      <c r="T173" s="24" t="str">
        <f t="shared" ca="1" si="57"/>
        <v/>
      </c>
      <c r="U173" s="24">
        <f t="shared" ca="1" si="52"/>
        <v>0</v>
      </c>
    </row>
    <row r="174" spans="7:21" x14ac:dyDescent="0.25">
      <c r="G174" s="22">
        <v>167</v>
      </c>
      <c r="H174" s="22">
        <f>HLOOKUP($O174,$B$8:$E$26,H$5,FALSE)</f>
        <v>3</v>
      </c>
      <c r="I174" s="22">
        <f>HLOOKUP($O174,$B$8:$E$26,I$5,FALSE)</f>
        <v>0.2</v>
      </c>
      <c r="J174" s="22">
        <f>HLOOKUP($O174,$B$8:$E$26,J$5,FALSE)</f>
        <v>1.26</v>
      </c>
      <c r="K174" s="22">
        <f>HLOOKUP($O174,$B$8:$E$26,K$5,FALSE)</f>
        <v>0</v>
      </c>
      <c r="L174" s="22">
        <f>HLOOKUP($O174,$B$8:$E$26,L$5,FALSE)</f>
        <v>0</v>
      </c>
      <c r="M174" s="22">
        <f t="shared" si="53"/>
        <v>0.60000000000000009</v>
      </c>
      <c r="N174" s="22">
        <f t="shared" si="54"/>
        <v>3.7800000000000002</v>
      </c>
      <c r="O174" s="22" t="s">
        <v>39</v>
      </c>
      <c r="P174" s="24">
        <f t="shared" ca="1" si="50"/>
        <v>1.2370086203307398E-2</v>
      </c>
      <c r="Q174" s="24">
        <f t="shared" ca="1" si="51"/>
        <v>2.11731360935363</v>
      </c>
      <c r="R174" s="24">
        <f t="shared" ca="1" si="55"/>
        <v>2.1296836955569374</v>
      </c>
      <c r="S174" s="22" t="str">
        <f t="shared" ca="1" si="56"/>
        <v/>
      </c>
      <c r="T174" s="24" t="str">
        <f t="shared" ca="1" si="57"/>
        <v/>
      </c>
      <c r="U174" s="24">
        <f t="shared" ca="1" si="52"/>
        <v>0</v>
      </c>
    </row>
    <row r="175" spans="7:21" x14ac:dyDescent="0.25">
      <c r="G175" s="22">
        <v>168</v>
      </c>
      <c r="H175" s="22">
        <f>HLOOKUP($O175,$B$8:$E$26,H$5,FALSE)</f>
        <v>3</v>
      </c>
      <c r="I175" s="22">
        <f>HLOOKUP($O175,$B$8:$E$26,I$5,FALSE)</f>
        <v>0.2</v>
      </c>
      <c r="J175" s="22">
        <f>HLOOKUP($O175,$B$8:$E$26,J$5,FALSE)</f>
        <v>1.26</v>
      </c>
      <c r="K175" s="22">
        <f>HLOOKUP($O175,$B$8:$E$26,K$5,FALSE)</f>
        <v>0</v>
      </c>
      <c r="L175" s="22">
        <f>HLOOKUP($O175,$B$8:$E$26,L$5,FALSE)</f>
        <v>0</v>
      </c>
      <c r="M175" s="22">
        <f t="shared" si="53"/>
        <v>0.60000000000000009</v>
      </c>
      <c r="N175" s="22">
        <f t="shared" si="54"/>
        <v>3.7800000000000002</v>
      </c>
      <c r="O175" s="22" t="s">
        <v>39</v>
      </c>
      <c r="P175" s="24">
        <f t="shared" ca="1" si="50"/>
        <v>0.17225685580870939</v>
      </c>
      <c r="Q175" s="24">
        <f t="shared" ca="1" si="51"/>
        <v>2.0819088311869862</v>
      </c>
      <c r="R175" s="24">
        <f t="shared" ca="1" si="55"/>
        <v>2.2541656869956954</v>
      </c>
      <c r="S175" s="22" t="str">
        <f t="shared" ca="1" si="56"/>
        <v/>
      </c>
      <c r="T175" s="24" t="str">
        <f t="shared" ca="1" si="57"/>
        <v/>
      </c>
      <c r="U175" s="24">
        <f t="shared" ca="1" si="52"/>
        <v>0</v>
      </c>
    </row>
    <row r="176" spans="7:21" x14ac:dyDescent="0.25">
      <c r="G176" s="22">
        <v>169</v>
      </c>
      <c r="H176" s="22">
        <f>HLOOKUP($O176,$B$8:$E$26,H$5,FALSE)</f>
        <v>5</v>
      </c>
      <c r="I176" s="22">
        <f>HLOOKUP($O176,$B$8:$E$26,I$5,FALSE)</f>
        <v>0.18</v>
      </c>
      <c r="J176" s="22">
        <f>HLOOKUP($O176,$B$8:$E$26,J$5,FALSE)</f>
        <v>1.37</v>
      </c>
      <c r="K176" s="22">
        <f>HLOOKUP($O176,$B$8:$E$26,K$5,FALSE)</f>
        <v>0</v>
      </c>
      <c r="L176" s="22">
        <f>HLOOKUP($O176,$B$8:$E$26,L$5,FALSE)</f>
        <v>0</v>
      </c>
      <c r="M176" s="22">
        <f t="shared" si="53"/>
        <v>0.89999999999999991</v>
      </c>
      <c r="N176" s="22">
        <f t="shared" si="54"/>
        <v>6.8500000000000005</v>
      </c>
      <c r="O176" s="22" t="s">
        <v>40</v>
      </c>
      <c r="P176" s="24">
        <f t="shared" ca="1" si="50"/>
        <v>0.18896489232406846</v>
      </c>
      <c r="Q176" s="24">
        <f t="shared" ca="1" si="51"/>
        <v>3.8795650495837446</v>
      </c>
      <c r="R176" s="24">
        <f t="shared" ca="1" si="55"/>
        <v>4.0685299419078129</v>
      </c>
      <c r="S176" s="22" t="str">
        <f t="shared" ca="1" si="56"/>
        <v/>
      </c>
      <c r="T176" s="24" t="str">
        <f t="shared" ca="1" si="57"/>
        <v/>
      </c>
      <c r="U176" s="24">
        <f t="shared" ca="1" si="52"/>
        <v>0</v>
      </c>
    </row>
    <row r="177" spans="7:21" x14ac:dyDescent="0.25">
      <c r="G177" s="22">
        <v>170</v>
      </c>
      <c r="H177" s="22">
        <f>HLOOKUP($O177,$B$8:$E$26,H$5,FALSE)</f>
        <v>5</v>
      </c>
      <c r="I177" s="22">
        <f>HLOOKUP($O177,$B$8:$E$26,I$5,FALSE)</f>
        <v>0.18</v>
      </c>
      <c r="J177" s="22">
        <f>HLOOKUP($O177,$B$8:$E$26,J$5,FALSE)</f>
        <v>1.37</v>
      </c>
      <c r="K177" s="22">
        <f>HLOOKUP($O177,$B$8:$E$26,K$5,FALSE)</f>
        <v>0</v>
      </c>
      <c r="L177" s="22">
        <f>HLOOKUP($O177,$B$8:$E$26,L$5,FALSE)</f>
        <v>0</v>
      </c>
      <c r="M177" s="22">
        <f t="shared" si="53"/>
        <v>0.89999999999999991</v>
      </c>
      <c r="N177" s="22">
        <f t="shared" si="54"/>
        <v>6.8500000000000005</v>
      </c>
      <c r="O177" s="22" t="s">
        <v>40</v>
      </c>
      <c r="P177" s="24">
        <f t="shared" ca="1" si="50"/>
        <v>0.39232112750884568</v>
      </c>
      <c r="Q177" s="24">
        <f t="shared" ca="1" si="51"/>
        <v>3.7284333817857118</v>
      </c>
      <c r="R177" s="24">
        <f t="shared" ca="1" si="55"/>
        <v>4.1207545092945574</v>
      </c>
      <c r="S177" s="22" t="str">
        <f t="shared" ca="1" si="56"/>
        <v/>
      </c>
      <c r="T177" s="24" t="str">
        <f t="shared" ca="1" si="57"/>
        <v/>
      </c>
      <c r="U177" s="24">
        <f t="shared" ca="1" si="52"/>
        <v>0</v>
      </c>
    </row>
    <row r="178" spans="7:21" x14ac:dyDescent="0.25">
      <c r="G178" s="22">
        <v>171</v>
      </c>
      <c r="H178" s="22">
        <f>HLOOKUP($O178,$B$8:$E$26,H$5,FALSE)</f>
        <v>5</v>
      </c>
      <c r="I178" s="22">
        <f>HLOOKUP($O178,$B$8:$E$26,I$5,FALSE)</f>
        <v>0.18</v>
      </c>
      <c r="J178" s="22">
        <f>HLOOKUP($O178,$B$8:$E$26,J$5,FALSE)</f>
        <v>1.37</v>
      </c>
      <c r="K178" s="22">
        <f>HLOOKUP($O178,$B$8:$E$26,K$5,FALSE)</f>
        <v>0</v>
      </c>
      <c r="L178" s="22">
        <f>HLOOKUP($O178,$B$8:$E$26,L$5,FALSE)</f>
        <v>0</v>
      </c>
      <c r="M178" s="22">
        <f t="shared" si="53"/>
        <v>0.89999999999999991</v>
      </c>
      <c r="N178" s="22">
        <f t="shared" si="54"/>
        <v>6.8500000000000005</v>
      </c>
      <c r="O178" s="22" t="s">
        <v>40</v>
      </c>
      <c r="P178" s="24">
        <f t="shared" ca="1" si="50"/>
        <v>0.82395284276891811</v>
      </c>
      <c r="Q178" s="24">
        <f t="shared" ca="1" si="51"/>
        <v>4.0549960141586991</v>
      </c>
      <c r="R178" s="24">
        <f t="shared" ca="1" si="55"/>
        <v>4.8789488569276172</v>
      </c>
      <c r="S178" s="22" t="str">
        <f t="shared" ca="1" si="56"/>
        <v/>
      </c>
      <c r="T178" s="24" t="str">
        <f t="shared" ca="1" si="57"/>
        <v/>
      </c>
      <c r="U178" s="24">
        <f t="shared" ca="1" si="52"/>
        <v>0</v>
      </c>
    </row>
    <row r="179" spans="7:21" x14ac:dyDescent="0.25">
      <c r="G179" s="22">
        <v>172</v>
      </c>
      <c r="H179" s="22">
        <f>HLOOKUP($O179,$B$8:$E$26,H$5,FALSE)</f>
        <v>3</v>
      </c>
      <c r="I179" s="22">
        <f>HLOOKUP($O179,$B$8:$E$26,I$5,FALSE)</f>
        <v>0.2</v>
      </c>
      <c r="J179" s="22">
        <f>HLOOKUP($O179,$B$8:$E$26,J$5,FALSE)</f>
        <v>1.26</v>
      </c>
      <c r="K179" s="22">
        <f>HLOOKUP($O179,$B$8:$E$26,K$5,FALSE)</f>
        <v>0</v>
      </c>
      <c r="L179" s="22">
        <f>HLOOKUP($O179,$B$8:$E$26,L$5,FALSE)</f>
        <v>0</v>
      </c>
      <c r="M179" s="22">
        <f t="shared" si="53"/>
        <v>0.60000000000000009</v>
      </c>
      <c r="N179" s="22">
        <f t="shared" si="54"/>
        <v>3.7800000000000002</v>
      </c>
      <c r="O179" s="22" t="s">
        <v>39</v>
      </c>
      <c r="P179" s="24">
        <f t="shared" ca="1" si="50"/>
        <v>0.28836790975365723</v>
      </c>
      <c r="Q179" s="24">
        <f t="shared" ca="1" si="51"/>
        <v>2.0877284105597376</v>
      </c>
      <c r="R179" s="24">
        <f t="shared" ca="1" si="55"/>
        <v>2.3760963203133949</v>
      </c>
      <c r="S179" s="22" t="str">
        <f t="shared" ca="1" si="56"/>
        <v/>
      </c>
      <c r="T179" s="24" t="str">
        <f t="shared" ca="1" si="57"/>
        <v/>
      </c>
      <c r="U179" s="24">
        <f t="shared" ca="1" si="52"/>
        <v>0</v>
      </c>
    </row>
    <row r="180" spans="7:21" x14ac:dyDescent="0.25">
      <c r="G180" s="22">
        <v>173</v>
      </c>
      <c r="H180" s="22">
        <f>HLOOKUP($O180,$B$8:$E$26,H$5,FALSE)</f>
        <v>3</v>
      </c>
      <c r="I180" s="22">
        <f>HLOOKUP($O180,$B$8:$E$26,I$5,FALSE)</f>
        <v>0.2</v>
      </c>
      <c r="J180" s="22">
        <f>HLOOKUP($O180,$B$8:$E$26,J$5,FALSE)</f>
        <v>1.26</v>
      </c>
      <c r="K180" s="22">
        <f>HLOOKUP($O180,$B$8:$E$26,K$5,FALSE)</f>
        <v>0</v>
      </c>
      <c r="L180" s="22">
        <f>HLOOKUP($O180,$B$8:$E$26,L$5,FALSE)</f>
        <v>0</v>
      </c>
      <c r="M180" s="22">
        <f t="shared" si="53"/>
        <v>0.60000000000000009</v>
      </c>
      <c r="N180" s="22">
        <f t="shared" si="54"/>
        <v>3.7800000000000002</v>
      </c>
      <c r="O180" s="22" t="s">
        <v>39</v>
      </c>
      <c r="P180" s="24">
        <f t="shared" ca="1" si="50"/>
        <v>0.52085085172453216</v>
      </c>
      <c r="Q180" s="24">
        <f t="shared" ca="1" si="51"/>
        <v>2.1398847752170873</v>
      </c>
      <c r="R180" s="24">
        <f t="shared" ca="1" si="55"/>
        <v>2.6607356269416194</v>
      </c>
      <c r="S180" s="22" t="str">
        <f t="shared" ca="1" si="56"/>
        <v/>
      </c>
      <c r="T180" s="24" t="str">
        <f t="shared" ca="1" si="57"/>
        <v/>
      </c>
      <c r="U180" s="24">
        <f t="shared" ca="1" si="52"/>
        <v>0</v>
      </c>
    </row>
    <row r="181" spans="7:21" x14ac:dyDescent="0.25">
      <c r="G181" s="22">
        <v>174</v>
      </c>
      <c r="H181" s="22">
        <f>HLOOKUP($O181,$B$8:$E$26,H$5,FALSE)</f>
        <v>10</v>
      </c>
      <c r="I181" s="22">
        <f>HLOOKUP($O181,$B$8:$E$26,I$5,FALSE)</f>
        <v>0.2</v>
      </c>
      <c r="J181" s="22">
        <f>HLOOKUP($O181,$B$8:$E$26,J$5,FALSE)</f>
        <v>1.4</v>
      </c>
      <c r="K181" s="22">
        <f>HLOOKUP($O181,$B$8:$E$26,K$5,FALSE)</f>
        <v>0</v>
      </c>
      <c r="L181" s="22">
        <f>HLOOKUP($O181,$B$8:$E$26,L$5,FALSE)</f>
        <v>0</v>
      </c>
      <c r="M181" s="22">
        <f t="shared" si="53"/>
        <v>2</v>
      </c>
      <c r="N181" s="22">
        <f t="shared" si="54"/>
        <v>14</v>
      </c>
      <c r="O181" s="22" t="s">
        <v>41</v>
      </c>
      <c r="P181" s="24">
        <f t="shared" ca="1" si="50"/>
        <v>1.188435657796362</v>
      </c>
      <c r="Q181" s="24">
        <f t="shared" ca="1" si="51"/>
        <v>7.0104543218025359</v>
      </c>
      <c r="R181" s="24">
        <f t="shared" ca="1" si="55"/>
        <v>8.1988899795988974</v>
      </c>
      <c r="S181" s="22" t="str">
        <f t="shared" ca="1" si="56"/>
        <v/>
      </c>
      <c r="T181" s="24" t="str">
        <f t="shared" ca="1" si="57"/>
        <v/>
      </c>
      <c r="U181" s="24">
        <f t="shared" ca="1" si="52"/>
        <v>0</v>
      </c>
    </row>
    <row r="182" spans="7:21" x14ac:dyDescent="0.25">
      <c r="G182" s="22">
        <v>175</v>
      </c>
      <c r="H182" s="22">
        <f>HLOOKUP($O182,$B$8:$E$26,H$5,FALSE)</f>
        <v>1</v>
      </c>
      <c r="I182" s="22">
        <f>HLOOKUP($O182,$B$8:$E$26,I$5,FALSE)</f>
        <v>0.3</v>
      </c>
      <c r="J182" s="22">
        <f>HLOOKUP($O182,$B$8:$E$26,J$5,FALSE)</f>
        <v>0.95</v>
      </c>
      <c r="K182" s="22">
        <f>HLOOKUP($O182,$B$8:$E$26,K$5,FALSE)</f>
        <v>0</v>
      </c>
      <c r="L182" s="22">
        <f>HLOOKUP($O182,$B$8:$E$26,L$5,FALSE)</f>
        <v>0</v>
      </c>
      <c r="M182" s="22">
        <f t="shared" si="53"/>
        <v>0.3</v>
      </c>
      <c r="N182" s="22">
        <f t="shared" si="54"/>
        <v>0.95</v>
      </c>
      <c r="O182" s="22" t="s">
        <v>38</v>
      </c>
      <c r="P182" s="24">
        <f t="shared" ca="1" si="50"/>
        <v>0.19335410125180608</v>
      </c>
      <c r="Q182" s="24">
        <f t="shared" ca="1" si="51"/>
        <v>0.69289715518770556</v>
      </c>
      <c r="R182" s="24">
        <f t="shared" ca="1" si="55"/>
        <v>0.88625125643951164</v>
      </c>
      <c r="S182" s="22" t="str">
        <f t="shared" ca="1" si="56"/>
        <v/>
      </c>
      <c r="T182" s="24" t="str">
        <f t="shared" ca="1" si="57"/>
        <v/>
      </c>
      <c r="U182" s="24">
        <f t="shared" ca="1" si="52"/>
        <v>0</v>
      </c>
    </row>
    <row r="183" spans="7:21" x14ac:dyDescent="0.25">
      <c r="G183" s="22">
        <v>176</v>
      </c>
      <c r="H183" s="22">
        <f>HLOOKUP($O183,$B$8:$E$26,H$5,FALSE)</f>
        <v>5</v>
      </c>
      <c r="I183" s="22">
        <f>HLOOKUP($O183,$B$8:$E$26,I$5,FALSE)</f>
        <v>0.18</v>
      </c>
      <c r="J183" s="22">
        <f>HLOOKUP($O183,$B$8:$E$26,J$5,FALSE)</f>
        <v>1.37</v>
      </c>
      <c r="K183" s="22">
        <f>HLOOKUP($O183,$B$8:$E$26,K$5,FALSE)</f>
        <v>0</v>
      </c>
      <c r="L183" s="22">
        <f>HLOOKUP($O183,$B$8:$E$26,L$5,FALSE)</f>
        <v>0</v>
      </c>
      <c r="M183" s="22">
        <f t="shared" si="53"/>
        <v>0.89999999999999991</v>
      </c>
      <c r="N183" s="22">
        <f t="shared" si="54"/>
        <v>6.8500000000000005</v>
      </c>
      <c r="O183" s="22" t="s">
        <v>40</v>
      </c>
      <c r="P183" s="24">
        <f t="shared" ca="1" si="50"/>
        <v>0.16562870085266532</v>
      </c>
      <c r="Q183" s="24">
        <f t="shared" ca="1" si="51"/>
        <v>4.8189041280029992</v>
      </c>
      <c r="R183" s="24">
        <f t="shared" ca="1" si="55"/>
        <v>4.9845328288556647</v>
      </c>
      <c r="S183" s="22" t="str">
        <f t="shared" ca="1" si="56"/>
        <v/>
      </c>
      <c r="T183" s="24" t="str">
        <f t="shared" ca="1" si="57"/>
        <v/>
      </c>
      <c r="U183" s="24">
        <f t="shared" ca="1" si="52"/>
        <v>0</v>
      </c>
    </row>
    <row r="184" spans="7:21" x14ac:dyDescent="0.25">
      <c r="G184" s="22">
        <v>177</v>
      </c>
      <c r="H184" s="22">
        <f>HLOOKUP($O184,$B$8:$E$26,H$5,FALSE)</f>
        <v>5</v>
      </c>
      <c r="I184" s="22">
        <f>HLOOKUP($O184,$B$8:$E$26,I$5,FALSE)</f>
        <v>0.18</v>
      </c>
      <c r="J184" s="22">
        <f>HLOOKUP($O184,$B$8:$E$26,J$5,FALSE)</f>
        <v>1.37</v>
      </c>
      <c r="K184" s="22">
        <f>HLOOKUP($O184,$B$8:$E$26,K$5,FALSE)</f>
        <v>0</v>
      </c>
      <c r="L184" s="22">
        <f>HLOOKUP($O184,$B$8:$E$26,L$5,FALSE)</f>
        <v>0</v>
      </c>
      <c r="M184" s="22">
        <f t="shared" si="53"/>
        <v>0.89999999999999991</v>
      </c>
      <c r="N184" s="22">
        <f t="shared" si="54"/>
        <v>6.8500000000000005</v>
      </c>
      <c r="O184" s="22" t="s">
        <v>40</v>
      </c>
      <c r="P184" s="24">
        <f t="shared" ca="1" si="50"/>
        <v>0.42713030698399512</v>
      </c>
      <c r="Q184" s="24">
        <f t="shared" ca="1" si="51"/>
        <v>3.7153744316812669</v>
      </c>
      <c r="R184" s="24">
        <f t="shared" ca="1" si="55"/>
        <v>4.142504738665262</v>
      </c>
      <c r="S184" s="22" t="str">
        <f t="shared" ca="1" si="56"/>
        <v/>
      </c>
      <c r="T184" s="24" t="str">
        <f t="shared" ca="1" si="57"/>
        <v/>
      </c>
      <c r="U184" s="24">
        <f t="shared" ca="1" si="52"/>
        <v>0</v>
      </c>
    </row>
    <row r="185" spans="7:21" x14ac:dyDescent="0.25">
      <c r="G185" s="22">
        <v>178</v>
      </c>
      <c r="H185" s="22">
        <f>HLOOKUP($O185,$B$8:$E$26,H$5,FALSE)</f>
        <v>3</v>
      </c>
      <c r="I185" s="22">
        <f>HLOOKUP($O185,$B$8:$E$26,I$5,FALSE)</f>
        <v>0.2</v>
      </c>
      <c r="J185" s="22">
        <f>HLOOKUP($O185,$B$8:$E$26,J$5,FALSE)</f>
        <v>1.26</v>
      </c>
      <c r="K185" s="22">
        <f>HLOOKUP($O185,$B$8:$E$26,K$5,FALSE)</f>
        <v>0</v>
      </c>
      <c r="L185" s="22">
        <f>HLOOKUP($O185,$B$8:$E$26,L$5,FALSE)</f>
        <v>0</v>
      </c>
      <c r="M185" s="22">
        <f t="shared" si="53"/>
        <v>0.60000000000000009</v>
      </c>
      <c r="N185" s="22">
        <f t="shared" si="54"/>
        <v>3.7800000000000002</v>
      </c>
      <c r="O185" s="22" t="s">
        <v>39</v>
      </c>
      <c r="P185" s="24">
        <f t="shared" ca="1" si="50"/>
        <v>0.46893816187602311</v>
      </c>
      <c r="Q185" s="24">
        <f t="shared" ca="1" si="51"/>
        <v>2.1248414405364344</v>
      </c>
      <c r="R185" s="24">
        <f t="shared" ca="1" si="55"/>
        <v>2.5937796024124573</v>
      </c>
      <c r="S185" s="22" t="str">
        <f t="shared" ca="1" si="56"/>
        <v/>
      </c>
      <c r="T185" s="24" t="str">
        <f t="shared" ca="1" si="57"/>
        <v/>
      </c>
      <c r="U185" s="24">
        <f t="shared" ca="1" si="52"/>
        <v>0</v>
      </c>
    </row>
    <row r="186" spans="7:21" x14ac:dyDescent="0.25">
      <c r="G186" s="22">
        <v>179</v>
      </c>
      <c r="H186" s="22">
        <f>HLOOKUP($O186,$B$8:$E$26,H$5,FALSE)</f>
        <v>3</v>
      </c>
      <c r="I186" s="22">
        <f>HLOOKUP($O186,$B$8:$E$26,I$5,FALSE)</f>
        <v>0.2</v>
      </c>
      <c r="J186" s="22">
        <f>HLOOKUP($O186,$B$8:$E$26,J$5,FALSE)</f>
        <v>1.26</v>
      </c>
      <c r="K186" s="22">
        <f>HLOOKUP($O186,$B$8:$E$26,K$5,FALSE)</f>
        <v>0</v>
      </c>
      <c r="L186" s="22">
        <f>HLOOKUP($O186,$B$8:$E$26,L$5,FALSE)</f>
        <v>0</v>
      </c>
      <c r="M186" s="22">
        <f t="shared" si="53"/>
        <v>0.60000000000000009</v>
      </c>
      <c r="N186" s="22">
        <f t="shared" si="54"/>
        <v>3.7800000000000002</v>
      </c>
      <c r="O186" s="22" t="s">
        <v>39</v>
      </c>
      <c r="P186" s="24">
        <f t="shared" ca="1" si="50"/>
        <v>0.17448970379093312</v>
      </c>
      <c r="Q186" s="24">
        <f t="shared" ca="1" si="51"/>
        <v>2.3757794945149531</v>
      </c>
      <c r="R186" s="24">
        <f t="shared" ca="1" si="55"/>
        <v>2.5502691983058861</v>
      </c>
      <c r="S186" s="22" t="str">
        <f t="shared" ca="1" si="56"/>
        <v/>
      </c>
      <c r="T186" s="24" t="str">
        <f t="shared" ca="1" si="57"/>
        <v/>
      </c>
      <c r="U186" s="24">
        <f t="shared" ca="1" si="52"/>
        <v>0</v>
      </c>
    </row>
    <row r="187" spans="7:21" x14ac:dyDescent="0.25">
      <c r="G187" s="22">
        <v>180</v>
      </c>
      <c r="H187" s="22">
        <f>HLOOKUP($O187,$B$8:$E$26,H$5,FALSE)</f>
        <v>3</v>
      </c>
      <c r="I187" s="22">
        <f>HLOOKUP($O187,$B$8:$E$26,I$5,FALSE)</f>
        <v>0.2</v>
      </c>
      <c r="J187" s="22">
        <f>HLOOKUP($O187,$B$8:$E$26,J$5,FALSE)</f>
        <v>1.26</v>
      </c>
      <c r="K187" s="22">
        <f>HLOOKUP($O187,$B$8:$E$26,K$5,FALSE)</f>
        <v>0</v>
      </c>
      <c r="L187" s="22">
        <f>HLOOKUP($O187,$B$8:$E$26,L$5,FALSE)</f>
        <v>0</v>
      </c>
      <c r="M187" s="22">
        <f t="shared" si="53"/>
        <v>0.60000000000000009</v>
      </c>
      <c r="N187" s="22">
        <f t="shared" si="54"/>
        <v>3.7800000000000002</v>
      </c>
      <c r="O187" s="22" t="s">
        <v>39</v>
      </c>
      <c r="P187" s="24">
        <f t="shared" ca="1" si="50"/>
        <v>0.38462206941023397</v>
      </c>
      <c r="Q187" s="24">
        <f t="shared" ca="1" si="51"/>
        <v>2.2643959750559408</v>
      </c>
      <c r="R187" s="24">
        <f t="shared" ca="1" si="55"/>
        <v>2.6490180444661746</v>
      </c>
      <c r="S187" s="22" t="str">
        <f t="shared" ca="1" si="56"/>
        <v/>
      </c>
      <c r="T187" s="24" t="str">
        <f t="shared" ca="1" si="57"/>
        <v/>
      </c>
      <c r="U187" s="24">
        <f t="shared" ca="1" si="52"/>
        <v>0</v>
      </c>
    </row>
    <row r="188" spans="7:21" x14ac:dyDescent="0.25">
      <c r="G188" s="22">
        <v>181</v>
      </c>
      <c r="H188" s="22">
        <f>HLOOKUP($O188,$B$8:$E$26,H$5,FALSE)</f>
        <v>1</v>
      </c>
      <c r="I188" s="22">
        <f>HLOOKUP($O188,$B$8:$E$26,I$5,FALSE)</f>
        <v>0.3</v>
      </c>
      <c r="J188" s="22">
        <f>HLOOKUP($O188,$B$8:$E$26,J$5,FALSE)</f>
        <v>0.95</v>
      </c>
      <c r="K188" s="22">
        <f>HLOOKUP($O188,$B$8:$E$26,K$5,FALSE)</f>
        <v>0</v>
      </c>
      <c r="L188" s="22">
        <f>HLOOKUP($O188,$B$8:$E$26,L$5,FALSE)</f>
        <v>0</v>
      </c>
      <c r="M188" s="22">
        <f t="shared" si="53"/>
        <v>0.3</v>
      </c>
      <c r="N188" s="22">
        <f t="shared" si="54"/>
        <v>0.95</v>
      </c>
      <c r="O188" s="22" t="s">
        <v>38</v>
      </c>
      <c r="P188" s="24">
        <f t="shared" ca="1" si="50"/>
        <v>0.25650909996291343</v>
      </c>
      <c r="Q188" s="24">
        <f t="shared" ca="1" si="51"/>
        <v>0.57556044959222286</v>
      </c>
      <c r="R188" s="24">
        <f t="shared" ca="1" si="55"/>
        <v>0.83206954955513623</v>
      </c>
      <c r="S188" s="22" t="str">
        <f t="shared" ca="1" si="56"/>
        <v/>
      </c>
      <c r="T188" s="24" t="str">
        <f t="shared" ca="1" si="57"/>
        <v/>
      </c>
      <c r="U188" s="24">
        <f t="shared" ca="1" si="52"/>
        <v>0</v>
      </c>
    </row>
    <row r="189" spans="7:21" x14ac:dyDescent="0.25">
      <c r="G189" s="22">
        <v>182</v>
      </c>
      <c r="H189" s="22">
        <f>HLOOKUP($O189,$B$8:$E$26,H$5,FALSE)</f>
        <v>5</v>
      </c>
      <c r="I189" s="22">
        <f>HLOOKUP($O189,$B$8:$E$26,I$5,FALSE)</f>
        <v>0.18</v>
      </c>
      <c r="J189" s="22">
        <f>HLOOKUP($O189,$B$8:$E$26,J$5,FALSE)</f>
        <v>1.37</v>
      </c>
      <c r="K189" s="22">
        <f>HLOOKUP($O189,$B$8:$E$26,K$5,FALSE)</f>
        <v>0</v>
      </c>
      <c r="L189" s="22">
        <f>HLOOKUP($O189,$B$8:$E$26,L$5,FALSE)</f>
        <v>0</v>
      </c>
      <c r="M189" s="22">
        <f t="shared" si="53"/>
        <v>0.89999999999999991</v>
      </c>
      <c r="N189" s="22">
        <f t="shared" si="54"/>
        <v>6.8500000000000005</v>
      </c>
      <c r="O189" s="22" t="s">
        <v>40</v>
      </c>
      <c r="P189" s="24">
        <f t="shared" ca="1" si="50"/>
        <v>0.64051589303896994</v>
      </c>
      <c r="Q189" s="24">
        <f t="shared" ca="1" si="51"/>
        <v>3.1948580085325764</v>
      </c>
      <c r="R189" s="24">
        <f t="shared" ca="1" si="55"/>
        <v>3.8353739015715465</v>
      </c>
      <c r="S189" s="22" t="str">
        <f t="shared" ca="1" si="56"/>
        <v/>
      </c>
      <c r="T189" s="24" t="str">
        <f t="shared" ca="1" si="57"/>
        <v/>
      </c>
      <c r="U189" s="24">
        <f t="shared" ca="1" si="52"/>
        <v>0</v>
      </c>
    </row>
    <row r="190" spans="7:21" x14ac:dyDescent="0.25">
      <c r="G190" s="22">
        <v>183</v>
      </c>
      <c r="H190" s="22">
        <f>HLOOKUP($O190,$B$8:$E$26,H$5,FALSE)</f>
        <v>3</v>
      </c>
      <c r="I190" s="22">
        <f>HLOOKUP($O190,$B$8:$E$26,I$5,FALSE)</f>
        <v>0.2</v>
      </c>
      <c r="J190" s="22">
        <f>HLOOKUP($O190,$B$8:$E$26,J$5,FALSE)</f>
        <v>1.26</v>
      </c>
      <c r="K190" s="22">
        <f>HLOOKUP($O190,$B$8:$E$26,K$5,FALSE)</f>
        <v>0</v>
      </c>
      <c r="L190" s="22">
        <f>HLOOKUP($O190,$B$8:$E$26,L$5,FALSE)</f>
        <v>0</v>
      </c>
      <c r="M190" s="22">
        <f t="shared" si="53"/>
        <v>0.60000000000000009</v>
      </c>
      <c r="N190" s="22">
        <f t="shared" si="54"/>
        <v>3.7800000000000002</v>
      </c>
      <c r="O190" s="22" t="s">
        <v>39</v>
      </c>
      <c r="P190" s="24">
        <f t="shared" ca="1" si="50"/>
        <v>0.5465878443527209</v>
      </c>
      <c r="Q190" s="24">
        <f t="shared" ca="1" si="51"/>
        <v>1.9928542233380051</v>
      </c>
      <c r="R190" s="24">
        <f t="shared" ca="1" si="55"/>
        <v>2.5394420676907261</v>
      </c>
      <c r="S190" s="22" t="str">
        <f t="shared" ca="1" si="56"/>
        <v/>
      </c>
      <c r="T190" s="24" t="str">
        <f t="shared" ca="1" si="57"/>
        <v/>
      </c>
      <c r="U190" s="24">
        <f t="shared" ca="1" si="52"/>
        <v>0</v>
      </c>
    </row>
    <row r="191" spans="7:21" x14ac:dyDescent="0.25">
      <c r="G191" s="22">
        <v>184</v>
      </c>
      <c r="H191" s="22">
        <f>HLOOKUP($O191,$B$8:$E$26,H$5,FALSE)</f>
        <v>3</v>
      </c>
      <c r="I191" s="22">
        <f>HLOOKUP($O191,$B$8:$E$26,I$5,FALSE)</f>
        <v>0.2</v>
      </c>
      <c r="J191" s="22">
        <f>HLOOKUP($O191,$B$8:$E$26,J$5,FALSE)</f>
        <v>1.26</v>
      </c>
      <c r="K191" s="22">
        <f>HLOOKUP($O191,$B$8:$E$26,K$5,FALSE)</f>
        <v>0</v>
      </c>
      <c r="L191" s="22">
        <f>HLOOKUP($O191,$B$8:$E$26,L$5,FALSE)</f>
        <v>0</v>
      </c>
      <c r="M191" s="22">
        <f t="shared" si="53"/>
        <v>0.60000000000000009</v>
      </c>
      <c r="N191" s="22">
        <f t="shared" si="54"/>
        <v>3.7800000000000002</v>
      </c>
      <c r="O191" s="22" t="s">
        <v>39</v>
      </c>
      <c r="P191" s="24">
        <f t="shared" ca="1" si="50"/>
        <v>8.7739098602674356E-2</v>
      </c>
      <c r="Q191" s="24">
        <f t="shared" ca="1" si="51"/>
        <v>2.3985712069957317</v>
      </c>
      <c r="R191" s="24">
        <f t="shared" ca="1" si="55"/>
        <v>2.4863103055984062</v>
      </c>
      <c r="S191" s="22" t="str">
        <f t="shared" ca="1" si="56"/>
        <v/>
      </c>
      <c r="T191" s="24" t="str">
        <f t="shared" ca="1" si="57"/>
        <v/>
      </c>
      <c r="U191" s="24">
        <f t="shared" ca="1" si="52"/>
        <v>0</v>
      </c>
    </row>
    <row r="192" spans="7:21" x14ac:dyDescent="0.25">
      <c r="G192" s="22">
        <v>185</v>
      </c>
      <c r="H192" s="22">
        <f>HLOOKUP($O192,$B$8:$E$26,H$5,FALSE)</f>
        <v>1</v>
      </c>
      <c r="I192" s="22">
        <f>HLOOKUP($O192,$B$8:$E$26,I$5,FALSE)</f>
        <v>0.3</v>
      </c>
      <c r="J192" s="22">
        <f>HLOOKUP($O192,$B$8:$E$26,J$5,FALSE)</f>
        <v>0.95</v>
      </c>
      <c r="K192" s="22">
        <f>HLOOKUP($O192,$B$8:$E$26,K$5,FALSE)</f>
        <v>0</v>
      </c>
      <c r="L192" s="22">
        <f>HLOOKUP($O192,$B$8:$E$26,L$5,FALSE)</f>
        <v>0</v>
      </c>
      <c r="M192" s="22">
        <f t="shared" si="53"/>
        <v>0.3</v>
      </c>
      <c r="N192" s="22">
        <f t="shared" si="54"/>
        <v>0.95</v>
      </c>
      <c r="O192" s="22" t="s">
        <v>38</v>
      </c>
      <c r="P192" s="24">
        <f t="shared" ca="1" si="50"/>
        <v>8.1708426407867255E-2</v>
      </c>
      <c r="Q192" s="24">
        <f t="shared" ca="1" si="51"/>
        <v>0.61974759697869231</v>
      </c>
      <c r="R192" s="24">
        <f t="shared" ca="1" si="55"/>
        <v>0.70145602338655955</v>
      </c>
      <c r="S192" s="22" t="str">
        <f t="shared" ca="1" si="56"/>
        <v/>
      </c>
      <c r="T192" s="24" t="str">
        <f t="shared" ca="1" si="57"/>
        <v/>
      </c>
      <c r="U192" s="24">
        <f t="shared" ca="1" si="52"/>
        <v>0</v>
      </c>
    </row>
    <row r="193" spans="7:21" x14ac:dyDescent="0.25">
      <c r="G193" s="22">
        <v>186</v>
      </c>
      <c r="H193" s="22">
        <f>HLOOKUP($O193,$B$8:$E$26,H$5,FALSE)</f>
        <v>10</v>
      </c>
      <c r="I193" s="22">
        <f>HLOOKUP($O193,$B$8:$E$26,I$5,FALSE)</f>
        <v>0.2</v>
      </c>
      <c r="J193" s="22">
        <f>HLOOKUP($O193,$B$8:$E$26,J$5,FALSE)</f>
        <v>1.4</v>
      </c>
      <c r="K193" s="22">
        <f>HLOOKUP($O193,$B$8:$E$26,K$5,FALSE)</f>
        <v>0</v>
      </c>
      <c r="L193" s="22">
        <f>HLOOKUP($O193,$B$8:$E$26,L$5,FALSE)</f>
        <v>0</v>
      </c>
      <c r="M193" s="22">
        <f t="shared" si="53"/>
        <v>2</v>
      </c>
      <c r="N193" s="22">
        <f t="shared" si="54"/>
        <v>14</v>
      </c>
      <c r="O193" s="22" t="s">
        <v>41</v>
      </c>
      <c r="P193" s="24">
        <f t="shared" ca="1" si="50"/>
        <v>1.7684341354560185</v>
      </c>
      <c r="Q193" s="24">
        <f t="shared" ca="1" si="51"/>
        <v>8.749999772023644</v>
      </c>
      <c r="R193" s="24">
        <f t="shared" ca="1" si="55"/>
        <v>10.518433907479663</v>
      </c>
      <c r="S193" s="22" t="str">
        <f t="shared" ca="1" si="56"/>
        <v>D</v>
      </c>
      <c r="T193" s="24">
        <f t="shared" ca="1" si="57"/>
        <v>0.51843390747966289</v>
      </c>
      <c r="U193" s="24">
        <f t="shared" ca="1" si="52"/>
        <v>0</v>
      </c>
    </row>
    <row r="194" spans="7:21" x14ac:dyDescent="0.25">
      <c r="G194" s="22">
        <v>187</v>
      </c>
      <c r="H194" s="22">
        <f>HLOOKUP($O194,$B$8:$E$26,H$5,FALSE)</f>
        <v>3</v>
      </c>
      <c r="I194" s="22">
        <f>HLOOKUP($O194,$B$8:$E$26,I$5,FALSE)</f>
        <v>0.2</v>
      </c>
      <c r="J194" s="22">
        <f>HLOOKUP($O194,$B$8:$E$26,J$5,FALSE)</f>
        <v>1.26</v>
      </c>
      <c r="K194" s="22">
        <f>HLOOKUP($O194,$B$8:$E$26,K$5,FALSE)</f>
        <v>0</v>
      </c>
      <c r="L194" s="22">
        <f>HLOOKUP($O194,$B$8:$E$26,L$5,FALSE)</f>
        <v>0</v>
      </c>
      <c r="M194" s="22">
        <f t="shared" si="53"/>
        <v>0.60000000000000009</v>
      </c>
      <c r="N194" s="22">
        <f t="shared" si="54"/>
        <v>3.7800000000000002</v>
      </c>
      <c r="O194" s="22" t="s">
        <v>39</v>
      </c>
      <c r="P194" s="24">
        <f t="shared" ca="1" si="50"/>
        <v>0.1582185481114893</v>
      </c>
      <c r="Q194" s="24">
        <f t="shared" ca="1" si="51"/>
        <v>2.2227828392734272</v>
      </c>
      <c r="R194" s="24">
        <f t="shared" ca="1" si="55"/>
        <v>2.3810013873849165</v>
      </c>
      <c r="S194" s="22" t="str">
        <f t="shared" ca="1" si="56"/>
        <v/>
      </c>
      <c r="T194" s="24" t="str">
        <f t="shared" ca="1" si="57"/>
        <v/>
      </c>
      <c r="U194" s="24">
        <f t="shared" ca="1" si="52"/>
        <v>0</v>
      </c>
    </row>
    <row r="195" spans="7:21" x14ac:dyDescent="0.25">
      <c r="G195" s="22">
        <v>188</v>
      </c>
      <c r="H195" s="22">
        <f>HLOOKUP($O195,$B$8:$E$26,H$5,FALSE)</f>
        <v>5</v>
      </c>
      <c r="I195" s="22">
        <f>HLOOKUP($O195,$B$8:$E$26,I$5,FALSE)</f>
        <v>0.18</v>
      </c>
      <c r="J195" s="22">
        <f>HLOOKUP($O195,$B$8:$E$26,J$5,FALSE)</f>
        <v>1.37</v>
      </c>
      <c r="K195" s="22">
        <f>HLOOKUP($O195,$B$8:$E$26,K$5,FALSE)</f>
        <v>0</v>
      </c>
      <c r="L195" s="22">
        <f>HLOOKUP($O195,$B$8:$E$26,L$5,FALSE)</f>
        <v>0</v>
      </c>
      <c r="M195" s="22">
        <f t="shared" si="53"/>
        <v>0.89999999999999991</v>
      </c>
      <c r="N195" s="22">
        <f t="shared" si="54"/>
        <v>6.8500000000000005</v>
      </c>
      <c r="O195" s="22" t="s">
        <v>40</v>
      </c>
      <c r="P195" s="24">
        <f t="shared" ca="1" si="50"/>
        <v>0.22760942166394635</v>
      </c>
      <c r="Q195" s="24">
        <f t="shared" ca="1" si="51"/>
        <v>3.4556129042950707</v>
      </c>
      <c r="R195" s="24">
        <f t="shared" ca="1" si="55"/>
        <v>3.6832223259590169</v>
      </c>
      <c r="S195" s="22" t="str">
        <f t="shared" ca="1" si="56"/>
        <v/>
      </c>
      <c r="T195" s="24" t="str">
        <f t="shared" ca="1" si="57"/>
        <v/>
      </c>
      <c r="U195" s="24">
        <f t="shared" ca="1" si="52"/>
        <v>0</v>
      </c>
    </row>
    <row r="196" spans="7:21" x14ac:dyDescent="0.25">
      <c r="G196" s="22">
        <v>189</v>
      </c>
      <c r="H196" s="22">
        <f>HLOOKUP($O196,$B$8:$E$26,H$5,FALSE)</f>
        <v>3</v>
      </c>
      <c r="I196" s="22">
        <f>HLOOKUP($O196,$B$8:$E$26,I$5,FALSE)</f>
        <v>0.2</v>
      </c>
      <c r="J196" s="22">
        <f>HLOOKUP($O196,$B$8:$E$26,J$5,FALSE)</f>
        <v>1.26</v>
      </c>
      <c r="K196" s="22">
        <f>HLOOKUP($O196,$B$8:$E$26,K$5,FALSE)</f>
        <v>0</v>
      </c>
      <c r="L196" s="22">
        <f>HLOOKUP($O196,$B$8:$E$26,L$5,FALSE)</f>
        <v>0</v>
      </c>
      <c r="M196" s="22">
        <f t="shared" si="53"/>
        <v>0.60000000000000009</v>
      </c>
      <c r="N196" s="22">
        <f t="shared" si="54"/>
        <v>3.7800000000000002</v>
      </c>
      <c r="O196" s="22" t="s">
        <v>39</v>
      </c>
      <c r="P196" s="24">
        <f t="shared" ca="1" si="50"/>
        <v>2.9449329219945655E-2</v>
      </c>
      <c r="Q196" s="24">
        <f t="shared" ca="1" si="51"/>
        <v>1.9276552185487055</v>
      </c>
      <c r="R196" s="24">
        <f t="shared" ca="1" si="55"/>
        <v>1.9571045477686511</v>
      </c>
      <c r="S196" s="22" t="str">
        <f t="shared" ca="1" si="56"/>
        <v/>
      </c>
      <c r="T196" s="24" t="str">
        <f t="shared" ca="1" si="57"/>
        <v/>
      </c>
      <c r="U196" s="24">
        <f t="shared" ca="1" si="52"/>
        <v>0</v>
      </c>
    </row>
    <row r="197" spans="7:21" x14ac:dyDescent="0.25">
      <c r="G197" s="22">
        <v>190</v>
      </c>
      <c r="H197" s="22">
        <f>HLOOKUP($O197,$B$8:$E$26,H$5,FALSE)</f>
        <v>3</v>
      </c>
      <c r="I197" s="22">
        <f>HLOOKUP($O197,$B$8:$E$26,I$5,FALSE)</f>
        <v>0.2</v>
      </c>
      <c r="J197" s="22">
        <f>HLOOKUP($O197,$B$8:$E$26,J$5,FALSE)</f>
        <v>1.26</v>
      </c>
      <c r="K197" s="22">
        <f>HLOOKUP($O197,$B$8:$E$26,K$5,FALSE)</f>
        <v>0</v>
      </c>
      <c r="L197" s="22">
        <f>HLOOKUP($O197,$B$8:$E$26,L$5,FALSE)</f>
        <v>0</v>
      </c>
      <c r="M197" s="22">
        <f t="shared" si="53"/>
        <v>0.60000000000000009</v>
      </c>
      <c r="N197" s="22">
        <f t="shared" si="54"/>
        <v>3.7800000000000002</v>
      </c>
      <c r="O197" s="22" t="s">
        <v>39</v>
      </c>
      <c r="P197" s="24">
        <f t="shared" ca="1" si="50"/>
        <v>0.48913130058853277</v>
      </c>
      <c r="Q197" s="24">
        <f t="shared" ca="1" si="51"/>
        <v>2.1471254432687119</v>
      </c>
      <c r="R197" s="24">
        <f t="shared" ca="1" si="55"/>
        <v>2.6362567438572446</v>
      </c>
      <c r="S197" s="22" t="str">
        <f t="shared" ca="1" si="56"/>
        <v/>
      </c>
      <c r="T197" s="24" t="str">
        <f t="shared" ca="1" si="57"/>
        <v/>
      </c>
      <c r="U197" s="24">
        <f t="shared" ca="1" si="52"/>
        <v>0</v>
      </c>
    </row>
    <row r="198" spans="7:21" x14ac:dyDescent="0.25">
      <c r="G198" s="22">
        <v>191</v>
      </c>
      <c r="H198" s="22">
        <f>HLOOKUP($O198,$B$8:$E$26,H$5,FALSE)</f>
        <v>3</v>
      </c>
      <c r="I198" s="22">
        <f>HLOOKUP($O198,$B$8:$E$26,I$5,FALSE)</f>
        <v>0.2</v>
      </c>
      <c r="J198" s="22">
        <f>HLOOKUP($O198,$B$8:$E$26,J$5,FALSE)</f>
        <v>1.26</v>
      </c>
      <c r="K198" s="22">
        <f>HLOOKUP($O198,$B$8:$E$26,K$5,FALSE)</f>
        <v>0</v>
      </c>
      <c r="L198" s="22">
        <f>HLOOKUP($O198,$B$8:$E$26,L$5,FALSE)</f>
        <v>0</v>
      </c>
      <c r="M198" s="22">
        <f t="shared" si="53"/>
        <v>0.60000000000000009</v>
      </c>
      <c r="N198" s="22">
        <f t="shared" si="54"/>
        <v>3.7800000000000002</v>
      </c>
      <c r="O198" s="22" t="s">
        <v>39</v>
      </c>
      <c r="P198" s="24">
        <f t="shared" ca="1" si="50"/>
        <v>0.2086883684597366</v>
      </c>
      <c r="Q198" s="24">
        <f t="shared" ca="1" si="51"/>
        <v>2.0507706507053864</v>
      </c>
      <c r="R198" s="24">
        <f t="shared" ca="1" si="55"/>
        <v>2.2594590191651229</v>
      </c>
      <c r="S198" s="22" t="str">
        <f t="shared" ca="1" si="56"/>
        <v/>
      </c>
      <c r="T198" s="24" t="str">
        <f t="shared" ca="1" si="57"/>
        <v/>
      </c>
      <c r="U198" s="24">
        <f t="shared" ca="1" si="52"/>
        <v>0</v>
      </c>
    </row>
    <row r="199" spans="7:21" x14ac:dyDescent="0.25">
      <c r="G199" s="22">
        <v>192</v>
      </c>
      <c r="H199" s="22">
        <f>HLOOKUP($O199,$B$8:$E$26,H$5,FALSE)</f>
        <v>3</v>
      </c>
      <c r="I199" s="22">
        <f>HLOOKUP($O199,$B$8:$E$26,I$5,FALSE)</f>
        <v>0.2</v>
      </c>
      <c r="J199" s="22">
        <f>HLOOKUP($O199,$B$8:$E$26,J$5,FALSE)</f>
        <v>1.26</v>
      </c>
      <c r="K199" s="22">
        <f>HLOOKUP($O199,$B$8:$E$26,K$5,FALSE)</f>
        <v>0</v>
      </c>
      <c r="L199" s="22">
        <f>HLOOKUP($O199,$B$8:$E$26,L$5,FALSE)</f>
        <v>0</v>
      </c>
      <c r="M199" s="22">
        <f t="shared" si="53"/>
        <v>0.60000000000000009</v>
      </c>
      <c r="N199" s="22">
        <f t="shared" si="54"/>
        <v>3.7800000000000002</v>
      </c>
      <c r="O199" s="22" t="s">
        <v>39</v>
      </c>
      <c r="P199" s="24">
        <f t="shared" ca="1" si="50"/>
        <v>0.32607780369735062</v>
      </c>
      <c r="Q199" s="24">
        <f t="shared" ca="1" si="51"/>
        <v>2.1205500382417757</v>
      </c>
      <c r="R199" s="24">
        <f t="shared" ca="1" si="55"/>
        <v>2.4466278419391263</v>
      </c>
      <c r="S199" s="22" t="str">
        <f t="shared" ca="1" si="56"/>
        <v/>
      </c>
      <c r="T199" s="24" t="str">
        <f t="shared" ca="1" si="57"/>
        <v/>
      </c>
      <c r="U199" s="24">
        <f t="shared" ca="1" si="52"/>
        <v>0</v>
      </c>
    </row>
    <row r="200" spans="7:21" x14ac:dyDescent="0.25">
      <c r="G200" s="22">
        <v>193</v>
      </c>
      <c r="H200" s="22">
        <f>HLOOKUP($O200,$B$8:$E$26,H$5,FALSE)</f>
        <v>5</v>
      </c>
      <c r="I200" s="22">
        <f>HLOOKUP($O200,$B$8:$E$26,I$5,FALSE)</f>
        <v>0.18</v>
      </c>
      <c r="J200" s="22">
        <f>HLOOKUP($O200,$B$8:$E$26,J$5,FALSE)</f>
        <v>1.37</v>
      </c>
      <c r="K200" s="22">
        <f>HLOOKUP($O200,$B$8:$E$26,K$5,FALSE)</f>
        <v>0</v>
      </c>
      <c r="L200" s="22">
        <f>HLOOKUP($O200,$B$8:$E$26,L$5,FALSE)</f>
        <v>0</v>
      </c>
      <c r="M200" s="22">
        <f t="shared" si="53"/>
        <v>0.89999999999999991</v>
      </c>
      <c r="N200" s="22">
        <f t="shared" si="54"/>
        <v>6.8500000000000005</v>
      </c>
      <c r="O200" s="22" t="s">
        <v>40</v>
      </c>
      <c r="P200" s="24">
        <f t="shared" ca="1" si="50"/>
        <v>5.6499866131242457E-2</v>
      </c>
      <c r="Q200" s="24">
        <f t="shared" ca="1" si="51"/>
        <v>4.1309871044083195</v>
      </c>
      <c r="R200" s="24">
        <f t="shared" ca="1" si="55"/>
        <v>4.1874869705395623</v>
      </c>
      <c r="S200" s="22" t="str">
        <f t="shared" ca="1" si="56"/>
        <v/>
      </c>
      <c r="T200" s="24" t="str">
        <f t="shared" ca="1" si="57"/>
        <v/>
      </c>
      <c r="U200" s="24">
        <f t="shared" ca="1" si="52"/>
        <v>0</v>
      </c>
    </row>
    <row r="201" spans="7:21" x14ac:dyDescent="0.25">
      <c r="G201" s="22">
        <v>194</v>
      </c>
      <c r="H201" s="22">
        <f>HLOOKUP($O201,$B$8:$E$26,H$5,FALSE)</f>
        <v>10</v>
      </c>
      <c r="I201" s="22">
        <f>HLOOKUP($O201,$B$8:$E$26,I$5,FALSE)</f>
        <v>0.2</v>
      </c>
      <c r="J201" s="22">
        <f>HLOOKUP($O201,$B$8:$E$26,J$5,FALSE)</f>
        <v>1.4</v>
      </c>
      <c r="K201" s="22">
        <f>HLOOKUP($O201,$B$8:$E$26,K$5,FALSE)</f>
        <v>0</v>
      </c>
      <c r="L201" s="22">
        <f>HLOOKUP($O201,$B$8:$E$26,L$5,FALSE)</f>
        <v>0</v>
      </c>
      <c r="M201" s="22">
        <f t="shared" si="53"/>
        <v>2</v>
      </c>
      <c r="N201" s="22">
        <f t="shared" si="54"/>
        <v>14</v>
      </c>
      <c r="O201" s="22" t="s">
        <v>41</v>
      </c>
      <c r="P201" s="24">
        <f t="shared" ref="P201:P264" ca="1" si="58">RAND()*$M201</f>
        <v>0.4743801407506778</v>
      </c>
      <c r="Q201" s="24">
        <f t="shared" ref="Q201:Q264" ca="1" si="59">MIN(N201*20,MAX(M201,NORMINV(RAND(),N201-(N201-M201)/2,(N201-M201)/16)))</f>
        <v>8.812206620762348</v>
      </c>
      <c r="R201" s="24">
        <f t="shared" ca="1" si="55"/>
        <v>9.2865867615130249</v>
      </c>
      <c r="S201" s="22" t="str">
        <f t="shared" ca="1" si="56"/>
        <v/>
      </c>
      <c r="T201" s="24" t="str">
        <f t="shared" ca="1" si="57"/>
        <v/>
      </c>
      <c r="U201" s="24">
        <f t="shared" ref="U201:U264" ca="1" si="60">Q201*K201*L201</f>
        <v>0</v>
      </c>
    </row>
    <row r="202" spans="7:21" x14ac:dyDescent="0.25">
      <c r="G202" s="22">
        <v>195</v>
      </c>
      <c r="H202" s="22">
        <f>HLOOKUP($O202,$B$8:$E$26,H$5,FALSE)</f>
        <v>1</v>
      </c>
      <c r="I202" s="22">
        <f>HLOOKUP($O202,$B$8:$E$26,I$5,FALSE)</f>
        <v>0.3</v>
      </c>
      <c r="J202" s="22">
        <f>HLOOKUP($O202,$B$8:$E$26,J$5,FALSE)</f>
        <v>0.95</v>
      </c>
      <c r="K202" s="22">
        <f>HLOOKUP($O202,$B$8:$E$26,K$5,FALSE)</f>
        <v>0</v>
      </c>
      <c r="L202" s="22">
        <f>HLOOKUP($O202,$B$8:$E$26,L$5,FALSE)</f>
        <v>0</v>
      </c>
      <c r="M202" s="22">
        <f t="shared" si="53"/>
        <v>0.3</v>
      </c>
      <c r="N202" s="22">
        <f t="shared" si="54"/>
        <v>0.95</v>
      </c>
      <c r="O202" s="22" t="s">
        <v>38</v>
      </c>
      <c r="P202" s="24">
        <f t="shared" ca="1" si="58"/>
        <v>0.21527581179714567</v>
      </c>
      <c r="Q202" s="24">
        <f t="shared" ca="1" si="59"/>
        <v>0.61925235173731008</v>
      </c>
      <c r="R202" s="24">
        <f t="shared" ca="1" si="55"/>
        <v>0.83452816353445569</v>
      </c>
      <c r="S202" s="22" t="str">
        <f t="shared" ca="1" si="56"/>
        <v/>
      </c>
      <c r="T202" s="24" t="str">
        <f t="shared" ca="1" si="57"/>
        <v/>
      </c>
      <c r="U202" s="24">
        <f t="shared" ca="1" si="60"/>
        <v>0</v>
      </c>
    </row>
    <row r="203" spans="7:21" x14ac:dyDescent="0.25">
      <c r="G203" s="22">
        <v>196</v>
      </c>
      <c r="H203" s="22">
        <f>HLOOKUP($O203,$B$8:$E$26,H$5,FALSE)</f>
        <v>1</v>
      </c>
      <c r="I203" s="22">
        <f>HLOOKUP($O203,$B$8:$E$26,I$5,FALSE)</f>
        <v>0.3</v>
      </c>
      <c r="J203" s="22">
        <f>HLOOKUP($O203,$B$8:$E$26,J$5,FALSE)</f>
        <v>0.95</v>
      </c>
      <c r="K203" s="22">
        <f>HLOOKUP($O203,$B$8:$E$26,K$5,FALSE)</f>
        <v>0</v>
      </c>
      <c r="L203" s="22">
        <f>HLOOKUP($O203,$B$8:$E$26,L$5,FALSE)</f>
        <v>0</v>
      </c>
      <c r="M203" s="22">
        <f t="shared" si="53"/>
        <v>0.3</v>
      </c>
      <c r="N203" s="22">
        <f t="shared" si="54"/>
        <v>0.95</v>
      </c>
      <c r="O203" s="22" t="s">
        <v>38</v>
      </c>
      <c r="P203" s="24">
        <f t="shared" ca="1" si="58"/>
        <v>0.27959255383506937</v>
      </c>
      <c r="Q203" s="24">
        <f t="shared" ca="1" si="59"/>
        <v>0.62786874844870955</v>
      </c>
      <c r="R203" s="24">
        <f t="shared" ca="1" si="55"/>
        <v>0.90746130228377897</v>
      </c>
      <c r="S203" s="22" t="str">
        <f t="shared" ca="1" si="56"/>
        <v/>
      </c>
      <c r="T203" s="24" t="str">
        <f t="shared" ca="1" si="57"/>
        <v/>
      </c>
      <c r="U203" s="24">
        <f t="shared" ca="1" si="60"/>
        <v>0</v>
      </c>
    </row>
    <row r="204" spans="7:21" x14ac:dyDescent="0.25">
      <c r="G204" s="22">
        <v>197</v>
      </c>
      <c r="H204" s="22">
        <f>HLOOKUP($O204,$B$8:$E$26,H$5,FALSE)</f>
        <v>10</v>
      </c>
      <c r="I204" s="22">
        <f>HLOOKUP($O204,$B$8:$E$26,I$5,FALSE)</f>
        <v>0.2</v>
      </c>
      <c r="J204" s="22">
        <f>HLOOKUP($O204,$B$8:$E$26,J$5,FALSE)</f>
        <v>1.4</v>
      </c>
      <c r="K204" s="22">
        <f>HLOOKUP($O204,$B$8:$E$26,K$5,FALSE)</f>
        <v>0</v>
      </c>
      <c r="L204" s="22">
        <f>HLOOKUP($O204,$B$8:$E$26,L$5,FALSE)</f>
        <v>0</v>
      </c>
      <c r="M204" s="22">
        <f t="shared" si="53"/>
        <v>2</v>
      </c>
      <c r="N204" s="22">
        <f t="shared" si="54"/>
        <v>14</v>
      </c>
      <c r="O204" s="22" t="s">
        <v>41</v>
      </c>
      <c r="P204" s="24">
        <f t="shared" ca="1" si="58"/>
        <v>1.7648516715762894</v>
      </c>
      <c r="Q204" s="24">
        <f t="shared" ca="1" si="59"/>
        <v>8.4588430460229524</v>
      </c>
      <c r="R204" s="24">
        <f t="shared" ca="1" si="55"/>
        <v>10.223694717599242</v>
      </c>
      <c r="S204" s="22" t="str">
        <f t="shared" ca="1" si="56"/>
        <v>D</v>
      </c>
      <c r="T204" s="24">
        <f t="shared" ca="1" si="57"/>
        <v>0.22369471759924231</v>
      </c>
      <c r="U204" s="24">
        <f t="shared" ca="1" si="60"/>
        <v>0</v>
      </c>
    </row>
    <row r="205" spans="7:21" x14ac:dyDescent="0.25">
      <c r="G205" s="22">
        <v>198</v>
      </c>
      <c r="H205" s="22">
        <f>HLOOKUP($O205,$B$8:$E$26,H$5,FALSE)</f>
        <v>3</v>
      </c>
      <c r="I205" s="22">
        <f>HLOOKUP($O205,$B$8:$E$26,I$5,FALSE)</f>
        <v>0.2</v>
      </c>
      <c r="J205" s="22">
        <f>HLOOKUP($O205,$B$8:$E$26,J$5,FALSE)</f>
        <v>1.26</v>
      </c>
      <c r="K205" s="22">
        <f>HLOOKUP($O205,$B$8:$E$26,K$5,FALSE)</f>
        <v>0</v>
      </c>
      <c r="L205" s="22">
        <f>HLOOKUP($O205,$B$8:$E$26,L$5,FALSE)</f>
        <v>0</v>
      </c>
      <c r="M205" s="22">
        <f t="shared" si="53"/>
        <v>0.60000000000000009</v>
      </c>
      <c r="N205" s="22">
        <f t="shared" si="54"/>
        <v>3.7800000000000002</v>
      </c>
      <c r="O205" s="22" t="s">
        <v>39</v>
      </c>
      <c r="P205" s="24">
        <f t="shared" ca="1" si="58"/>
        <v>3.6191116915744177E-2</v>
      </c>
      <c r="Q205" s="24">
        <f t="shared" ca="1" si="59"/>
        <v>2.4231662272796219</v>
      </c>
      <c r="R205" s="24">
        <f t="shared" ca="1" si="55"/>
        <v>2.4593573441953662</v>
      </c>
      <c r="S205" s="22" t="str">
        <f t="shared" ca="1" si="56"/>
        <v/>
      </c>
      <c r="T205" s="24" t="str">
        <f t="shared" ca="1" si="57"/>
        <v/>
      </c>
      <c r="U205" s="24">
        <f t="shared" ca="1" si="60"/>
        <v>0</v>
      </c>
    </row>
    <row r="206" spans="7:21" x14ac:dyDescent="0.25">
      <c r="G206" s="22">
        <v>199</v>
      </c>
      <c r="H206" s="22">
        <f>HLOOKUP($O206,$B$8:$E$26,H$5,FALSE)</f>
        <v>5</v>
      </c>
      <c r="I206" s="22">
        <f>HLOOKUP($O206,$B$8:$E$26,I$5,FALSE)</f>
        <v>0.18</v>
      </c>
      <c r="J206" s="22">
        <f>HLOOKUP($O206,$B$8:$E$26,J$5,FALSE)</f>
        <v>1.37</v>
      </c>
      <c r="K206" s="22">
        <f>HLOOKUP($O206,$B$8:$E$26,K$5,FALSE)</f>
        <v>0</v>
      </c>
      <c r="L206" s="22">
        <f>HLOOKUP($O206,$B$8:$E$26,L$5,FALSE)</f>
        <v>0</v>
      </c>
      <c r="M206" s="22">
        <f t="shared" si="53"/>
        <v>0.89999999999999991</v>
      </c>
      <c r="N206" s="22">
        <f t="shared" si="54"/>
        <v>6.8500000000000005</v>
      </c>
      <c r="O206" s="22" t="s">
        <v>40</v>
      </c>
      <c r="P206" s="24">
        <f t="shared" ca="1" si="58"/>
        <v>0.69865768653956573</v>
      </c>
      <c r="Q206" s="24">
        <f t="shared" ca="1" si="59"/>
        <v>3.9863430475794996</v>
      </c>
      <c r="R206" s="24">
        <f t="shared" ca="1" si="55"/>
        <v>4.6850007341190656</v>
      </c>
      <c r="S206" s="22" t="str">
        <f t="shared" ca="1" si="56"/>
        <v/>
      </c>
      <c r="T206" s="24" t="str">
        <f t="shared" ca="1" si="57"/>
        <v/>
      </c>
      <c r="U206" s="24">
        <f t="shared" ca="1" si="60"/>
        <v>0</v>
      </c>
    </row>
    <row r="207" spans="7:21" x14ac:dyDescent="0.25">
      <c r="G207" s="22">
        <v>200</v>
      </c>
      <c r="H207" s="22">
        <f>HLOOKUP($O207,$B$8:$E$26,H$5,FALSE)</f>
        <v>5</v>
      </c>
      <c r="I207" s="22">
        <f>HLOOKUP($O207,$B$8:$E$26,I$5,FALSE)</f>
        <v>0.18</v>
      </c>
      <c r="J207" s="22">
        <f>HLOOKUP($O207,$B$8:$E$26,J$5,FALSE)</f>
        <v>1.37</v>
      </c>
      <c r="K207" s="22">
        <f>HLOOKUP($O207,$B$8:$E$26,K$5,FALSE)</f>
        <v>0</v>
      </c>
      <c r="L207" s="22">
        <f>HLOOKUP($O207,$B$8:$E$26,L$5,FALSE)</f>
        <v>0</v>
      </c>
      <c r="M207" s="22">
        <f t="shared" ref="M207:M270" si="61">I207*$H207</f>
        <v>0.89999999999999991</v>
      </c>
      <c r="N207" s="22">
        <f t="shared" ref="N207:N270" si="62">J207*$H207</f>
        <v>6.8500000000000005</v>
      </c>
      <c r="O207" s="22" t="s">
        <v>40</v>
      </c>
      <c r="P207" s="24">
        <f t="shared" ca="1" si="58"/>
        <v>0.53181821668196594</v>
      </c>
      <c r="Q207" s="24">
        <f t="shared" ca="1" si="59"/>
        <v>3.9255057893870045</v>
      </c>
      <c r="R207" s="24">
        <f t="shared" ca="1" si="55"/>
        <v>4.4573240060689701</v>
      </c>
      <c r="S207" s="22" t="str">
        <f t="shared" ca="1" si="56"/>
        <v/>
      </c>
      <c r="T207" s="24" t="str">
        <f t="shared" ca="1" si="57"/>
        <v/>
      </c>
      <c r="U207" s="24">
        <f t="shared" ca="1" si="60"/>
        <v>0</v>
      </c>
    </row>
    <row r="208" spans="7:21" x14ac:dyDescent="0.25">
      <c r="G208" s="22">
        <v>201</v>
      </c>
      <c r="H208" s="22">
        <f>HLOOKUP($O208,$B$8:$E$26,H$5,FALSE)</f>
        <v>1</v>
      </c>
      <c r="I208" s="22">
        <f>HLOOKUP($O208,$B$8:$E$26,I$5,FALSE)</f>
        <v>0.3</v>
      </c>
      <c r="J208" s="22">
        <f>HLOOKUP($O208,$B$8:$E$26,J$5,FALSE)</f>
        <v>0.95</v>
      </c>
      <c r="K208" s="22">
        <f>HLOOKUP($O208,$B$8:$E$26,K$5,FALSE)</f>
        <v>0</v>
      </c>
      <c r="L208" s="22">
        <f>HLOOKUP($O208,$B$8:$E$26,L$5,FALSE)</f>
        <v>0</v>
      </c>
      <c r="M208" s="22">
        <f t="shared" si="61"/>
        <v>0.3</v>
      </c>
      <c r="N208" s="22">
        <f t="shared" si="62"/>
        <v>0.95</v>
      </c>
      <c r="O208" s="22" t="s">
        <v>38</v>
      </c>
      <c r="P208" s="24">
        <f t="shared" ca="1" si="58"/>
        <v>0.14048096307418928</v>
      </c>
      <c r="Q208" s="24">
        <f t="shared" ca="1" si="59"/>
        <v>0.67146974466412601</v>
      </c>
      <c r="R208" s="24">
        <f t="shared" ca="1" si="55"/>
        <v>0.81195070773831524</v>
      </c>
      <c r="S208" s="22" t="str">
        <f t="shared" ca="1" si="56"/>
        <v/>
      </c>
      <c r="T208" s="24" t="str">
        <f t="shared" ca="1" si="57"/>
        <v/>
      </c>
      <c r="U208" s="24">
        <f t="shared" ca="1" si="60"/>
        <v>0</v>
      </c>
    </row>
    <row r="209" spans="7:21" x14ac:dyDescent="0.25">
      <c r="G209" s="22">
        <v>202</v>
      </c>
      <c r="H209" s="22">
        <f>HLOOKUP($O209,$B$8:$E$26,H$5,FALSE)</f>
        <v>3</v>
      </c>
      <c r="I209" s="22">
        <f>HLOOKUP($O209,$B$8:$E$26,I$5,FALSE)</f>
        <v>0.2</v>
      </c>
      <c r="J209" s="22">
        <f>HLOOKUP($O209,$B$8:$E$26,J$5,FALSE)</f>
        <v>1.26</v>
      </c>
      <c r="K209" s="22">
        <f>HLOOKUP($O209,$B$8:$E$26,K$5,FALSE)</f>
        <v>0</v>
      </c>
      <c r="L209" s="22">
        <f>HLOOKUP($O209,$B$8:$E$26,L$5,FALSE)</f>
        <v>0</v>
      </c>
      <c r="M209" s="22">
        <f t="shared" si="61"/>
        <v>0.60000000000000009</v>
      </c>
      <c r="N209" s="22">
        <f t="shared" si="62"/>
        <v>3.7800000000000002</v>
      </c>
      <c r="O209" s="22" t="s">
        <v>39</v>
      </c>
      <c r="P209" s="24">
        <f t="shared" ca="1" si="58"/>
        <v>2.049391232992144E-2</v>
      </c>
      <c r="Q209" s="24">
        <f t="shared" ca="1" si="59"/>
        <v>2.524593159745173</v>
      </c>
      <c r="R209" s="24">
        <f t="shared" ca="1" si="55"/>
        <v>2.5450870720750944</v>
      </c>
      <c r="S209" s="22" t="str">
        <f t="shared" ca="1" si="56"/>
        <v/>
      </c>
      <c r="T209" s="24" t="str">
        <f t="shared" ca="1" si="57"/>
        <v/>
      </c>
      <c r="U209" s="24">
        <f t="shared" ca="1" si="60"/>
        <v>0</v>
      </c>
    </row>
    <row r="210" spans="7:21" x14ac:dyDescent="0.25">
      <c r="G210" s="22">
        <v>203</v>
      </c>
      <c r="H210" s="22">
        <f>HLOOKUP($O210,$B$8:$E$26,H$5,FALSE)</f>
        <v>5</v>
      </c>
      <c r="I210" s="22">
        <f>HLOOKUP($O210,$B$8:$E$26,I$5,FALSE)</f>
        <v>0.18</v>
      </c>
      <c r="J210" s="22">
        <f>HLOOKUP($O210,$B$8:$E$26,J$5,FALSE)</f>
        <v>1.37</v>
      </c>
      <c r="K210" s="22">
        <f>HLOOKUP($O210,$B$8:$E$26,K$5,FALSE)</f>
        <v>0</v>
      </c>
      <c r="L210" s="22">
        <f>HLOOKUP($O210,$B$8:$E$26,L$5,FALSE)</f>
        <v>0</v>
      </c>
      <c r="M210" s="22">
        <f t="shared" si="61"/>
        <v>0.89999999999999991</v>
      </c>
      <c r="N210" s="22">
        <f t="shared" si="62"/>
        <v>6.8500000000000005</v>
      </c>
      <c r="O210" s="22" t="s">
        <v>40</v>
      </c>
      <c r="P210" s="24">
        <f t="shared" ca="1" si="58"/>
        <v>0.55290688352979644</v>
      </c>
      <c r="Q210" s="24">
        <f t="shared" ca="1" si="59"/>
        <v>3.5255971244654183</v>
      </c>
      <c r="R210" s="24">
        <f t="shared" ca="1" si="55"/>
        <v>4.0785040079952148</v>
      </c>
      <c r="S210" s="22" t="str">
        <f t="shared" ca="1" si="56"/>
        <v/>
      </c>
      <c r="T210" s="24" t="str">
        <f t="shared" ca="1" si="57"/>
        <v/>
      </c>
      <c r="U210" s="24">
        <f t="shared" ca="1" si="60"/>
        <v>0</v>
      </c>
    </row>
    <row r="211" spans="7:21" x14ac:dyDescent="0.25">
      <c r="G211" s="22">
        <v>204</v>
      </c>
      <c r="H211" s="22">
        <f>HLOOKUP($O211,$B$8:$E$26,H$5,FALSE)</f>
        <v>10</v>
      </c>
      <c r="I211" s="22">
        <f>HLOOKUP($O211,$B$8:$E$26,I$5,FALSE)</f>
        <v>0.2</v>
      </c>
      <c r="J211" s="22">
        <f>HLOOKUP($O211,$B$8:$E$26,J$5,FALSE)</f>
        <v>1.4</v>
      </c>
      <c r="K211" s="22">
        <f>HLOOKUP($O211,$B$8:$E$26,K$5,FALSE)</f>
        <v>0</v>
      </c>
      <c r="L211" s="22">
        <f>HLOOKUP($O211,$B$8:$E$26,L$5,FALSE)</f>
        <v>0</v>
      </c>
      <c r="M211" s="22">
        <f t="shared" si="61"/>
        <v>2</v>
      </c>
      <c r="N211" s="22">
        <f t="shared" si="62"/>
        <v>14</v>
      </c>
      <c r="O211" s="22" t="s">
        <v>41</v>
      </c>
      <c r="P211" s="24">
        <f t="shared" ca="1" si="58"/>
        <v>1.5766468312994442</v>
      </c>
      <c r="Q211" s="24">
        <f t="shared" ca="1" si="59"/>
        <v>7.1911899670136714</v>
      </c>
      <c r="R211" s="24">
        <f t="shared" ca="1" si="55"/>
        <v>8.767836798313116</v>
      </c>
      <c r="S211" s="22" t="str">
        <f t="shared" ca="1" si="56"/>
        <v/>
      </c>
      <c r="T211" s="24" t="str">
        <f t="shared" ca="1" si="57"/>
        <v/>
      </c>
      <c r="U211" s="24">
        <f t="shared" ca="1" si="60"/>
        <v>0</v>
      </c>
    </row>
    <row r="212" spans="7:21" x14ac:dyDescent="0.25">
      <c r="G212" s="22">
        <v>205</v>
      </c>
      <c r="H212" s="22">
        <f>HLOOKUP($O212,$B$8:$E$26,H$5,FALSE)</f>
        <v>10</v>
      </c>
      <c r="I212" s="22">
        <f>HLOOKUP($O212,$B$8:$E$26,I$5,FALSE)</f>
        <v>0.2</v>
      </c>
      <c r="J212" s="22">
        <f>HLOOKUP($O212,$B$8:$E$26,J$5,FALSE)</f>
        <v>1.4</v>
      </c>
      <c r="K212" s="22">
        <f>HLOOKUP($O212,$B$8:$E$26,K$5,FALSE)</f>
        <v>0</v>
      </c>
      <c r="L212" s="22">
        <f>HLOOKUP($O212,$B$8:$E$26,L$5,FALSE)</f>
        <v>0</v>
      </c>
      <c r="M212" s="22">
        <f t="shared" si="61"/>
        <v>2</v>
      </c>
      <c r="N212" s="22">
        <f t="shared" si="62"/>
        <v>14</v>
      </c>
      <c r="O212" s="22" t="s">
        <v>41</v>
      </c>
      <c r="P212" s="24">
        <f t="shared" ca="1" si="58"/>
        <v>1.806506928648272</v>
      </c>
      <c r="Q212" s="24">
        <f t="shared" ca="1" si="59"/>
        <v>6.6667784077552197</v>
      </c>
      <c r="R212" s="24">
        <f t="shared" ca="1" si="55"/>
        <v>8.4732853364034924</v>
      </c>
      <c r="S212" s="22" t="str">
        <f t="shared" ca="1" si="56"/>
        <v/>
      </c>
      <c r="T212" s="24" t="str">
        <f t="shared" ca="1" si="57"/>
        <v/>
      </c>
      <c r="U212" s="24">
        <f t="shared" ca="1" si="60"/>
        <v>0</v>
      </c>
    </row>
    <row r="213" spans="7:21" x14ac:dyDescent="0.25">
      <c r="G213" s="22">
        <v>206</v>
      </c>
      <c r="H213" s="22">
        <f>HLOOKUP($O213,$B$8:$E$26,H$5,FALSE)</f>
        <v>3</v>
      </c>
      <c r="I213" s="22">
        <f>HLOOKUP($O213,$B$8:$E$26,I$5,FALSE)</f>
        <v>0.2</v>
      </c>
      <c r="J213" s="22">
        <f>HLOOKUP($O213,$B$8:$E$26,J$5,FALSE)</f>
        <v>1.26</v>
      </c>
      <c r="K213" s="22">
        <f>HLOOKUP($O213,$B$8:$E$26,K$5,FALSE)</f>
        <v>0</v>
      </c>
      <c r="L213" s="22">
        <f>HLOOKUP($O213,$B$8:$E$26,L$5,FALSE)</f>
        <v>0</v>
      </c>
      <c r="M213" s="22">
        <f t="shared" si="61"/>
        <v>0.60000000000000009</v>
      </c>
      <c r="N213" s="22">
        <f t="shared" si="62"/>
        <v>3.7800000000000002</v>
      </c>
      <c r="O213" s="22" t="s">
        <v>39</v>
      </c>
      <c r="P213" s="24">
        <f t="shared" ca="1" si="58"/>
        <v>0.42595090867179358</v>
      </c>
      <c r="Q213" s="24">
        <f t="shared" ca="1" si="59"/>
        <v>2.5441563108451293</v>
      </c>
      <c r="R213" s="24">
        <f t="shared" ca="1" si="55"/>
        <v>2.9701072195169229</v>
      </c>
      <c r="S213" s="22" t="str">
        <f t="shared" ca="1" si="56"/>
        <v/>
      </c>
      <c r="T213" s="24" t="str">
        <f t="shared" ca="1" si="57"/>
        <v/>
      </c>
      <c r="U213" s="24">
        <f t="shared" ca="1" si="60"/>
        <v>0</v>
      </c>
    </row>
    <row r="214" spans="7:21" x14ac:dyDescent="0.25">
      <c r="G214" s="22">
        <v>207</v>
      </c>
      <c r="H214" s="22">
        <f>HLOOKUP($O214,$B$8:$E$26,H$5,FALSE)</f>
        <v>3</v>
      </c>
      <c r="I214" s="22">
        <f>HLOOKUP($O214,$B$8:$E$26,I$5,FALSE)</f>
        <v>0.2</v>
      </c>
      <c r="J214" s="22">
        <f>HLOOKUP($O214,$B$8:$E$26,J$5,FALSE)</f>
        <v>1.26</v>
      </c>
      <c r="K214" s="22">
        <f>HLOOKUP($O214,$B$8:$E$26,K$5,FALSE)</f>
        <v>0</v>
      </c>
      <c r="L214" s="22">
        <f>HLOOKUP($O214,$B$8:$E$26,L$5,FALSE)</f>
        <v>0</v>
      </c>
      <c r="M214" s="22">
        <f t="shared" si="61"/>
        <v>0.60000000000000009</v>
      </c>
      <c r="N214" s="22">
        <f t="shared" si="62"/>
        <v>3.7800000000000002</v>
      </c>
      <c r="O214" s="22" t="s">
        <v>39</v>
      </c>
      <c r="P214" s="24">
        <f t="shared" ca="1" si="58"/>
        <v>0.12513187391363456</v>
      </c>
      <c r="Q214" s="24">
        <f t="shared" ca="1" si="59"/>
        <v>1.9587158067121746</v>
      </c>
      <c r="R214" s="24">
        <f t="shared" ca="1" si="55"/>
        <v>2.0838476806258091</v>
      </c>
      <c r="S214" s="22" t="str">
        <f t="shared" ca="1" si="56"/>
        <v/>
      </c>
      <c r="T214" s="24" t="str">
        <f t="shared" ca="1" si="57"/>
        <v/>
      </c>
      <c r="U214" s="24">
        <f t="shared" ca="1" si="60"/>
        <v>0</v>
      </c>
    </row>
    <row r="215" spans="7:21" x14ac:dyDescent="0.25">
      <c r="G215" s="22">
        <v>208</v>
      </c>
      <c r="H215" s="22">
        <f>HLOOKUP($O215,$B$8:$E$26,H$5,FALSE)</f>
        <v>3</v>
      </c>
      <c r="I215" s="22">
        <f>HLOOKUP($O215,$B$8:$E$26,I$5,FALSE)</f>
        <v>0.2</v>
      </c>
      <c r="J215" s="22">
        <f>HLOOKUP($O215,$B$8:$E$26,J$5,FALSE)</f>
        <v>1.26</v>
      </c>
      <c r="K215" s="22">
        <f>HLOOKUP($O215,$B$8:$E$26,K$5,FALSE)</f>
        <v>0</v>
      </c>
      <c r="L215" s="22">
        <f>HLOOKUP($O215,$B$8:$E$26,L$5,FALSE)</f>
        <v>0</v>
      </c>
      <c r="M215" s="22">
        <f t="shared" si="61"/>
        <v>0.60000000000000009</v>
      </c>
      <c r="N215" s="22">
        <f t="shared" si="62"/>
        <v>3.7800000000000002</v>
      </c>
      <c r="O215" s="22" t="s">
        <v>39</v>
      </c>
      <c r="P215" s="24">
        <f t="shared" ca="1" si="58"/>
        <v>7.3932618954069676E-2</v>
      </c>
      <c r="Q215" s="24">
        <f t="shared" ca="1" si="59"/>
        <v>2.3621427954620144</v>
      </c>
      <c r="R215" s="24">
        <f t="shared" ca="1" si="55"/>
        <v>2.4360754144160843</v>
      </c>
      <c r="S215" s="22" t="str">
        <f t="shared" ca="1" si="56"/>
        <v/>
      </c>
      <c r="T215" s="24" t="str">
        <f t="shared" ca="1" si="57"/>
        <v/>
      </c>
      <c r="U215" s="24">
        <f t="shared" ca="1" si="60"/>
        <v>0</v>
      </c>
    </row>
    <row r="216" spans="7:21" x14ac:dyDescent="0.25">
      <c r="G216" s="22">
        <v>209</v>
      </c>
      <c r="H216" s="22">
        <f>HLOOKUP($O216,$B$8:$E$26,H$5,FALSE)</f>
        <v>5</v>
      </c>
      <c r="I216" s="22">
        <f>HLOOKUP($O216,$B$8:$E$26,I$5,FALSE)</f>
        <v>0.18</v>
      </c>
      <c r="J216" s="22">
        <f>HLOOKUP($O216,$B$8:$E$26,J$5,FALSE)</f>
        <v>1.37</v>
      </c>
      <c r="K216" s="22">
        <f>HLOOKUP($O216,$B$8:$E$26,K$5,FALSE)</f>
        <v>0</v>
      </c>
      <c r="L216" s="22">
        <f>HLOOKUP($O216,$B$8:$E$26,L$5,FALSE)</f>
        <v>0</v>
      </c>
      <c r="M216" s="22">
        <f t="shared" si="61"/>
        <v>0.89999999999999991</v>
      </c>
      <c r="N216" s="22">
        <f t="shared" si="62"/>
        <v>6.8500000000000005</v>
      </c>
      <c r="O216" s="22" t="s">
        <v>40</v>
      </c>
      <c r="P216" s="24">
        <f t="shared" ca="1" si="58"/>
        <v>0.42266014699670262</v>
      </c>
      <c r="Q216" s="24">
        <f t="shared" ca="1" si="59"/>
        <v>3.6802132555744715</v>
      </c>
      <c r="R216" s="24">
        <f t="shared" ca="1" si="55"/>
        <v>4.1028734025711744</v>
      </c>
      <c r="S216" s="22" t="str">
        <f t="shared" ca="1" si="56"/>
        <v/>
      </c>
      <c r="T216" s="24" t="str">
        <f t="shared" ca="1" si="57"/>
        <v/>
      </c>
      <c r="U216" s="24">
        <f t="shared" ca="1" si="60"/>
        <v>0</v>
      </c>
    </row>
    <row r="217" spans="7:21" x14ac:dyDescent="0.25">
      <c r="G217" s="22">
        <v>210</v>
      </c>
      <c r="H217" s="22">
        <f>HLOOKUP($O217,$B$8:$E$26,H$5,FALSE)</f>
        <v>5</v>
      </c>
      <c r="I217" s="22">
        <f>HLOOKUP($O217,$B$8:$E$26,I$5,FALSE)</f>
        <v>0.18</v>
      </c>
      <c r="J217" s="22">
        <f>HLOOKUP($O217,$B$8:$E$26,J$5,FALSE)</f>
        <v>1.37</v>
      </c>
      <c r="K217" s="22">
        <f>HLOOKUP($O217,$B$8:$E$26,K$5,FALSE)</f>
        <v>0</v>
      </c>
      <c r="L217" s="22">
        <f>HLOOKUP($O217,$B$8:$E$26,L$5,FALSE)</f>
        <v>0</v>
      </c>
      <c r="M217" s="22">
        <f t="shared" si="61"/>
        <v>0.89999999999999991</v>
      </c>
      <c r="N217" s="22">
        <f t="shared" si="62"/>
        <v>6.8500000000000005</v>
      </c>
      <c r="O217" s="22" t="s">
        <v>40</v>
      </c>
      <c r="P217" s="24">
        <f t="shared" ca="1" si="58"/>
        <v>0.24321848088326023</v>
      </c>
      <c r="Q217" s="24">
        <f t="shared" ca="1" si="59"/>
        <v>3.843073043914031</v>
      </c>
      <c r="R217" s="24">
        <f t="shared" ca="1" si="55"/>
        <v>4.0862915247972911</v>
      </c>
      <c r="S217" s="22" t="str">
        <f t="shared" ca="1" si="56"/>
        <v/>
      </c>
      <c r="T217" s="24" t="str">
        <f t="shared" ca="1" si="57"/>
        <v/>
      </c>
      <c r="U217" s="24">
        <f t="shared" ca="1" si="60"/>
        <v>0</v>
      </c>
    </row>
    <row r="218" spans="7:21" x14ac:dyDescent="0.25">
      <c r="G218" s="22">
        <v>211</v>
      </c>
      <c r="H218" s="22">
        <f>HLOOKUP($O218,$B$8:$E$26,H$5,FALSE)</f>
        <v>5</v>
      </c>
      <c r="I218" s="22">
        <f>HLOOKUP($O218,$B$8:$E$26,I$5,FALSE)</f>
        <v>0.18</v>
      </c>
      <c r="J218" s="22">
        <f>HLOOKUP($O218,$B$8:$E$26,J$5,FALSE)</f>
        <v>1.37</v>
      </c>
      <c r="K218" s="22">
        <f>HLOOKUP($O218,$B$8:$E$26,K$5,FALSE)</f>
        <v>0</v>
      </c>
      <c r="L218" s="22">
        <f>HLOOKUP($O218,$B$8:$E$26,L$5,FALSE)</f>
        <v>0</v>
      </c>
      <c r="M218" s="22">
        <f t="shared" si="61"/>
        <v>0.89999999999999991</v>
      </c>
      <c r="N218" s="22">
        <f t="shared" si="62"/>
        <v>6.8500000000000005</v>
      </c>
      <c r="O218" s="22" t="s">
        <v>40</v>
      </c>
      <c r="P218" s="24">
        <f t="shared" ca="1" si="58"/>
        <v>0.52299652500599125</v>
      </c>
      <c r="Q218" s="24">
        <f t="shared" ca="1" si="59"/>
        <v>4.3865378947746043</v>
      </c>
      <c r="R218" s="24">
        <f t="shared" ca="1" si="55"/>
        <v>4.9095344197805959</v>
      </c>
      <c r="S218" s="22" t="str">
        <f t="shared" ca="1" si="56"/>
        <v/>
      </c>
      <c r="T218" s="24" t="str">
        <f t="shared" ca="1" si="57"/>
        <v/>
      </c>
      <c r="U218" s="24">
        <f t="shared" ca="1" si="60"/>
        <v>0</v>
      </c>
    </row>
    <row r="219" spans="7:21" x14ac:dyDescent="0.25">
      <c r="G219" s="22">
        <v>212</v>
      </c>
      <c r="H219" s="22">
        <f>HLOOKUP($O219,$B$8:$E$26,H$5,FALSE)</f>
        <v>3</v>
      </c>
      <c r="I219" s="22">
        <f>HLOOKUP($O219,$B$8:$E$26,I$5,FALSE)</f>
        <v>0.2</v>
      </c>
      <c r="J219" s="22">
        <f>HLOOKUP($O219,$B$8:$E$26,J$5,FALSE)</f>
        <v>1.26</v>
      </c>
      <c r="K219" s="22">
        <f>HLOOKUP($O219,$B$8:$E$26,K$5,FALSE)</f>
        <v>0</v>
      </c>
      <c r="L219" s="22">
        <f>HLOOKUP($O219,$B$8:$E$26,L$5,FALSE)</f>
        <v>0</v>
      </c>
      <c r="M219" s="22">
        <f t="shared" si="61"/>
        <v>0.60000000000000009</v>
      </c>
      <c r="N219" s="22">
        <f t="shared" si="62"/>
        <v>3.7800000000000002</v>
      </c>
      <c r="O219" s="22" t="s">
        <v>39</v>
      </c>
      <c r="P219" s="24">
        <f t="shared" ca="1" si="58"/>
        <v>0.31785248513336362</v>
      </c>
      <c r="Q219" s="24">
        <f t="shared" ca="1" si="59"/>
        <v>2.6432631001517999</v>
      </c>
      <c r="R219" s="24">
        <f t="shared" ca="1" si="55"/>
        <v>2.9611155852851634</v>
      </c>
      <c r="S219" s="22" t="str">
        <f t="shared" ca="1" si="56"/>
        <v/>
      </c>
      <c r="T219" s="24" t="str">
        <f t="shared" ca="1" si="57"/>
        <v/>
      </c>
      <c r="U219" s="24">
        <f t="shared" ca="1" si="60"/>
        <v>0</v>
      </c>
    </row>
    <row r="220" spans="7:21" x14ac:dyDescent="0.25">
      <c r="G220" s="22">
        <v>213</v>
      </c>
      <c r="H220" s="22">
        <f>HLOOKUP($O220,$B$8:$E$26,H$5,FALSE)</f>
        <v>3</v>
      </c>
      <c r="I220" s="22">
        <f>HLOOKUP($O220,$B$8:$E$26,I$5,FALSE)</f>
        <v>0.2</v>
      </c>
      <c r="J220" s="22">
        <f>HLOOKUP($O220,$B$8:$E$26,J$5,FALSE)</f>
        <v>1.26</v>
      </c>
      <c r="K220" s="22">
        <f>HLOOKUP($O220,$B$8:$E$26,K$5,FALSE)</f>
        <v>0</v>
      </c>
      <c r="L220" s="22">
        <f>HLOOKUP($O220,$B$8:$E$26,L$5,FALSE)</f>
        <v>0</v>
      </c>
      <c r="M220" s="22">
        <f t="shared" si="61"/>
        <v>0.60000000000000009</v>
      </c>
      <c r="N220" s="22">
        <f t="shared" si="62"/>
        <v>3.7800000000000002</v>
      </c>
      <c r="O220" s="22" t="s">
        <v>39</v>
      </c>
      <c r="P220" s="24">
        <f t="shared" ca="1" si="58"/>
        <v>0.45872810446142842</v>
      </c>
      <c r="Q220" s="24">
        <f t="shared" ca="1" si="59"/>
        <v>2.0887934447753902</v>
      </c>
      <c r="R220" s="24">
        <f t="shared" ca="1" si="55"/>
        <v>2.5475215492368184</v>
      </c>
      <c r="S220" s="22" t="str">
        <f t="shared" ca="1" si="56"/>
        <v/>
      </c>
      <c r="T220" s="24" t="str">
        <f t="shared" ca="1" si="57"/>
        <v/>
      </c>
      <c r="U220" s="24">
        <f t="shared" ca="1" si="60"/>
        <v>0</v>
      </c>
    </row>
    <row r="221" spans="7:21" x14ac:dyDescent="0.25">
      <c r="G221" s="22">
        <v>214</v>
      </c>
      <c r="H221" s="22">
        <f>HLOOKUP($O221,$B$8:$E$26,H$5,FALSE)</f>
        <v>1</v>
      </c>
      <c r="I221" s="22">
        <f>HLOOKUP($O221,$B$8:$E$26,I$5,FALSE)</f>
        <v>0.3</v>
      </c>
      <c r="J221" s="22">
        <f>HLOOKUP($O221,$B$8:$E$26,J$5,FALSE)</f>
        <v>0.95</v>
      </c>
      <c r="K221" s="22">
        <f>HLOOKUP($O221,$B$8:$E$26,K$5,FALSE)</f>
        <v>0</v>
      </c>
      <c r="L221" s="22">
        <f>HLOOKUP($O221,$B$8:$E$26,L$5,FALSE)</f>
        <v>0</v>
      </c>
      <c r="M221" s="22">
        <f t="shared" si="61"/>
        <v>0.3</v>
      </c>
      <c r="N221" s="22">
        <f t="shared" si="62"/>
        <v>0.95</v>
      </c>
      <c r="O221" s="22" t="s">
        <v>38</v>
      </c>
      <c r="P221" s="24">
        <f t="shared" ca="1" si="58"/>
        <v>4.8359218277706069E-2</v>
      </c>
      <c r="Q221" s="24">
        <f t="shared" ca="1" si="59"/>
        <v>0.59424610592744209</v>
      </c>
      <c r="R221" s="24">
        <f t="shared" ca="1" si="55"/>
        <v>0.64260532420514815</v>
      </c>
      <c r="S221" s="22" t="str">
        <f t="shared" ca="1" si="56"/>
        <v/>
      </c>
      <c r="T221" s="24" t="str">
        <f t="shared" ca="1" si="57"/>
        <v/>
      </c>
      <c r="U221" s="24">
        <f t="shared" ca="1" si="60"/>
        <v>0</v>
      </c>
    </row>
    <row r="222" spans="7:21" x14ac:dyDescent="0.25">
      <c r="G222" s="22">
        <v>215</v>
      </c>
      <c r="H222" s="22">
        <f>HLOOKUP($O222,$B$8:$E$26,H$5,FALSE)</f>
        <v>1</v>
      </c>
      <c r="I222" s="22">
        <f>HLOOKUP($O222,$B$8:$E$26,I$5,FALSE)</f>
        <v>0.3</v>
      </c>
      <c r="J222" s="22">
        <f>HLOOKUP($O222,$B$8:$E$26,J$5,FALSE)</f>
        <v>0.95</v>
      </c>
      <c r="K222" s="22">
        <f>HLOOKUP($O222,$B$8:$E$26,K$5,FALSE)</f>
        <v>0</v>
      </c>
      <c r="L222" s="22">
        <f>HLOOKUP($O222,$B$8:$E$26,L$5,FALSE)</f>
        <v>0</v>
      </c>
      <c r="M222" s="22">
        <f t="shared" si="61"/>
        <v>0.3</v>
      </c>
      <c r="N222" s="22">
        <f t="shared" si="62"/>
        <v>0.95</v>
      </c>
      <c r="O222" s="22" t="s">
        <v>38</v>
      </c>
      <c r="P222" s="24">
        <f t="shared" ca="1" si="58"/>
        <v>0.21685837296243032</v>
      </c>
      <c r="Q222" s="24">
        <f t="shared" ca="1" si="59"/>
        <v>0.60930736680002751</v>
      </c>
      <c r="R222" s="24">
        <f t="shared" ca="1" si="55"/>
        <v>0.82616573976245777</v>
      </c>
      <c r="S222" s="22" t="str">
        <f t="shared" ca="1" si="56"/>
        <v/>
      </c>
      <c r="T222" s="24" t="str">
        <f t="shared" ca="1" si="57"/>
        <v/>
      </c>
      <c r="U222" s="24">
        <f t="shared" ca="1" si="60"/>
        <v>0</v>
      </c>
    </row>
    <row r="223" spans="7:21" x14ac:dyDescent="0.25">
      <c r="G223" s="22">
        <v>216</v>
      </c>
      <c r="H223" s="22">
        <f>HLOOKUP($O223,$B$8:$E$26,H$5,FALSE)</f>
        <v>5</v>
      </c>
      <c r="I223" s="22">
        <f>HLOOKUP($O223,$B$8:$E$26,I$5,FALSE)</f>
        <v>0.18</v>
      </c>
      <c r="J223" s="22">
        <f>HLOOKUP($O223,$B$8:$E$26,J$5,FALSE)</f>
        <v>1.37</v>
      </c>
      <c r="K223" s="22">
        <f>HLOOKUP($O223,$B$8:$E$26,K$5,FALSE)</f>
        <v>0</v>
      </c>
      <c r="L223" s="22">
        <f>HLOOKUP($O223,$B$8:$E$26,L$5,FALSE)</f>
        <v>0</v>
      </c>
      <c r="M223" s="22">
        <f t="shared" si="61"/>
        <v>0.89999999999999991</v>
      </c>
      <c r="N223" s="22">
        <f t="shared" si="62"/>
        <v>6.8500000000000005</v>
      </c>
      <c r="O223" s="22" t="s">
        <v>40</v>
      </c>
      <c r="P223" s="24">
        <f t="shared" ca="1" si="58"/>
        <v>0.62099896977787439</v>
      </c>
      <c r="Q223" s="24">
        <f t="shared" ca="1" si="59"/>
        <v>3.3550058516650298</v>
      </c>
      <c r="R223" s="24">
        <f t="shared" ca="1" si="55"/>
        <v>3.9760048214429045</v>
      </c>
      <c r="S223" s="22" t="str">
        <f t="shared" ca="1" si="56"/>
        <v/>
      </c>
      <c r="T223" s="24" t="str">
        <f t="shared" ca="1" si="57"/>
        <v/>
      </c>
      <c r="U223" s="24">
        <f t="shared" ca="1" si="60"/>
        <v>0</v>
      </c>
    </row>
    <row r="224" spans="7:21" x14ac:dyDescent="0.25">
      <c r="G224" s="22">
        <v>217</v>
      </c>
      <c r="H224" s="22">
        <f>HLOOKUP($O224,$B$8:$E$26,H$5,FALSE)</f>
        <v>5</v>
      </c>
      <c r="I224" s="22">
        <f>HLOOKUP($O224,$B$8:$E$26,I$5,FALSE)</f>
        <v>0.18</v>
      </c>
      <c r="J224" s="22">
        <f>HLOOKUP($O224,$B$8:$E$26,J$5,FALSE)</f>
        <v>1.37</v>
      </c>
      <c r="K224" s="22">
        <f>HLOOKUP($O224,$B$8:$E$26,K$5,FALSE)</f>
        <v>0</v>
      </c>
      <c r="L224" s="22">
        <f>HLOOKUP($O224,$B$8:$E$26,L$5,FALSE)</f>
        <v>0</v>
      </c>
      <c r="M224" s="22">
        <f t="shared" si="61"/>
        <v>0.89999999999999991</v>
      </c>
      <c r="N224" s="22">
        <f t="shared" si="62"/>
        <v>6.8500000000000005</v>
      </c>
      <c r="O224" s="22" t="s">
        <v>40</v>
      </c>
      <c r="P224" s="24">
        <f t="shared" ca="1" si="58"/>
        <v>0.58573448173498166</v>
      </c>
      <c r="Q224" s="24">
        <f t="shared" ca="1" si="59"/>
        <v>3.4244000110775672</v>
      </c>
      <c r="R224" s="24">
        <f t="shared" ca="1" si="55"/>
        <v>4.0101344928125489</v>
      </c>
      <c r="S224" s="22" t="str">
        <f t="shared" ca="1" si="56"/>
        <v/>
      </c>
      <c r="T224" s="24" t="str">
        <f t="shared" ca="1" si="57"/>
        <v/>
      </c>
      <c r="U224" s="24">
        <f t="shared" ca="1" si="60"/>
        <v>0</v>
      </c>
    </row>
    <row r="225" spans="7:21" x14ac:dyDescent="0.25">
      <c r="G225" s="22">
        <v>218</v>
      </c>
      <c r="H225" s="22">
        <f>HLOOKUP($O225,$B$8:$E$26,H$5,FALSE)</f>
        <v>5</v>
      </c>
      <c r="I225" s="22">
        <f>HLOOKUP($O225,$B$8:$E$26,I$5,FALSE)</f>
        <v>0.18</v>
      </c>
      <c r="J225" s="22">
        <f>HLOOKUP($O225,$B$8:$E$26,J$5,FALSE)</f>
        <v>1.37</v>
      </c>
      <c r="K225" s="22">
        <f>HLOOKUP($O225,$B$8:$E$26,K$5,FALSE)</f>
        <v>0</v>
      </c>
      <c r="L225" s="22">
        <f>HLOOKUP($O225,$B$8:$E$26,L$5,FALSE)</f>
        <v>0</v>
      </c>
      <c r="M225" s="22">
        <f t="shared" si="61"/>
        <v>0.89999999999999991</v>
      </c>
      <c r="N225" s="22">
        <f t="shared" si="62"/>
        <v>6.8500000000000005</v>
      </c>
      <c r="O225" s="22" t="s">
        <v>40</v>
      </c>
      <c r="P225" s="24">
        <f t="shared" ca="1" si="58"/>
        <v>0.55225342007850442</v>
      </c>
      <c r="Q225" s="24">
        <f t="shared" ca="1" si="59"/>
        <v>3.5959087779832806</v>
      </c>
      <c r="R225" s="24">
        <f t="shared" ca="1" si="55"/>
        <v>4.1481621980617849</v>
      </c>
      <c r="S225" s="22" t="str">
        <f t="shared" ca="1" si="56"/>
        <v/>
      </c>
      <c r="T225" s="24" t="str">
        <f t="shared" ca="1" si="57"/>
        <v/>
      </c>
      <c r="U225" s="24">
        <f t="shared" ca="1" si="60"/>
        <v>0</v>
      </c>
    </row>
    <row r="226" spans="7:21" x14ac:dyDescent="0.25">
      <c r="G226" s="22">
        <v>219</v>
      </c>
      <c r="H226" s="22">
        <f>HLOOKUP($O226,$B$8:$E$26,H$5,FALSE)</f>
        <v>1</v>
      </c>
      <c r="I226" s="22">
        <f>HLOOKUP($O226,$B$8:$E$26,I$5,FALSE)</f>
        <v>0.3</v>
      </c>
      <c r="J226" s="22">
        <f>HLOOKUP($O226,$B$8:$E$26,J$5,FALSE)</f>
        <v>0.95</v>
      </c>
      <c r="K226" s="22">
        <f>HLOOKUP($O226,$B$8:$E$26,K$5,FALSE)</f>
        <v>0</v>
      </c>
      <c r="L226" s="22">
        <f>HLOOKUP($O226,$B$8:$E$26,L$5,FALSE)</f>
        <v>0</v>
      </c>
      <c r="M226" s="22">
        <f t="shared" si="61"/>
        <v>0.3</v>
      </c>
      <c r="N226" s="22">
        <f t="shared" si="62"/>
        <v>0.95</v>
      </c>
      <c r="O226" s="22" t="s">
        <v>38</v>
      </c>
      <c r="P226" s="24">
        <f t="shared" ca="1" si="58"/>
        <v>3.7423717398732512E-3</v>
      </c>
      <c r="Q226" s="24">
        <f t="shared" ca="1" si="59"/>
        <v>0.68544425922446939</v>
      </c>
      <c r="R226" s="24">
        <f t="shared" ca="1" si="55"/>
        <v>0.68918663096434263</v>
      </c>
      <c r="S226" s="22" t="str">
        <f t="shared" ca="1" si="56"/>
        <v/>
      </c>
      <c r="T226" s="24" t="str">
        <f t="shared" ca="1" si="57"/>
        <v/>
      </c>
      <c r="U226" s="24">
        <f t="shared" ca="1" si="60"/>
        <v>0</v>
      </c>
    </row>
    <row r="227" spans="7:21" x14ac:dyDescent="0.25">
      <c r="G227" s="22">
        <v>220</v>
      </c>
      <c r="H227" s="22">
        <f>HLOOKUP($O227,$B$8:$E$26,H$5,FALSE)</f>
        <v>10</v>
      </c>
      <c r="I227" s="22">
        <f>HLOOKUP($O227,$B$8:$E$26,I$5,FALSE)</f>
        <v>0.2</v>
      </c>
      <c r="J227" s="22">
        <f>HLOOKUP($O227,$B$8:$E$26,J$5,FALSE)</f>
        <v>1.4</v>
      </c>
      <c r="K227" s="22">
        <f>HLOOKUP($O227,$B$8:$E$26,K$5,FALSE)</f>
        <v>0</v>
      </c>
      <c r="L227" s="22">
        <f>HLOOKUP($O227,$B$8:$E$26,L$5,FALSE)</f>
        <v>0</v>
      </c>
      <c r="M227" s="22">
        <f t="shared" si="61"/>
        <v>2</v>
      </c>
      <c r="N227" s="22">
        <f t="shared" si="62"/>
        <v>14</v>
      </c>
      <c r="O227" s="22" t="s">
        <v>41</v>
      </c>
      <c r="P227" s="24">
        <f t="shared" ca="1" si="58"/>
        <v>0.32650416430808504</v>
      </c>
      <c r="Q227" s="24">
        <f t="shared" ca="1" si="59"/>
        <v>8.3054605477186598</v>
      </c>
      <c r="R227" s="24">
        <f t="shared" ca="1" si="55"/>
        <v>8.6319647120267451</v>
      </c>
      <c r="S227" s="22" t="str">
        <f t="shared" ca="1" si="56"/>
        <v/>
      </c>
      <c r="T227" s="24" t="str">
        <f t="shared" ca="1" si="57"/>
        <v/>
      </c>
      <c r="U227" s="24">
        <f t="shared" ca="1" si="60"/>
        <v>0</v>
      </c>
    </row>
    <row r="228" spans="7:21" x14ac:dyDescent="0.25">
      <c r="G228" s="22">
        <v>221</v>
      </c>
      <c r="H228" s="22">
        <f>HLOOKUP($O228,$B$8:$E$26,H$5,FALSE)</f>
        <v>3</v>
      </c>
      <c r="I228" s="22">
        <f>HLOOKUP($O228,$B$8:$E$26,I$5,FALSE)</f>
        <v>0.2</v>
      </c>
      <c r="J228" s="22">
        <f>HLOOKUP($O228,$B$8:$E$26,J$5,FALSE)</f>
        <v>1.26</v>
      </c>
      <c r="K228" s="22">
        <f>HLOOKUP($O228,$B$8:$E$26,K$5,FALSE)</f>
        <v>0</v>
      </c>
      <c r="L228" s="22">
        <f>HLOOKUP($O228,$B$8:$E$26,L$5,FALSE)</f>
        <v>0</v>
      </c>
      <c r="M228" s="22">
        <f t="shared" si="61"/>
        <v>0.60000000000000009</v>
      </c>
      <c r="N228" s="22">
        <f t="shared" si="62"/>
        <v>3.7800000000000002</v>
      </c>
      <c r="O228" s="22" t="s">
        <v>39</v>
      </c>
      <c r="P228" s="24">
        <f t="shared" ca="1" si="58"/>
        <v>0.11320269532609152</v>
      </c>
      <c r="Q228" s="24">
        <f t="shared" ca="1" si="59"/>
        <v>2.2492005147671619</v>
      </c>
      <c r="R228" s="24">
        <f t="shared" ca="1" si="55"/>
        <v>2.3624032100932535</v>
      </c>
      <c r="S228" s="22" t="str">
        <f t="shared" ca="1" si="56"/>
        <v/>
      </c>
      <c r="T228" s="24" t="str">
        <f t="shared" ca="1" si="57"/>
        <v/>
      </c>
      <c r="U228" s="24">
        <f t="shared" ca="1" si="60"/>
        <v>0</v>
      </c>
    </row>
    <row r="229" spans="7:21" x14ac:dyDescent="0.25">
      <c r="G229" s="22">
        <v>222</v>
      </c>
      <c r="H229" s="22">
        <f>HLOOKUP($O229,$B$8:$E$26,H$5,FALSE)</f>
        <v>3</v>
      </c>
      <c r="I229" s="22">
        <f>HLOOKUP($O229,$B$8:$E$26,I$5,FALSE)</f>
        <v>0.2</v>
      </c>
      <c r="J229" s="22">
        <f>HLOOKUP($O229,$B$8:$E$26,J$5,FALSE)</f>
        <v>1.26</v>
      </c>
      <c r="K229" s="22">
        <f>HLOOKUP($O229,$B$8:$E$26,K$5,FALSE)</f>
        <v>0</v>
      </c>
      <c r="L229" s="22">
        <f>HLOOKUP($O229,$B$8:$E$26,L$5,FALSE)</f>
        <v>0</v>
      </c>
      <c r="M229" s="22">
        <f t="shared" si="61"/>
        <v>0.60000000000000009</v>
      </c>
      <c r="N229" s="22">
        <f t="shared" si="62"/>
        <v>3.7800000000000002</v>
      </c>
      <c r="O229" s="22" t="s">
        <v>39</v>
      </c>
      <c r="P229" s="24">
        <f t="shared" ca="1" si="58"/>
        <v>0.37928640105931044</v>
      </c>
      <c r="Q229" s="24">
        <f t="shared" ca="1" si="59"/>
        <v>2.002861094820183</v>
      </c>
      <c r="R229" s="24">
        <f t="shared" ca="1" si="55"/>
        <v>2.3821474958794937</v>
      </c>
      <c r="S229" s="22" t="str">
        <f t="shared" ca="1" si="56"/>
        <v/>
      </c>
      <c r="T229" s="24" t="str">
        <f t="shared" ca="1" si="57"/>
        <v/>
      </c>
      <c r="U229" s="24">
        <f t="shared" ca="1" si="60"/>
        <v>0</v>
      </c>
    </row>
    <row r="230" spans="7:21" x14ac:dyDescent="0.25">
      <c r="G230" s="22">
        <v>223</v>
      </c>
      <c r="H230" s="22">
        <f>HLOOKUP($O230,$B$8:$E$26,H$5,FALSE)</f>
        <v>3</v>
      </c>
      <c r="I230" s="22">
        <f>HLOOKUP($O230,$B$8:$E$26,I$5,FALSE)</f>
        <v>0.2</v>
      </c>
      <c r="J230" s="22">
        <f>HLOOKUP($O230,$B$8:$E$26,J$5,FALSE)</f>
        <v>1.26</v>
      </c>
      <c r="K230" s="22">
        <f>HLOOKUP($O230,$B$8:$E$26,K$5,FALSE)</f>
        <v>0</v>
      </c>
      <c r="L230" s="22">
        <f>HLOOKUP($O230,$B$8:$E$26,L$5,FALSE)</f>
        <v>0</v>
      </c>
      <c r="M230" s="22">
        <f t="shared" si="61"/>
        <v>0.60000000000000009</v>
      </c>
      <c r="N230" s="22">
        <f t="shared" si="62"/>
        <v>3.7800000000000002</v>
      </c>
      <c r="O230" s="22" t="s">
        <v>39</v>
      </c>
      <c r="P230" s="24">
        <f t="shared" ca="1" si="58"/>
        <v>0.15118672525821747</v>
      </c>
      <c r="Q230" s="24">
        <f t="shared" ca="1" si="59"/>
        <v>2.0982863801051801</v>
      </c>
      <c r="R230" s="24">
        <f t="shared" ca="1" si="55"/>
        <v>2.2494731053633976</v>
      </c>
      <c r="S230" s="22" t="str">
        <f t="shared" ca="1" si="56"/>
        <v/>
      </c>
      <c r="T230" s="24" t="str">
        <f t="shared" ca="1" si="57"/>
        <v/>
      </c>
      <c r="U230" s="24">
        <f t="shared" ca="1" si="60"/>
        <v>0</v>
      </c>
    </row>
    <row r="231" spans="7:21" x14ac:dyDescent="0.25">
      <c r="G231" s="22">
        <v>224</v>
      </c>
      <c r="H231" s="22">
        <f>HLOOKUP($O231,$B$8:$E$26,H$5,FALSE)</f>
        <v>3</v>
      </c>
      <c r="I231" s="22">
        <f>HLOOKUP($O231,$B$8:$E$26,I$5,FALSE)</f>
        <v>0.2</v>
      </c>
      <c r="J231" s="22">
        <f>HLOOKUP($O231,$B$8:$E$26,J$5,FALSE)</f>
        <v>1.26</v>
      </c>
      <c r="K231" s="22">
        <f>HLOOKUP($O231,$B$8:$E$26,K$5,FALSE)</f>
        <v>0</v>
      </c>
      <c r="L231" s="22">
        <f>HLOOKUP($O231,$B$8:$E$26,L$5,FALSE)</f>
        <v>0</v>
      </c>
      <c r="M231" s="22">
        <f t="shared" si="61"/>
        <v>0.60000000000000009</v>
      </c>
      <c r="N231" s="22">
        <f t="shared" si="62"/>
        <v>3.7800000000000002</v>
      </c>
      <c r="O231" s="22" t="s">
        <v>39</v>
      </c>
      <c r="P231" s="24">
        <f t="shared" ca="1" si="58"/>
        <v>0.13046124453573552</v>
      </c>
      <c r="Q231" s="24">
        <f t="shared" ca="1" si="59"/>
        <v>2.1771540898513719</v>
      </c>
      <c r="R231" s="24">
        <f t="shared" ca="1" si="55"/>
        <v>2.3076153343871075</v>
      </c>
      <c r="S231" s="22" t="str">
        <f t="shared" ca="1" si="56"/>
        <v/>
      </c>
      <c r="T231" s="24" t="str">
        <f t="shared" ca="1" si="57"/>
        <v/>
      </c>
      <c r="U231" s="24">
        <f t="shared" ca="1" si="60"/>
        <v>0</v>
      </c>
    </row>
    <row r="232" spans="7:21" x14ac:dyDescent="0.25">
      <c r="G232" s="22">
        <v>225</v>
      </c>
      <c r="H232" s="22">
        <f>HLOOKUP($O232,$B$8:$E$26,H$5,FALSE)</f>
        <v>10</v>
      </c>
      <c r="I232" s="22">
        <f>HLOOKUP($O232,$B$8:$E$26,I$5,FALSE)</f>
        <v>0.2</v>
      </c>
      <c r="J232" s="22">
        <f>HLOOKUP($O232,$B$8:$E$26,J$5,FALSE)</f>
        <v>1.4</v>
      </c>
      <c r="K232" s="22">
        <f>HLOOKUP($O232,$B$8:$E$26,K$5,FALSE)</f>
        <v>0</v>
      </c>
      <c r="L232" s="22">
        <f>HLOOKUP($O232,$B$8:$E$26,L$5,FALSE)</f>
        <v>0</v>
      </c>
      <c r="M232" s="22">
        <f t="shared" si="61"/>
        <v>2</v>
      </c>
      <c r="N232" s="22">
        <f t="shared" si="62"/>
        <v>14</v>
      </c>
      <c r="O232" s="22" t="s">
        <v>41</v>
      </c>
      <c r="P232" s="24">
        <f t="shared" ca="1" si="58"/>
        <v>0.60199575077906897</v>
      </c>
      <c r="Q232" s="24">
        <f t="shared" ca="1" si="59"/>
        <v>8.8543850799305464</v>
      </c>
      <c r="R232" s="24">
        <f t="shared" ca="1" si="55"/>
        <v>9.456380830709616</v>
      </c>
      <c r="S232" s="22" t="str">
        <f t="shared" ca="1" si="56"/>
        <v/>
      </c>
      <c r="T232" s="24" t="str">
        <f t="shared" ca="1" si="57"/>
        <v/>
      </c>
      <c r="U232" s="24">
        <f t="shared" ca="1" si="60"/>
        <v>0</v>
      </c>
    </row>
    <row r="233" spans="7:21" x14ac:dyDescent="0.25">
      <c r="G233" s="22">
        <v>226</v>
      </c>
      <c r="H233" s="22">
        <f>HLOOKUP($O233,$B$8:$E$26,H$5,FALSE)</f>
        <v>3</v>
      </c>
      <c r="I233" s="22">
        <f>HLOOKUP($O233,$B$8:$E$26,I$5,FALSE)</f>
        <v>0.2</v>
      </c>
      <c r="J233" s="22">
        <f>HLOOKUP($O233,$B$8:$E$26,J$5,FALSE)</f>
        <v>1.26</v>
      </c>
      <c r="K233" s="22">
        <f>HLOOKUP($O233,$B$8:$E$26,K$5,FALSE)</f>
        <v>0</v>
      </c>
      <c r="L233" s="22">
        <f>HLOOKUP($O233,$B$8:$E$26,L$5,FALSE)</f>
        <v>0</v>
      </c>
      <c r="M233" s="22">
        <f t="shared" si="61"/>
        <v>0.60000000000000009</v>
      </c>
      <c r="N233" s="22">
        <f t="shared" si="62"/>
        <v>3.7800000000000002</v>
      </c>
      <c r="O233" s="22" t="s">
        <v>39</v>
      </c>
      <c r="P233" s="24">
        <f t="shared" ca="1" si="58"/>
        <v>0.32189313451064516</v>
      </c>
      <c r="Q233" s="24">
        <f t="shared" ca="1" si="59"/>
        <v>2.137319672145825</v>
      </c>
      <c r="R233" s="24">
        <f t="shared" ca="1" si="55"/>
        <v>2.45921280665647</v>
      </c>
      <c r="S233" s="22" t="str">
        <f t="shared" ca="1" si="56"/>
        <v/>
      </c>
      <c r="T233" s="24" t="str">
        <f t="shared" ca="1" si="57"/>
        <v/>
      </c>
      <c r="U233" s="24">
        <f t="shared" ca="1" si="60"/>
        <v>0</v>
      </c>
    </row>
    <row r="234" spans="7:21" x14ac:dyDescent="0.25">
      <c r="G234" s="22">
        <v>227</v>
      </c>
      <c r="H234" s="22">
        <f>HLOOKUP($O234,$B$8:$E$26,H$5,FALSE)</f>
        <v>3</v>
      </c>
      <c r="I234" s="22">
        <f>HLOOKUP($O234,$B$8:$E$26,I$5,FALSE)</f>
        <v>0.2</v>
      </c>
      <c r="J234" s="22">
        <f>HLOOKUP($O234,$B$8:$E$26,J$5,FALSE)</f>
        <v>1.26</v>
      </c>
      <c r="K234" s="22">
        <f>HLOOKUP($O234,$B$8:$E$26,K$5,FALSE)</f>
        <v>0</v>
      </c>
      <c r="L234" s="22">
        <f>HLOOKUP($O234,$B$8:$E$26,L$5,FALSE)</f>
        <v>0</v>
      </c>
      <c r="M234" s="22">
        <f t="shared" si="61"/>
        <v>0.60000000000000009</v>
      </c>
      <c r="N234" s="22">
        <f t="shared" si="62"/>
        <v>3.7800000000000002</v>
      </c>
      <c r="O234" s="22" t="s">
        <v>39</v>
      </c>
      <c r="P234" s="24">
        <f t="shared" ca="1" si="58"/>
        <v>0.41602681904727912</v>
      </c>
      <c r="Q234" s="24">
        <f t="shared" ca="1" si="59"/>
        <v>2.6258046556067285</v>
      </c>
      <c r="R234" s="24">
        <f t="shared" ca="1" si="55"/>
        <v>3.0418314746540078</v>
      </c>
      <c r="S234" s="22" t="str">
        <f t="shared" ca="1" si="56"/>
        <v>B</v>
      </c>
      <c r="T234" s="24">
        <f t="shared" ca="1" si="57"/>
        <v>4.1831474654007827E-2</v>
      </c>
      <c r="U234" s="24">
        <f t="shared" ca="1" si="60"/>
        <v>0</v>
      </c>
    </row>
    <row r="235" spans="7:21" x14ac:dyDescent="0.25">
      <c r="G235" s="22">
        <v>228</v>
      </c>
      <c r="H235" s="22">
        <f>HLOOKUP($O235,$B$8:$E$26,H$5,FALSE)</f>
        <v>5</v>
      </c>
      <c r="I235" s="22">
        <f>HLOOKUP($O235,$B$8:$E$26,I$5,FALSE)</f>
        <v>0.18</v>
      </c>
      <c r="J235" s="22">
        <f>HLOOKUP($O235,$B$8:$E$26,J$5,FALSE)</f>
        <v>1.37</v>
      </c>
      <c r="K235" s="22">
        <f>HLOOKUP($O235,$B$8:$E$26,K$5,FALSE)</f>
        <v>0</v>
      </c>
      <c r="L235" s="22">
        <f>HLOOKUP($O235,$B$8:$E$26,L$5,FALSE)</f>
        <v>0</v>
      </c>
      <c r="M235" s="22">
        <f t="shared" si="61"/>
        <v>0.89999999999999991</v>
      </c>
      <c r="N235" s="22">
        <f t="shared" si="62"/>
        <v>6.8500000000000005</v>
      </c>
      <c r="O235" s="22" t="s">
        <v>40</v>
      </c>
      <c r="P235" s="24">
        <f t="shared" ca="1" si="58"/>
        <v>0.41586362488118872</v>
      </c>
      <c r="Q235" s="24">
        <f t="shared" ca="1" si="59"/>
        <v>3.7986087603212146</v>
      </c>
      <c r="R235" s="24">
        <f t="shared" ca="1" si="55"/>
        <v>4.2144723852024031</v>
      </c>
      <c r="S235" s="22" t="str">
        <f t="shared" ca="1" si="56"/>
        <v/>
      </c>
      <c r="T235" s="24" t="str">
        <f t="shared" ca="1" si="57"/>
        <v/>
      </c>
      <c r="U235" s="24">
        <f t="shared" ca="1" si="60"/>
        <v>0</v>
      </c>
    </row>
    <row r="236" spans="7:21" x14ac:dyDescent="0.25">
      <c r="G236" s="22">
        <v>229</v>
      </c>
      <c r="H236" s="22">
        <f>HLOOKUP($O236,$B$8:$E$26,H$5,FALSE)</f>
        <v>1</v>
      </c>
      <c r="I236" s="22">
        <f>HLOOKUP($O236,$B$8:$E$26,I$5,FALSE)</f>
        <v>0.3</v>
      </c>
      <c r="J236" s="22">
        <f>HLOOKUP($O236,$B$8:$E$26,J$5,FALSE)</f>
        <v>0.95</v>
      </c>
      <c r="K236" s="22">
        <f>HLOOKUP($O236,$B$8:$E$26,K$5,FALSE)</f>
        <v>0</v>
      </c>
      <c r="L236" s="22">
        <f>HLOOKUP($O236,$B$8:$E$26,L$5,FALSE)</f>
        <v>0</v>
      </c>
      <c r="M236" s="22">
        <f t="shared" si="61"/>
        <v>0.3</v>
      </c>
      <c r="N236" s="22">
        <f t="shared" si="62"/>
        <v>0.95</v>
      </c>
      <c r="O236" s="22" t="s">
        <v>38</v>
      </c>
      <c r="P236" s="24">
        <f t="shared" ca="1" si="58"/>
        <v>0.20280865726300804</v>
      </c>
      <c r="Q236" s="24">
        <f t="shared" ca="1" si="59"/>
        <v>0.7324966027227211</v>
      </c>
      <c r="R236" s="24">
        <f t="shared" ref="R236:R299" ca="1" si="63">SUM(P236:Q236)</f>
        <v>0.93530525998572911</v>
      </c>
      <c r="S236" s="22" t="str">
        <f t="shared" ref="S236:S299" ca="1" si="64">IF(H236&lt;R236,O236,"")</f>
        <v/>
      </c>
      <c r="T236" s="24" t="str">
        <f t="shared" ref="T236:T299" ca="1" si="65">IF(S236=O236,R236-H236,"")</f>
        <v/>
      </c>
      <c r="U236" s="24">
        <f t="shared" ca="1" si="60"/>
        <v>0</v>
      </c>
    </row>
    <row r="237" spans="7:21" x14ac:dyDescent="0.25">
      <c r="G237" s="22">
        <v>230</v>
      </c>
      <c r="H237" s="22">
        <f>HLOOKUP($O237,$B$8:$E$26,H$5,FALSE)</f>
        <v>10</v>
      </c>
      <c r="I237" s="22">
        <f>HLOOKUP($O237,$B$8:$E$26,I$5,FALSE)</f>
        <v>0.2</v>
      </c>
      <c r="J237" s="22">
        <f>HLOOKUP($O237,$B$8:$E$26,J$5,FALSE)</f>
        <v>1.4</v>
      </c>
      <c r="K237" s="22">
        <f>HLOOKUP($O237,$B$8:$E$26,K$5,FALSE)</f>
        <v>0</v>
      </c>
      <c r="L237" s="22">
        <f>HLOOKUP($O237,$B$8:$E$26,L$5,FALSE)</f>
        <v>0</v>
      </c>
      <c r="M237" s="22">
        <f t="shared" si="61"/>
        <v>2</v>
      </c>
      <c r="N237" s="22">
        <f t="shared" si="62"/>
        <v>14</v>
      </c>
      <c r="O237" s="22" t="s">
        <v>41</v>
      </c>
      <c r="P237" s="24">
        <f t="shared" ca="1" si="58"/>
        <v>1.5394810085615172</v>
      </c>
      <c r="Q237" s="24">
        <f t="shared" ca="1" si="59"/>
        <v>7.7507617778096725</v>
      </c>
      <c r="R237" s="24">
        <f t="shared" ca="1" si="63"/>
        <v>9.2902427863711896</v>
      </c>
      <c r="S237" s="22" t="str">
        <f t="shared" ca="1" si="64"/>
        <v/>
      </c>
      <c r="T237" s="24" t="str">
        <f t="shared" ca="1" si="65"/>
        <v/>
      </c>
      <c r="U237" s="24">
        <f t="shared" ca="1" si="60"/>
        <v>0</v>
      </c>
    </row>
    <row r="238" spans="7:21" x14ac:dyDescent="0.25">
      <c r="G238" s="22">
        <v>231</v>
      </c>
      <c r="H238" s="22">
        <f>HLOOKUP($O238,$B$8:$E$26,H$5,FALSE)</f>
        <v>10</v>
      </c>
      <c r="I238" s="22">
        <f>HLOOKUP($O238,$B$8:$E$26,I$5,FALSE)</f>
        <v>0.2</v>
      </c>
      <c r="J238" s="22">
        <f>HLOOKUP($O238,$B$8:$E$26,J$5,FALSE)</f>
        <v>1.4</v>
      </c>
      <c r="K238" s="22">
        <f>HLOOKUP($O238,$B$8:$E$26,K$5,FALSE)</f>
        <v>0</v>
      </c>
      <c r="L238" s="22">
        <f>HLOOKUP($O238,$B$8:$E$26,L$5,FALSE)</f>
        <v>0</v>
      </c>
      <c r="M238" s="22">
        <f t="shared" si="61"/>
        <v>2</v>
      </c>
      <c r="N238" s="22">
        <f t="shared" si="62"/>
        <v>14</v>
      </c>
      <c r="O238" s="22" t="s">
        <v>41</v>
      </c>
      <c r="P238" s="24">
        <f t="shared" ca="1" si="58"/>
        <v>1.9840291852807153</v>
      </c>
      <c r="Q238" s="24">
        <f t="shared" ca="1" si="59"/>
        <v>6.4483383176382052</v>
      </c>
      <c r="R238" s="24">
        <f t="shared" ca="1" si="63"/>
        <v>8.43236750291892</v>
      </c>
      <c r="S238" s="22" t="str">
        <f t="shared" ca="1" si="64"/>
        <v/>
      </c>
      <c r="T238" s="24" t="str">
        <f t="shared" ca="1" si="65"/>
        <v/>
      </c>
      <c r="U238" s="24">
        <f t="shared" ca="1" si="60"/>
        <v>0</v>
      </c>
    </row>
    <row r="239" spans="7:21" x14ac:dyDescent="0.25">
      <c r="G239" s="22">
        <v>232</v>
      </c>
      <c r="H239" s="22">
        <f>HLOOKUP($O239,$B$8:$E$26,H$5,FALSE)</f>
        <v>3</v>
      </c>
      <c r="I239" s="22">
        <f>HLOOKUP($O239,$B$8:$E$26,I$5,FALSE)</f>
        <v>0.2</v>
      </c>
      <c r="J239" s="22">
        <f>HLOOKUP($O239,$B$8:$E$26,J$5,FALSE)</f>
        <v>1.26</v>
      </c>
      <c r="K239" s="22">
        <f>HLOOKUP($O239,$B$8:$E$26,K$5,FALSE)</f>
        <v>0</v>
      </c>
      <c r="L239" s="22">
        <f>HLOOKUP($O239,$B$8:$E$26,L$5,FALSE)</f>
        <v>0</v>
      </c>
      <c r="M239" s="22">
        <f t="shared" si="61"/>
        <v>0.60000000000000009</v>
      </c>
      <c r="N239" s="22">
        <f t="shared" si="62"/>
        <v>3.7800000000000002</v>
      </c>
      <c r="O239" s="22" t="s">
        <v>39</v>
      </c>
      <c r="P239" s="24">
        <f t="shared" ca="1" si="58"/>
        <v>0.26354894111620619</v>
      </c>
      <c r="Q239" s="24">
        <f t="shared" ca="1" si="59"/>
        <v>2.4218352120424851</v>
      </c>
      <c r="R239" s="24">
        <f t="shared" ca="1" si="63"/>
        <v>2.6853841531586911</v>
      </c>
      <c r="S239" s="22" t="str">
        <f t="shared" ca="1" si="64"/>
        <v/>
      </c>
      <c r="T239" s="24" t="str">
        <f t="shared" ca="1" si="65"/>
        <v/>
      </c>
      <c r="U239" s="24">
        <f t="shared" ca="1" si="60"/>
        <v>0</v>
      </c>
    </row>
    <row r="240" spans="7:21" x14ac:dyDescent="0.25">
      <c r="G240" s="22">
        <v>233</v>
      </c>
      <c r="H240" s="22">
        <f>HLOOKUP($O240,$B$8:$E$26,H$5,FALSE)</f>
        <v>5</v>
      </c>
      <c r="I240" s="22">
        <f>HLOOKUP($O240,$B$8:$E$26,I$5,FALSE)</f>
        <v>0.18</v>
      </c>
      <c r="J240" s="22">
        <f>HLOOKUP($O240,$B$8:$E$26,J$5,FALSE)</f>
        <v>1.37</v>
      </c>
      <c r="K240" s="22">
        <f>HLOOKUP($O240,$B$8:$E$26,K$5,FALSE)</f>
        <v>0</v>
      </c>
      <c r="L240" s="22">
        <f>HLOOKUP($O240,$B$8:$E$26,L$5,FALSE)</f>
        <v>0</v>
      </c>
      <c r="M240" s="22">
        <f t="shared" si="61"/>
        <v>0.89999999999999991</v>
      </c>
      <c r="N240" s="22">
        <f t="shared" si="62"/>
        <v>6.8500000000000005</v>
      </c>
      <c r="O240" s="22" t="s">
        <v>40</v>
      </c>
      <c r="P240" s="24">
        <f t="shared" ca="1" si="58"/>
        <v>0.20597190765057891</v>
      </c>
      <c r="Q240" s="24">
        <f t="shared" ca="1" si="59"/>
        <v>3.5568265236477918</v>
      </c>
      <c r="R240" s="24">
        <f t="shared" ca="1" si="63"/>
        <v>3.7627984312983709</v>
      </c>
      <c r="S240" s="22" t="str">
        <f t="shared" ca="1" si="64"/>
        <v/>
      </c>
      <c r="T240" s="24" t="str">
        <f t="shared" ca="1" si="65"/>
        <v/>
      </c>
      <c r="U240" s="24">
        <f t="shared" ca="1" si="60"/>
        <v>0</v>
      </c>
    </row>
    <row r="241" spans="7:21" x14ac:dyDescent="0.25">
      <c r="G241" s="22">
        <v>234</v>
      </c>
      <c r="H241" s="22">
        <f>HLOOKUP($O241,$B$8:$E$26,H$5,FALSE)</f>
        <v>10</v>
      </c>
      <c r="I241" s="22">
        <f>HLOOKUP($O241,$B$8:$E$26,I$5,FALSE)</f>
        <v>0.2</v>
      </c>
      <c r="J241" s="22">
        <f>HLOOKUP($O241,$B$8:$E$26,J$5,FALSE)</f>
        <v>1.4</v>
      </c>
      <c r="K241" s="22">
        <f>HLOOKUP($O241,$B$8:$E$26,K$5,FALSE)</f>
        <v>0</v>
      </c>
      <c r="L241" s="22">
        <f>HLOOKUP($O241,$B$8:$E$26,L$5,FALSE)</f>
        <v>0</v>
      </c>
      <c r="M241" s="22">
        <f t="shared" si="61"/>
        <v>2</v>
      </c>
      <c r="N241" s="22">
        <f t="shared" si="62"/>
        <v>14</v>
      </c>
      <c r="O241" s="22" t="s">
        <v>41</v>
      </c>
      <c r="P241" s="24">
        <f t="shared" ca="1" si="58"/>
        <v>0.33339235234266362</v>
      </c>
      <c r="Q241" s="24">
        <f t="shared" ca="1" si="59"/>
        <v>8.5122014640307881</v>
      </c>
      <c r="R241" s="24">
        <f t="shared" ca="1" si="63"/>
        <v>8.8455938163734515</v>
      </c>
      <c r="S241" s="22" t="str">
        <f t="shared" ca="1" si="64"/>
        <v/>
      </c>
      <c r="T241" s="24" t="str">
        <f t="shared" ca="1" si="65"/>
        <v/>
      </c>
      <c r="U241" s="24">
        <f t="shared" ca="1" si="60"/>
        <v>0</v>
      </c>
    </row>
    <row r="242" spans="7:21" x14ac:dyDescent="0.25">
      <c r="G242" s="22">
        <v>235</v>
      </c>
      <c r="H242" s="22">
        <f>HLOOKUP($O242,$B$8:$E$26,H$5,FALSE)</f>
        <v>3</v>
      </c>
      <c r="I242" s="22">
        <f>HLOOKUP($O242,$B$8:$E$26,I$5,FALSE)</f>
        <v>0.2</v>
      </c>
      <c r="J242" s="22">
        <f>HLOOKUP($O242,$B$8:$E$26,J$5,FALSE)</f>
        <v>1.26</v>
      </c>
      <c r="K242" s="22">
        <f>HLOOKUP($O242,$B$8:$E$26,K$5,FALSE)</f>
        <v>0</v>
      </c>
      <c r="L242" s="22">
        <f>HLOOKUP($O242,$B$8:$E$26,L$5,FALSE)</f>
        <v>0</v>
      </c>
      <c r="M242" s="22">
        <f t="shared" si="61"/>
        <v>0.60000000000000009</v>
      </c>
      <c r="N242" s="22">
        <f t="shared" si="62"/>
        <v>3.7800000000000002</v>
      </c>
      <c r="O242" s="22" t="s">
        <v>39</v>
      </c>
      <c r="P242" s="24">
        <f t="shared" ca="1" si="58"/>
        <v>7.3602274675252585E-2</v>
      </c>
      <c r="Q242" s="24">
        <f t="shared" ca="1" si="59"/>
        <v>1.9820618348494754</v>
      </c>
      <c r="R242" s="24">
        <f t="shared" ca="1" si="63"/>
        <v>2.0556641095247281</v>
      </c>
      <c r="S242" s="22" t="str">
        <f t="shared" ca="1" si="64"/>
        <v/>
      </c>
      <c r="T242" s="24" t="str">
        <f t="shared" ca="1" si="65"/>
        <v/>
      </c>
      <c r="U242" s="24">
        <f t="shared" ca="1" si="60"/>
        <v>0</v>
      </c>
    </row>
    <row r="243" spans="7:21" x14ac:dyDescent="0.25">
      <c r="G243" s="22">
        <v>236</v>
      </c>
      <c r="H243" s="22">
        <f>HLOOKUP($O243,$B$8:$E$26,H$5,FALSE)</f>
        <v>3</v>
      </c>
      <c r="I243" s="22">
        <f>HLOOKUP($O243,$B$8:$E$26,I$5,FALSE)</f>
        <v>0.2</v>
      </c>
      <c r="J243" s="22">
        <f>HLOOKUP($O243,$B$8:$E$26,J$5,FALSE)</f>
        <v>1.26</v>
      </c>
      <c r="K243" s="22">
        <f>HLOOKUP($O243,$B$8:$E$26,K$5,FALSE)</f>
        <v>0</v>
      </c>
      <c r="L243" s="22">
        <f>HLOOKUP($O243,$B$8:$E$26,L$5,FALSE)</f>
        <v>0</v>
      </c>
      <c r="M243" s="22">
        <f t="shared" si="61"/>
        <v>0.60000000000000009</v>
      </c>
      <c r="N243" s="22">
        <f t="shared" si="62"/>
        <v>3.7800000000000002</v>
      </c>
      <c r="O243" s="22" t="s">
        <v>39</v>
      </c>
      <c r="P243" s="24">
        <f t="shared" ca="1" si="58"/>
        <v>0.10480420069620261</v>
      </c>
      <c r="Q243" s="24">
        <f t="shared" ca="1" si="59"/>
        <v>1.9895380534708149</v>
      </c>
      <c r="R243" s="24">
        <f t="shared" ca="1" si="63"/>
        <v>2.0943422541670174</v>
      </c>
      <c r="S243" s="22" t="str">
        <f t="shared" ca="1" si="64"/>
        <v/>
      </c>
      <c r="T243" s="24" t="str">
        <f t="shared" ca="1" si="65"/>
        <v/>
      </c>
      <c r="U243" s="24">
        <f t="shared" ca="1" si="60"/>
        <v>0</v>
      </c>
    </row>
    <row r="244" spans="7:21" x14ac:dyDescent="0.25">
      <c r="G244" s="22">
        <v>237</v>
      </c>
      <c r="H244" s="22">
        <f>HLOOKUP($O244,$B$8:$E$26,H$5,FALSE)</f>
        <v>3</v>
      </c>
      <c r="I244" s="22">
        <f>HLOOKUP($O244,$B$8:$E$26,I$5,FALSE)</f>
        <v>0.2</v>
      </c>
      <c r="J244" s="22">
        <f>HLOOKUP($O244,$B$8:$E$26,J$5,FALSE)</f>
        <v>1.26</v>
      </c>
      <c r="K244" s="22">
        <f>HLOOKUP($O244,$B$8:$E$26,K$5,FALSE)</f>
        <v>0</v>
      </c>
      <c r="L244" s="22">
        <f>HLOOKUP($O244,$B$8:$E$26,L$5,FALSE)</f>
        <v>0</v>
      </c>
      <c r="M244" s="22">
        <f t="shared" si="61"/>
        <v>0.60000000000000009</v>
      </c>
      <c r="N244" s="22">
        <f t="shared" si="62"/>
        <v>3.7800000000000002</v>
      </c>
      <c r="O244" s="22" t="s">
        <v>39</v>
      </c>
      <c r="P244" s="24">
        <f t="shared" ca="1" si="58"/>
        <v>0.42731039236375146</v>
      </c>
      <c r="Q244" s="24">
        <f t="shared" ca="1" si="59"/>
        <v>2.2124944641648385</v>
      </c>
      <c r="R244" s="24">
        <f t="shared" ca="1" si="63"/>
        <v>2.6398048565285901</v>
      </c>
      <c r="S244" s="22" t="str">
        <f t="shared" ca="1" si="64"/>
        <v/>
      </c>
      <c r="T244" s="24" t="str">
        <f t="shared" ca="1" si="65"/>
        <v/>
      </c>
      <c r="U244" s="24">
        <f t="shared" ca="1" si="60"/>
        <v>0</v>
      </c>
    </row>
    <row r="245" spans="7:21" x14ac:dyDescent="0.25">
      <c r="G245" s="22">
        <v>238</v>
      </c>
      <c r="H245" s="22">
        <f>HLOOKUP($O245,$B$8:$E$26,H$5,FALSE)</f>
        <v>3</v>
      </c>
      <c r="I245" s="22">
        <f>HLOOKUP($O245,$B$8:$E$26,I$5,FALSE)</f>
        <v>0.2</v>
      </c>
      <c r="J245" s="22">
        <f>HLOOKUP($O245,$B$8:$E$26,J$5,FALSE)</f>
        <v>1.26</v>
      </c>
      <c r="K245" s="22">
        <f>HLOOKUP($O245,$B$8:$E$26,K$5,FALSE)</f>
        <v>0</v>
      </c>
      <c r="L245" s="22">
        <f>HLOOKUP($O245,$B$8:$E$26,L$5,FALSE)</f>
        <v>0</v>
      </c>
      <c r="M245" s="22">
        <f t="shared" si="61"/>
        <v>0.60000000000000009</v>
      </c>
      <c r="N245" s="22">
        <f t="shared" si="62"/>
        <v>3.7800000000000002</v>
      </c>
      <c r="O245" s="22" t="s">
        <v>39</v>
      </c>
      <c r="P245" s="24">
        <f t="shared" ca="1" si="58"/>
        <v>0.11952602678749151</v>
      </c>
      <c r="Q245" s="24">
        <f t="shared" ca="1" si="59"/>
        <v>1.9430303442114734</v>
      </c>
      <c r="R245" s="24">
        <f t="shared" ca="1" si="63"/>
        <v>2.0625563709989647</v>
      </c>
      <c r="S245" s="22" t="str">
        <f t="shared" ca="1" si="64"/>
        <v/>
      </c>
      <c r="T245" s="24" t="str">
        <f t="shared" ca="1" si="65"/>
        <v/>
      </c>
      <c r="U245" s="24">
        <f t="shared" ca="1" si="60"/>
        <v>0</v>
      </c>
    </row>
    <row r="246" spans="7:21" x14ac:dyDescent="0.25">
      <c r="G246" s="22">
        <v>239</v>
      </c>
      <c r="H246" s="22">
        <f>HLOOKUP($O246,$B$8:$E$26,H$5,FALSE)</f>
        <v>5</v>
      </c>
      <c r="I246" s="22">
        <f>HLOOKUP($O246,$B$8:$E$26,I$5,FALSE)</f>
        <v>0.18</v>
      </c>
      <c r="J246" s="22">
        <f>HLOOKUP($O246,$B$8:$E$26,J$5,FALSE)</f>
        <v>1.37</v>
      </c>
      <c r="K246" s="22">
        <f>HLOOKUP($O246,$B$8:$E$26,K$5,FALSE)</f>
        <v>0</v>
      </c>
      <c r="L246" s="22">
        <f>HLOOKUP($O246,$B$8:$E$26,L$5,FALSE)</f>
        <v>0</v>
      </c>
      <c r="M246" s="22">
        <f t="shared" si="61"/>
        <v>0.89999999999999991</v>
      </c>
      <c r="N246" s="22">
        <f t="shared" si="62"/>
        <v>6.8500000000000005</v>
      </c>
      <c r="O246" s="22" t="s">
        <v>40</v>
      </c>
      <c r="P246" s="24">
        <f t="shared" ca="1" si="58"/>
        <v>0.38075285962608107</v>
      </c>
      <c r="Q246" s="24">
        <f t="shared" ca="1" si="59"/>
        <v>3.6526812888852689</v>
      </c>
      <c r="R246" s="24">
        <f t="shared" ca="1" si="63"/>
        <v>4.0334341485113496</v>
      </c>
      <c r="S246" s="22" t="str">
        <f t="shared" ca="1" si="64"/>
        <v/>
      </c>
      <c r="T246" s="24" t="str">
        <f t="shared" ca="1" si="65"/>
        <v/>
      </c>
      <c r="U246" s="24">
        <f t="shared" ca="1" si="60"/>
        <v>0</v>
      </c>
    </row>
    <row r="247" spans="7:21" x14ac:dyDescent="0.25">
      <c r="G247" s="22">
        <v>240</v>
      </c>
      <c r="H247" s="22">
        <f>HLOOKUP($O247,$B$8:$E$26,H$5,FALSE)</f>
        <v>10</v>
      </c>
      <c r="I247" s="22">
        <f>HLOOKUP($O247,$B$8:$E$26,I$5,FALSE)</f>
        <v>0.2</v>
      </c>
      <c r="J247" s="22">
        <f>HLOOKUP($O247,$B$8:$E$26,J$5,FALSE)</f>
        <v>1.4</v>
      </c>
      <c r="K247" s="22">
        <f>HLOOKUP($O247,$B$8:$E$26,K$5,FALSE)</f>
        <v>0</v>
      </c>
      <c r="L247" s="22">
        <f>HLOOKUP($O247,$B$8:$E$26,L$5,FALSE)</f>
        <v>0</v>
      </c>
      <c r="M247" s="22">
        <f t="shared" si="61"/>
        <v>2</v>
      </c>
      <c r="N247" s="22">
        <f t="shared" si="62"/>
        <v>14</v>
      </c>
      <c r="O247" s="22" t="s">
        <v>41</v>
      </c>
      <c r="P247" s="24">
        <f t="shared" ca="1" si="58"/>
        <v>0.76661689369979635</v>
      </c>
      <c r="Q247" s="24">
        <f t="shared" ca="1" si="59"/>
        <v>7.7587439527436404</v>
      </c>
      <c r="R247" s="24">
        <f t="shared" ca="1" si="63"/>
        <v>8.5253608464434372</v>
      </c>
      <c r="S247" s="22" t="str">
        <f t="shared" ca="1" si="64"/>
        <v/>
      </c>
      <c r="T247" s="24" t="str">
        <f t="shared" ca="1" si="65"/>
        <v/>
      </c>
      <c r="U247" s="24">
        <f t="shared" ca="1" si="60"/>
        <v>0</v>
      </c>
    </row>
    <row r="248" spans="7:21" x14ac:dyDescent="0.25">
      <c r="G248" s="22">
        <v>241</v>
      </c>
      <c r="H248" s="22">
        <f>HLOOKUP($O248,$B$8:$E$26,H$5,FALSE)</f>
        <v>5</v>
      </c>
      <c r="I248" s="22">
        <f>HLOOKUP($O248,$B$8:$E$26,I$5,FALSE)</f>
        <v>0.18</v>
      </c>
      <c r="J248" s="22">
        <f>HLOOKUP($O248,$B$8:$E$26,J$5,FALSE)</f>
        <v>1.37</v>
      </c>
      <c r="K248" s="22">
        <f>HLOOKUP($O248,$B$8:$E$26,K$5,FALSE)</f>
        <v>0</v>
      </c>
      <c r="L248" s="22">
        <f>HLOOKUP($O248,$B$8:$E$26,L$5,FALSE)</f>
        <v>0</v>
      </c>
      <c r="M248" s="22">
        <f t="shared" si="61"/>
        <v>0.89999999999999991</v>
      </c>
      <c r="N248" s="22">
        <f t="shared" si="62"/>
        <v>6.8500000000000005</v>
      </c>
      <c r="O248" s="22" t="s">
        <v>40</v>
      </c>
      <c r="P248" s="24">
        <f t="shared" ca="1" si="58"/>
        <v>0.20972937395026461</v>
      </c>
      <c r="Q248" s="24">
        <f t="shared" ca="1" si="59"/>
        <v>4.4333141467640926</v>
      </c>
      <c r="R248" s="24">
        <f t="shared" ca="1" si="63"/>
        <v>4.6430435207143574</v>
      </c>
      <c r="S248" s="22" t="str">
        <f t="shared" ca="1" si="64"/>
        <v/>
      </c>
      <c r="T248" s="24" t="str">
        <f t="shared" ca="1" si="65"/>
        <v/>
      </c>
      <c r="U248" s="24">
        <f t="shared" ca="1" si="60"/>
        <v>0</v>
      </c>
    </row>
    <row r="249" spans="7:21" x14ac:dyDescent="0.25">
      <c r="G249" s="22">
        <v>242</v>
      </c>
      <c r="H249" s="22">
        <f>HLOOKUP($O249,$B$8:$E$26,H$5,FALSE)</f>
        <v>3</v>
      </c>
      <c r="I249" s="22">
        <f>HLOOKUP($O249,$B$8:$E$26,I$5,FALSE)</f>
        <v>0.2</v>
      </c>
      <c r="J249" s="22">
        <f>HLOOKUP($O249,$B$8:$E$26,J$5,FALSE)</f>
        <v>1.26</v>
      </c>
      <c r="K249" s="22">
        <f>HLOOKUP($O249,$B$8:$E$26,K$5,FALSE)</f>
        <v>0</v>
      </c>
      <c r="L249" s="22">
        <f>HLOOKUP($O249,$B$8:$E$26,L$5,FALSE)</f>
        <v>0</v>
      </c>
      <c r="M249" s="22">
        <f t="shared" si="61"/>
        <v>0.60000000000000009</v>
      </c>
      <c r="N249" s="22">
        <f t="shared" si="62"/>
        <v>3.7800000000000002</v>
      </c>
      <c r="O249" s="22" t="s">
        <v>39</v>
      </c>
      <c r="P249" s="24">
        <f t="shared" ca="1" si="58"/>
        <v>0.24926823003054457</v>
      </c>
      <c r="Q249" s="24">
        <f t="shared" ca="1" si="59"/>
        <v>1.752163366761339</v>
      </c>
      <c r="R249" s="24">
        <f t="shared" ca="1" si="63"/>
        <v>2.0014315967918836</v>
      </c>
      <c r="S249" s="22" t="str">
        <f t="shared" ca="1" si="64"/>
        <v/>
      </c>
      <c r="T249" s="24" t="str">
        <f t="shared" ca="1" si="65"/>
        <v/>
      </c>
      <c r="U249" s="24">
        <f t="shared" ca="1" si="60"/>
        <v>0</v>
      </c>
    </row>
    <row r="250" spans="7:21" x14ac:dyDescent="0.25">
      <c r="G250" s="22">
        <v>243</v>
      </c>
      <c r="H250" s="22">
        <f>HLOOKUP($O250,$B$8:$E$26,H$5,FALSE)</f>
        <v>3</v>
      </c>
      <c r="I250" s="22">
        <f>HLOOKUP($O250,$B$8:$E$26,I$5,FALSE)</f>
        <v>0.2</v>
      </c>
      <c r="J250" s="22">
        <f>HLOOKUP($O250,$B$8:$E$26,J$5,FALSE)</f>
        <v>1.26</v>
      </c>
      <c r="K250" s="22">
        <f>HLOOKUP($O250,$B$8:$E$26,K$5,FALSE)</f>
        <v>0</v>
      </c>
      <c r="L250" s="22">
        <f>HLOOKUP($O250,$B$8:$E$26,L$5,FALSE)</f>
        <v>0</v>
      </c>
      <c r="M250" s="22">
        <f t="shared" si="61"/>
        <v>0.60000000000000009</v>
      </c>
      <c r="N250" s="22">
        <f t="shared" si="62"/>
        <v>3.7800000000000002</v>
      </c>
      <c r="O250" s="22" t="s">
        <v>39</v>
      </c>
      <c r="P250" s="24">
        <f t="shared" ca="1" si="58"/>
        <v>0.47133981829963817</v>
      </c>
      <c r="Q250" s="24">
        <f t="shared" ca="1" si="59"/>
        <v>2.3210451871097586</v>
      </c>
      <c r="R250" s="24">
        <f t="shared" ca="1" si="63"/>
        <v>2.7923850054093968</v>
      </c>
      <c r="S250" s="22" t="str">
        <f t="shared" ca="1" si="64"/>
        <v/>
      </c>
      <c r="T250" s="24" t="str">
        <f t="shared" ca="1" si="65"/>
        <v/>
      </c>
      <c r="U250" s="24">
        <f t="shared" ca="1" si="60"/>
        <v>0</v>
      </c>
    </row>
    <row r="251" spans="7:21" x14ac:dyDescent="0.25">
      <c r="G251" s="22">
        <v>244</v>
      </c>
      <c r="H251" s="22">
        <f>HLOOKUP($O251,$B$8:$E$26,H$5,FALSE)</f>
        <v>10</v>
      </c>
      <c r="I251" s="22">
        <f>HLOOKUP($O251,$B$8:$E$26,I$5,FALSE)</f>
        <v>0.2</v>
      </c>
      <c r="J251" s="22">
        <f>HLOOKUP($O251,$B$8:$E$26,J$5,FALSE)</f>
        <v>1.4</v>
      </c>
      <c r="K251" s="22">
        <f>HLOOKUP($O251,$B$8:$E$26,K$5,FALSE)</f>
        <v>0</v>
      </c>
      <c r="L251" s="22">
        <f>HLOOKUP($O251,$B$8:$E$26,L$5,FALSE)</f>
        <v>0</v>
      </c>
      <c r="M251" s="22">
        <f t="shared" si="61"/>
        <v>2</v>
      </c>
      <c r="N251" s="22">
        <f t="shared" si="62"/>
        <v>14</v>
      </c>
      <c r="O251" s="22" t="s">
        <v>41</v>
      </c>
      <c r="P251" s="24">
        <f t="shared" ca="1" si="58"/>
        <v>0.8954592362565903</v>
      </c>
      <c r="Q251" s="24">
        <f t="shared" ca="1" si="59"/>
        <v>8.7932642185433636</v>
      </c>
      <c r="R251" s="24">
        <f t="shared" ca="1" si="63"/>
        <v>9.6887234547999537</v>
      </c>
      <c r="S251" s="22" t="str">
        <f t="shared" ca="1" si="64"/>
        <v/>
      </c>
      <c r="T251" s="24" t="str">
        <f t="shared" ca="1" si="65"/>
        <v/>
      </c>
      <c r="U251" s="24">
        <f t="shared" ca="1" si="60"/>
        <v>0</v>
      </c>
    </row>
    <row r="252" spans="7:21" x14ac:dyDescent="0.25">
      <c r="G252" s="22">
        <v>245</v>
      </c>
      <c r="H252" s="22">
        <f>HLOOKUP($O252,$B$8:$E$26,H$5,FALSE)</f>
        <v>1</v>
      </c>
      <c r="I252" s="22">
        <f>HLOOKUP($O252,$B$8:$E$26,I$5,FALSE)</f>
        <v>0.3</v>
      </c>
      <c r="J252" s="22">
        <f>HLOOKUP($O252,$B$8:$E$26,J$5,FALSE)</f>
        <v>0.95</v>
      </c>
      <c r="K252" s="22">
        <f>HLOOKUP($O252,$B$8:$E$26,K$5,FALSE)</f>
        <v>0</v>
      </c>
      <c r="L252" s="22">
        <f>HLOOKUP($O252,$B$8:$E$26,L$5,FALSE)</f>
        <v>0</v>
      </c>
      <c r="M252" s="22">
        <f t="shared" si="61"/>
        <v>0.3</v>
      </c>
      <c r="N252" s="22">
        <f t="shared" si="62"/>
        <v>0.95</v>
      </c>
      <c r="O252" s="22" t="s">
        <v>38</v>
      </c>
      <c r="P252" s="24">
        <f t="shared" ca="1" si="58"/>
        <v>0.29282342530155819</v>
      </c>
      <c r="Q252" s="24">
        <f t="shared" ca="1" si="59"/>
        <v>0.65160530072828871</v>
      </c>
      <c r="R252" s="24">
        <f t="shared" ca="1" si="63"/>
        <v>0.94442872602984695</v>
      </c>
      <c r="S252" s="22" t="str">
        <f t="shared" ca="1" si="64"/>
        <v/>
      </c>
      <c r="T252" s="24" t="str">
        <f t="shared" ca="1" si="65"/>
        <v/>
      </c>
      <c r="U252" s="24">
        <f t="shared" ca="1" si="60"/>
        <v>0</v>
      </c>
    </row>
    <row r="253" spans="7:21" x14ac:dyDescent="0.25">
      <c r="G253" s="22">
        <v>246</v>
      </c>
      <c r="H253" s="22">
        <f>HLOOKUP($O253,$B$8:$E$26,H$5,FALSE)</f>
        <v>5</v>
      </c>
      <c r="I253" s="22">
        <f>HLOOKUP($O253,$B$8:$E$26,I$5,FALSE)</f>
        <v>0.18</v>
      </c>
      <c r="J253" s="22">
        <f>HLOOKUP($O253,$B$8:$E$26,J$5,FALSE)</f>
        <v>1.37</v>
      </c>
      <c r="K253" s="22">
        <f>HLOOKUP($O253,$B$8:$E$26,K$5,FALSE)</f>
        <v>0</v>
      </c>
      <c r="L253" s="22">
        <f>HLOOKUP($O253,$B$8:$E$26,L$5,FALSE)</f>
        <v>0</v>
      </c>
      <c r="M253" s="22">
        <f t="shared" si="61"/>
        <v>0.89999999999999991</v>
      </c>
      <c r="N253" s="22">
        <f t="shared" si="62"/>
        <v>6.8500000000000005</v>
      </c>
      <c r="O253" s="22" t="s">
        <v>40</v>
      </c>
      <c r="P253" s="24">
        <f t="shared" ca="1" si="58"/>
        <v>0.73078187474698997</v>
      </c>
      <c r="Q253" s="24">
        <f t="shared" ca="1" si="59"/>
        <v>3.5045881495049782</v>
      </c>
      <c r="R253" s="24">
        <f t="shared" ca="1" si="63"/>
        <v>4.2353700242519681</v>
      </c>
      <c r="S253" s="22" t="str">
        <f t="shared" ca="1" si="64"/>
        <v/>
      </c>
      <c r="T253" s="24" t="str">
        <f t="shared" ca="1" si="65"/>
        <v/>
      </c>
      <c r="U253" s="24">
        <f t="shared" ca="1" si="60"/>
        <v>0</v>
      </c>
    </row>
    <row r="254" spans="7:21" x14ac:dyDescent="0.25">
      <c r="G254" s="22">
        <v>247</v>
      </c>
      <c r="H254" s="22">
        <f>HLOOKUP($O254,$B$8:$E$26,H$5,FALSE)</f>
        <v>5</v>
      </c>
      <c r="I254" s="22">
        <f>HLOOKUP($O254,$B$8:$E$26,I$5,FALSE)</f>
        <v>0.18</v>
      </c>
      <c r="J254" s="22">
        <f>HLOOKUP($O254,$B$8:$E$26,J$5,FALSE)</f>
        <v>1.37</v>
      </c>
      <c r="K254" s="22">
        <f>HLOOKUP($O254,$B$8:$E$26,K$5,FALSE)</f>
        <v>0</v>
      </c>
      <c r="L254" s="22">
        <f>HLOOKUP($O254,$B$8:$E$26,L$5,FALSE)</f>
        <v>0</v>
      </c>
      <c r="M254" s="22">
        <f t="shared" si="61"/>
        <v>0.89999999999999991</v>
      </c>
      <c r="N254" s="22">
        <f t="shared" si="62"/>
        <v>6.8500000000000005</v>
      </c>
      <c r="O254" s="22" t="s">
        <v>40</v>
      </c>
      <c r="P254" s="24">
        <f t="shared" ca="1" si="58"/>
        <v>0.75058726879136628</v>
      </c>
      <c r="Q254" s="24">
        <f t="shared" ca="1" si="59"/>
        <v>3.3001946698677305</v>
      </c>
      <c r="R254" s="24">
        <f t="shared" ca="1" si="63"/>
        <v>4.0507819386590969</v>
      </c>
      <c r="S254" s="22" t="str">
        <f t="shared" ca="1" si="64"/>
        <v/>
      </c>
      <c r="T254" s="24" t="str">
        <f t="shared" ca="1" si="65"/>
        <v/>
      </c>
      <c r="U254" s="24">
        <f t="shared" ca="1" si="60"/>
        <v>0</v>
      </c>
    </row>
    <row r="255" spans="7:21" x14ac:dyDescent="0.25">
      <c r="G255" s="22">
        <v>248</v>
      </c>
      <c r="H255" s="22">
        <f>HLOOKUP($O255,$B$8:$E$26,H$5,FALSE)</f>
        <v>10</v>
      </c>
      <c r="I255" s="22">
        <f>HLOOKUP($O255,$B$8:$E$26,I$5,FALSE)</f>
        <v>0.2</v>
      </c>
      <c r="J255" s="22">
        <f>HLOOKUP($O255,$B$8:$E$26,J$5,FALSE)</f>
        <v>1.4</v>
      </c>
      <c r="K255" s="22">
        <f>HLOOKUP($O255,$B$8:$E$26,K$5,FALSE)</f>
        <v>0</v>
      </c>
      <c r="L255" s="22">
        <f>HLOOKUP($O255,$B$8:$E$26,L$5,FALSE)</f>
        <v>0</v>
      </c>
      <c r="M255" s="22">
        <f t="shared" si="61"/>
        <v>2</v>
      </c>
      <c r="N255" s="22">
        <f t="shared" si="62"/>
        <v>14</v>
      </c>
      <c r="O255" s="22" t="s">
        <v>41</v>
      </c>
      <c r="P255" s="24">
        <f t="shared" ca="1" si="58"/>
        <v>0.10350081880124518</v>
      </c>
      <c r="Q255" s="24">
        <f t="shared" ca="1" si="59"/>
        <v>7.5856613989146808</v>
      </c>
      <c r="R255" s="24">
        <f t="shared" ca="1" si="63"/>
        <v>7.6891622177159258</v>
      </c>
      <c r="S255" s="22" t="str">
        <f t="shared" ca="1" si="64"/>
        <v/>
      </c>
      <c r="T255" s="24" t="str">
        <f t="shared" ca="1" si="65"/>
        <v/>
      </c>
      <c r="U255" s="24">
        <f t="shared" ca="1" si="60"/>
        <v>0</v>
      </c>
    </row>
    <row r="256" spans="7:21" x14ac:dyDescent="0.25">
      <c r="G256" s="22">
        <v>249</v>
      </c>
      <c r="H256" s="22">
        <f>HLOOKUP($O256,$B$8:$E$26,H$5,FALSE)</f>
        <v>1</v>
      </c>
      <c r="I256" s="22">
        <f>HLOOKUP($O256,$B$8:$E$26,I$5,FALSE)</f>
        <v>0.3</v>
      </c>
      <c r="J256" s="22">
        <f>HLOOKUP($O256,$B$8:$E$26,J$5,FALSE)</f>
        <v>0.95</v>
      </c>
      <c r="K256" s="22">
        <f>HLOOKUP($O256,$B$8:$E$26,K$5,FALSE)</f>
        <v>0</v>
      </c>
      <c r="L256" s="22">
        <f>HLOOKUP($O256,$B$8:$E$26,L$5,FALSE)</f>
        <v>0</v>
      </c>
      <c r="M256" s="22">
        <f t="shared" si="61"/>
        <v>0.3</v>
      </c>
      <c r="N256" s="22">
        <f t="shared" si="62"/>
        <v>0.95</v>
      </c>
      <c r="O256" s="22" t="s">
        <v>38</v>
      </c>
      <c r="P256" s="24">
        <f t="shared" ca="1" si="58"/>
        <v>0.28535174788486067</v>
      </c>
      <c r="Q256" s="24">
        <f t="shared" ca="1" si="59"/>
        <v>0.66597278849254316</v>
      </c>
      <c r="R256" s="24">
        <f t="shared" ca="1" si="63"/>
        <v>0.95132453637740388</v>
      </c>
      <c r="S256" s="22" t="str">
        <f t="shared" ca="1" si="64"/>
        <v/>
      </c>
      <c r="T256" s="24" t="str">
        <f t="shared" ca="1" si="65"/>
        <v/>
      </c>
      <c r="U256" s="24">
        <f t="shared" ca="1" si="60"/>
        <v>0</v>
      </c>
    </row>
    <row r="257" spans="7:21" x14ac:dyDescent="0.25">
      <c r="G257" s="22">
        <v>250</v>
      </c>
      <c r="H257" s="22">
        <f>HLOOKUP($O257,$B$8:$E$26,H$5,FALSE)</f>
        <v>1</v>
      </c>
      <c r="I257" s="22">
        <f>HLOOKUP($O257,$B$8:$E$26,I$5,FALSE)</f>
        <v>0.3</v>
      </c>
      <c r="J257" s="22">
        <f>HLOOKUP($O257,$B$8:$E$26,J$5,FALSE)</f>
        <v>0.95</v>
      </c>
      <c r="K257" s="22">
        <f>HLOOKUP($O257,$B$8:$E$26,K$5,FALSE)</f>
        <v>0</v>
      </c>
      <c r="L257" s="22">
        <f>HLOOKUP($O257,$B$8:$E$26,L$5,FALSE)</f>
        <v>0</v>
      </c>
      <c r="M257" s="22">
        <f t="shared" si="61"/>
        <v>0.3</v>
      </c>
      <c r="N257" s="22">
        <f t="shared" si="62"/>
        <v>0.95</v>
      </c>
      <c r="O257" s="22" t="s">
        <v>38</v>
      </c>
      <c r="P257" s="24">
        <f t="shared" ca="1" si="58"/>
        <v>0.21579746441699041</v>
      </c>
      <c r="Q257" s="24">
        <f t="shared" ca="1" si="59"/>
        <v>0.61513696425755371</v>
      </c>
      <c r="R257" s="24">
        <f t="shared" ca="1" si="63"/>
        <v>0.83093442867454415</v>
      </c>
      <c r="S257" s="22" t="str">
        <f t="shared" ca="1" si="64"/>
        <v/>
      </c>
      <c r="T257" s="24" t="str">
        <f t="shared" ca="1" si="65"/>
        <v/>
      </c>
      <c r="U257" s="24">
        <f t="shared" ca="1" si="60"/>
        <v>0</v>
      </c>
    </row>
    <row r="258" spans="7:21" x14ac:dyDescent="0.25">
      <c r="G258" s="22">
        <v>251</v>
      </c>
      <c r="H258" s="22">
        <f>HLOOKUP($O258,$B$8:$E$26,H$5,FALSE)</f>
        <v>1</v>
      </c>
      <c r="I258" s="22">
        <f>HLOOKUP($O258,$B$8:$E$26,I$5,FALSE)</f>
        <v>0.3</v>
      </c>
      <c r="J258" s="22">
        <f>HLOOKUP($O258,$B$8:$E$26,J$5,FALSE)</f>
        <v>0.95</v>
      </c>
      <c r="K258" s="22">
        <f>HLOOKUP($O258,$B$8:$E$26,K$5,FALSE)</f>
        <v>0</v>
      </c>
      <c r="L258" s="22">
        <f>HLOOKUP($O258,$B$8:$E$26,L$5,FALSE)</f>
        <v>0</v>
      </c>
      <c r="M258" s="22">
        <f t="shared" si="61"/>
        <v>0.3</v>
      </c>
      <c r="N258" s="22">
        <f t="shared" si="62"/>
        <v>0.95</v>
      </c>
      <c r="O258" s="22" t="s">
        <v>38</v>
      </c>
      <c r="P258" s="24">
        <f t="shared" ca="1" si="58"/>
        <v>0.11473538852948287</v>
      </c>
      <c r="Q258" s="24">
        <f t="shared" ca="1" si="59"/>
        <v>0.59049662592045693</v>
      </c>
      <c r="R258" s="24">
        <f t="shared" ca="1" si="63"/>
        <v>0.70523201444993977</v>
      </c>
      <c r="S258" s="22" t="str">
        <f t="shared" ca="1" si="64"/>
        <v/>
      </c>
      <c r="T258" s="24" t="str">
        <f t="shared" ca="1" si="65"/>
        <v/>
      </c>
      <c r="U258" s="24">
        <f t="shared" ca="1" si="60"/>
        <v>0</v>
      </c>
    </row>
    <row r="259" spans="7:21" x14ac:dyDescent="0.25">
      <c r="G259" s="22">
        <v>252</v>
      </c>
      <c r="H259" s="22">
        <f>HLOOKUP($O259,$B$8:$E$26,H$5,FALSE)</f>
        <v>5</v>
      </c>
      <c r="I259" s="22">
        <f>HLOOKUP($O259,$B$8:$E$26,I$5,FALSE)</f>
        <v>0.18</v>
      </c>
      <c r="J259" s="22">
        <f>HLOOKUP($O259,$B$8:$E$26,J$5,FALSE)</f>
        <v>1.37</v>
      </c>
      <c r="K259" s="22">
        <f>HLOOKUP($O259,$B$8:$E$26,K$5,FALSE)</f>
        <v>0</v>
      </c>
      <c r="L259" s="22">
        <f>HLOOKUP($O259,$B$8:$E$26,L$5,FALSE)</f>
        <v>0</v>
      </c>
      <c r="M259" s="22">
        <f t="shared" si="61"/>
        <v>0.89999999999999991</v>
      </c>
      <c r="N259" s="22">
        <f t="shared" si="62"/>
        <v>6.8500000000000005</v>
      </c>
      <c r="O259" s="22" t="s">
        <v>40</v>
      </c>
      <c r="P259" s="24">
        <f t="shared" ca="1" si="58"/>
        <v>0.74906479310984497</v>
      </c>
      <c r="Q259" s="24">
        <f t="shared" ca="1" si="59"/>
        <v>3.5091201104144432</v>
      </c>
      <c r="R259" s="24">
        <f t="shared" ca="1" si="63"/>
        <v>4.2581849035242882</v>
      </c>
      <c r="S259" s="22" t="str">
        <f t="shared" ca="1" si="64"/>
        <v/>
      </c>
      <c r="T259" s="24" t="str">
        <f t="shared" ca="1" si="65"/>
        <v/>
      </c>
      <c r="U259" s="24">
        <f t="shared" ca="1" si="60"/>
        <v>0</v>
      </c>
    </row>
    <row r="260" spans="7:21" x14ac:dyDescent="0.25">
      <c r="G260" s="22">
        <v>253</v>
      </c>
      <c r="H260" s="22">
        <f>HLOOKUP($O260,$B$8:$E$26,H$5,FALSE)</f>
        <v>3</v>
      </c>
      <c r="I260" s="22">
        <f>HLOOKUP($O260,$B$8:$E$26,I$5,FALSE)</f>
        <v>0.2</v>
      </c>
      <c r="J260" s="22">
        <f>HLOOKUP($O260,$B$8:$E$26,J$5,FALSE)</f>
        <v>1.26</v>
      </c>
      <c r="K260" s="22">
        <f>HLOOKUP($O260,$B$8:$E$26,K$5,FALSE)</f>
        <v>0</v>
      </c>
      <c r="L260" s="22">
        <f>HLOOKUP($O260,$B$8:$E$26,L$5,FALSE)</f>
        <v>0</v>
      </c>
      <c r="M260" s="22">
        <f t="shared" si="61"/>
        <v>0.60000000000000009</v>
      </c>
      <c r="N260" s="22">
        <f t="shared" si="62"/>
        <v>3.7800000000000002</v>
      </c>
      <c r="O260" s="22" t="s">
        <v>39</v>
      </c>
      <c r="P260" s="24">
        <f t="shared" ca="1" si="58"/>
        <v>0.45408176688377355</v>
      </c>
      <c r="Q260" s="24">
        <f t="shared" ca="1" si="59"/>
        <v>1.9510455135193163</v>
      </c>
      <c r="R260" s="24">
        <f t="shared" ca="1" si="63"/>
        <v>2.4051272804030899</v>
      </c>
      <c r="S260" s="22" t="str">
        <f t="shared" ca="1" si="64"/>
        <v/>
      </c>
      <c r="T260" s="24" t="str">
        <f t="shared" ca="1" si="65"/>
        <v/>
      </c>
      <c r="U260" s="24">
        <f t="shared" ca="1" si="60"/>
        <v>0</v>
      </c>
    </row>
    <row r="261" spans="7:21" x14ac:dyDescent="0.25">
      <c r="G261" s="22">
        <v>254</v>
      </c>
      <c r="H261" s="22">
        <f>HLOOKUP($O261,$B$8:$E$26,H$5,FALSE)</f>
        <v>3</v>
      </c>
      <c r="I261" s="22">
        <f>HLOOKUP($O261,$B$8:$E$26,I$5,FALSE)</f>
        <v>0.2</v>
      </c>
      <c r="J261" s="22">
        <f>HLOOKUP($O261,$B$8:$E$26,J$5,FALSE)</f>
        <v>1.26</v>
      </c>
      <c r="K261" s="22">
        <f>HLOOKUP($O261,$B$8:$E$26,K$5,FALSE)</f>
        <v>0</v>
      </c>
      <c r="L261" s="22">
        <f>HLOOKUP($O261,$B$8:$E$26,L$5,FALSE)</f>
        <v>0</v>
      </c>
      <c r="M261" s="22">
        <f t="shared" si="61"/>
        <v>0.60000000000000009</v>
      </c>
      <c r="N261" s="22">
        <f t="shared" si="62"/>
        <v>3.7800000000000002</v>
      </c>
      <c r="O261" s="22" t="s">
        <v>39</v>
      </c>
      <c r="P261" s="24">
        <f t="shared" ca="1" si="58"/>
        <v>0.21091984597193048</v>
      </c>
      <c r="Q261" s="24">
        <f t="shared" ca="1" si="59"/>
        <v>2.3594874573471616</v>
      </c>
      <c r="R261" s="24">
        <f t="shared" ca="1" si="63"/>
        <v>2.570407303319092</v>
      </c>
      <c r="S261" s="22" t="str">
        <f t="shared" ca="1" si="64"/>
        <v/>
      </c>
      <c r="T261" s="24" t="str">
        <f t="shared" ca="1" si="65"/>
        <v/>
      </c>
      <c r="U261" s="24">
        <f t="shared" ca="1" si="60"/>
        <v>0</v>
      </c>
    </row>
    <row r="262" spans="7:21" x14ac:dyDescent="0.25">
      <c r="G262" s="22">
        <v>255</v>
      </c>
      <c r="H262" s="22">
        <f>HLOOKUP($O262,$B$8:$E$26,H$5,FALSE)</f>
        <v>10</v>
      </c>
      <c r="I262" s="22">
        <f>HLOOKUP($O262,$B$8:$E$26,I$5,FALSE)</f>
        <v>0.2</v>
      </c>
      <c r="J262" s="22">
        <f>HLOOKUP($O262,$B$8:$E$26,J$5,FALSE)</f>
        <v>1.4</v>
      </c>
      <c r="K262" s="22">
        <f>HLOOKUP($O262,$B$8:$E$26,K$5,FALSE)</f>
        <v>0</v>
      </c>
      <c r="L262" s="22">
        <f>HLOOKUP($O262,$B$8:$E$26,L$5,FALSE)</f>
        <v>0</v>
      </c>
      <c r="M262" s="22">
        <f t="shared" si="61"/>
        <v>2</v>
      </c>
      <c r="N262" s="22">
        <f t="shared" si="62"/>
        <v>14</v>
      </c>
      <c r="O262" s="22" t="s">
        <v>41</v>
      </c>
      <c r="P262" s="24">
        <f t="shared" ca="1" si="58"/>
        <v>0.69282366920855543</v>
      </c>
      <c r="Q262" s="24">
        <f t="shared" ca="1" si="59"/>
        <v>7.0829754099051394</v>
      </c>
      <c r="R262" s="24">
        <f t="shared" ca="1" si="63"/>
        <v>7.7757990791136944</v>
      </c>
      <c r="S262" s="22" t="str">
        <f t="shared" ca="1" si="64"/>
        <v/>
      </c>
      <c r="T262" s="24" t="str">
        <f t="shared" ca="1" si="65"/>
        <v/>
      </c>
      <c r="U262" s="24">
        <f t="shared" ca="1" si="60"/>
        <v>0</v>
      </c>
    </row>
    <row r="263" spans="7:21" x14ac:dyDescent="0.25">
      <c r="G263" s="22">
        <v>256</v>
      </c>
      <c r="H263" s="22">
        <f>HLOOKUP($O263,$B$8:$E$26,H$5,FALSE)</f>
        <v>3</v>
      </c>
      <c r="I263" s="22">
        <f>HLOOKUP($O263,$B$8:$E$26,I$5,FALSE)</f>
        <v>0.2</v>
      </c>
      <c r="J263" s="22">
        <f>HLOOKUP($O263,$B$8:$E$26,J$5,FALSE)</f>
        <v>1.26</v>
      </c>
      <c r="K263" s="22">
        <f>HLOOKUP($O263,$B$8:$E$26,K$5,FALSE)</f>
        <v>0</v>
      </c>
      <c r="L263" s="22">
        <f>HLOOKUP($O263,$B$8:$E$26,L$5,FALSE)</f>
        <v>0</v>
      </c>
      <c r="M263" s="22">
        <f t="shared" si="61"/>
        <v>0.60000000000000009</v>
      </c>
      <c r="N263" s="22">
        <f t="shared" si="62"/>
        <v>3.7800000000000002</v>
      </c>
      <c r="O263" s="22" t="s">
        <v>39</v>
      </c>
      <c r="P263" s="24">
        <f t="shared" ca="1" si="58"/>
        <v>0.59446997231855292</v>
      </c>
      <c r="Q263" s="24">
        <f t="shared" ca="1" si="59"/>
        <v>2.312504865184466</v>
      </c>
      <c r="R263" s="24">
        <f t="shared" ca="1" si="63"/>
        <v>2.9069748375030189</v>
      </c>
      <c r="S263" s="22" t="str">
        <f t="shared" ca="1" si="64"/>
        <v/>
      </c>
      <c r="T263" s="24" t="str">
        <f t="shared" ca="1" si="65"/>
        <v/>
      </c>
      <c r="U263" s="24">
        <f t="shared" ca="1" si="60"/>
        <v>0</v>
      </c>
    </row>
    <row r="264" spans="7:21" x14ac:dyDescent="0.25">
      <c r="G264" s="22">
        <v>257</v>
      </c>
      <c r="H264" s="22">
        <f>HLOOKUP($O264,$B$8:$E$26,H$5,FALSE)</f>
        <v>3</v>
      </c>
      <c r="I264" s="22">
        <f>HLOOKUP($O264,$B$8:$E$26,I$5,FALSE)</f>
        <v>0.2</v>
      </c>
      <c r="J264" s="22">
        <f>HLOOKUP($O264,$B$8:$E$26,J$5,FALSE)</f>
        <v>1.26</v>
      </c>
      <c r="K264" s="22">
        <f>HLOOKUP($O264,$B$8:$E$26,K$5,FALSE)</f>
        <v>0</v>
      </c>
      <c r="L264" s="22">
        <f>HLOOKUP($O264,$B$8:$E$26,L$5,FALSE)</f>
        <v>0</v>
      </c>
      <c r="M264" s="22">
        <f t="shared" si="61"/>
        <v>0.60000000000000009</v>
      </c>
      <c r="N264" s="22">
        <f t="shared" si="62"/>
        <v>3.7800000000000002</v>
      </c>
      <c r="O264" s="22" t="s">
        <v>39</v>
      </c>
      <c r="P264" s="24">
        <f t="shared" ca="1" si="58"/>
        <v>3.343157992123956E-2</v>
      </c>
      <c r="Q264" s="24">
        <f t="shared" ca="1" si="59"/>
        <v>2.168144067853464</v>
      </c>
      <c r="R264" s="24">
        <f t="shared" ca="1" si="63"/>
        <v>2.2015756477747037</v>
      </c>
      <c r="S264" s="22" t="str">
        <f t="shared" ca="1" si="64"/>
        <v/>
      </c>
      <c r="T264" s="24" t="str">
        <f t="shared" ca="1" si="65"/>
        <v/>
      </c>
      <c r="U264" s="24">
        <f t="shared" ca="1" si="60"/>
        <v>0</v>
      </c>
    </row>
    <row r="265" spans="7:21" x14ac:dyDescent="0.25">
      <c r="G265" s="22">
        <v>258</v>
      </c>
      <c r="H265" s="22">
        <f>HLOOKUP($O265,$B$8:$E$26,H$5,FALSE)</f>
        <v>5</v>
      </c>
      <c r="I265" s="22">
        <f>HLOOKUP($O265,$B$8:$E$26,I$5,FALSE)</f>
        <v>0.18</v>
      </c>
      <c r="J265" s="22">
        <f>HLOOKUP($O265,$B$8:$E$26,J$5,FALSE)</f>
        <v>1.37</v>
      </c>
      <c r="K265" s="22">
        <f>HLOOKUP($O265,$B$8:$E$26,K$5,FALSE)</f>
        <v>0</v>
      </c>
      <c r="L265" s="22">
        <f>HLOOKUP($O265,$B$8:$E$26,L$5,FALSE)</f>
        <v>0</v>
      </c>
      <c r="M265" s="22">
        <f t="shared" si="61"/>
        <v>0.89999999999999991</v>
      </c>
      <c r="N265" s="22">
        <f t="shared" si="62"/>
        <v>6.8500000000000005</v>
      </c>
      <c r="O265" s="22" t="s">
        <v>40</v>
      </c>
      <c r="P265" s="24">
        <f t="shared" ref="P265:P328" ca="1" si="66">RAND()*$M265</f>
        <v>0.89382166048022793</v>
      </c>
      <c r="Q265" s="24">
        <f t="shared" ref="Q265:Q328" ca="1" si="67">MIN(N265*20,MAX(M265,NORMINV(RAND(),N265-(N265-M265)/2,(N265-M265)/16)))</f>
        <v>4.0035022943301612</v>
      </c>
      <c r="R265" s="24">
        <f t="shared" ca="1" si="63"/>
        <v>4.8973239548103891</v>
      </c>
      <c r="S265" s="22" t="str">
        <f t="shared" ca="1" si="64"/>
        <v/>
      </c>
      <c r="T265" s="24" t="str">
        <f t="shared" ca="1" si="65"/>
        <v/>
      </c>
      <c r="U265" s="24">
        <f t="shared" ref="U265:U328" ca="1" si="68">Q265*K265*L265</f>
        <v>0</v>
      </c>
    </row>
    <row r="266" spans="7:21" x14ac:dyDescent="0.25">
      <c r="G266" s="22">
        <v>259</v>
      </c>
      <c r="H266" s="22">
        <f>HLOOKUP($O266,$B$8:$E$26,H$5,FALSE)</f>
        <v>3</v>
      </c>
      <c r="I266" s="22">
        <f>HLOOKUP($O266,$B$8:$E$26,I$5,FALSE)</f>
        <v>0.2</v>
      </c>
      <c r="J266" s="22">
        <f>HLOOKUP($O266,$B$8:$E$26,J$5,FALSE)</f>
        <v>1.26</v>
      </c>
      <c r="K266" s="22">
        <f>HLOOKUP($O266,$B$8:$E$26,K$5,FALSE)</f>
        <v>0</v>
      </c>
      <c r="L266" s="22">
        <f>HLOOKUP($O266,$B$8:$E$26,L$5,FALSE)</f>
        <v>0</v>
      </c>
      <c r="M266" s="22">
        <f t="shared" si="61"/>
        <v>0.60000000000000009</v>
      </c>
      <c r="N266" s="22">
        <f t="shared" si="62"/>
        <v>3.7800000000000002</v>
      </c>
      <c r="O266" s="22" t="s">
        <v>39</v>
      </c>
      <c r="P266" s="24">
        <f t="shared" ca="1" si="66"/>
        <v>0.49085693874035152</v>
      </c>
      <c r="Q266" s="24">
        <f t="shared" ca="1" si="67"/>
        <v>1.9735536257168196</v>
      </c>
      <c r="R266" s="24">
        <f t="shared" ca="1" si="63"/>
        <v>2.4644105644571712</v>
      </c>
      <c r="S266" s="22" t="str">
        <f t="shared" ca="1" si="64"/>
        <v/>
      </c>
      <c r="T266" s="24" t="str">
        <f t="shared" ca="1" si="65"/>
        <v/>
      </c>
      <c r="U266" s="24">
        <f t="shared" ca="1" si="68"/>
        <v>0</v>
      </c>
    </row>
    <row r="267" spans="7:21" x14ac:dyDescent="0.25">
      <c r="G267" s="22">
        <v>260</v>
      </c>
      <c r="H267" s="22">
        <f>HLOOKUP($O267,$B$8:$E$26,H$5,FALSE)</f>
        <v>3</v>
      </c>
      <c r="I267" s="22">
        <f>HLOOKUP($O267,$B$8:$E$26,I$5,FALSE)</f>
        <v>0.2</v>
      </c>
      <c r="J267" s="22">
        <f>HLOOKUP($O267,$B$8:$E$26,J$5,FALSE)</f>
        <v>1.26</v>
      </c>
      <c r="K267" s="22">
        <f>HLOOKUP($O267,$B$8:$E$26,K$5,FALSE)</f>
        <v>0</v>
      </c>
      <c r="L267" s="22">
        <f>HLOOKUP($O267,$B$8:$E$26,L$5,FALSE)</f>
        <v>0</v>
      </c>
      <c r="M267" s="22">
        <f t="shared" si="61"/>
        <v>0.60000000000000009</v>
      </c>
      <c r="N267" s="22">
        <f t="shared" si="62"/>
        <v>3.7800000000000002</v>
      </c>
      <c r="O267" s="22" t="s">
        <v>39</v>
      </c>
      <c r="P267" s="24">
        <f t="shared" ca="1" si="66"/>
        <v>0.40514204464258757</v>
      </c>
      <c r="Q267" s="24">
        <f t="shared" ca="1" si="67"/>
        <v>2.0869366677577963</v>
      </c>
      <c r="R267" s="24">
        <f t="shared" ca="1" si="63"/>
        <v>2.4920787124003838</v>
      </c>
      <c r="S267" s="22" t="str">
        <f t="shared" ca="1" si="64"/>
        <v/>
      </c>
      <c r="T267" s="24" t="str">
        <f t="shared" ca="1" si="65"/>
        <v/>
      </c>
      <c r="U267" s="24">
        <f t="shared" ca="1" si="68"/>
        <v>0</v>
      </c>
    </row>
    <row r="268" spans="7:21" x14ac:dyDescent="0.25">
      <c r="G268" s="22">
        <v>261</v>
      </c>
      <c r="H268" s="22">
        <f>HLOOKUP($O268,$B$8:$E$26,H$5,FALSE)</f>
        <v>3</v>
      </c>
      <c r="I268" s="22">
        <f>HLOOKUP($O268,$B$8:$E$26,I$5,FALSE)</f>
        <v>0.2</v>
      </c>
      <c r="J268" s="22">
        <f>HLOOKUP($O268,$B$8:$E$26,J$5,FALSE)</f>
        <v>1.26</v>
      </c>
      <c r="K268" s="22">
        <f>HLOOKUP($O268,$B$8:$E$26,K$5,FALSE)</f>
        <v>0</v>
      </c>
      <c r="L268" s="22">
        <f>HLOOKUP($O268,$B$8:$E$26,L$5,FALSE)</f>
        <v>0</v>
      </c>
      <c r="M268" s="22">
        <f t="shared" si="61"/>
        <v>0.60000000000000009</v>
      </c>
      <c r="N268" s="22">
        <f t="shared" si="62"/>
        <v>3.7800000000000002</v>
      </c>
      <c r="O268" s="22" t="s">
        <v>39</v>
      </c>
      <c r="P268" s="24">
        <f t="shared" ca="1" si="66"/>
        <v>3.6647799788040877E-2</v>
      </c>
      <c r="Q268" s="24">
        <f t="shared" ca="1" si="67"/>
        <v>1.9374842853212413</v>
      </c>
      <c r="R268" s="24">
        <f t="shared" ca="1" si="63"/>
        <v>1.9741320851092821</v>
      </c>
      <c r="S268" s="22" t="str">
        <f t="shared" ca="1" si="64"/>
        <v/>
      </c>
      <c r="T268" s="24" t="str">
        <f t="shared" ca="1" si="65"/>
        <v/>
      </c>
      <c r="U268" s="24">
        <f t="shared" ca="1" si="68"/>
        <v>0</v>
      </c>
    </row>
    <row r="269" spans="7:21" x14ac:dyDescent="0.25">
      <c r="G269" s="22">
        <v>262</v>
      </c>
      <c r="H269" s="22">
        <f>HLOOKUP($O269,$B$8:$E$26,H$5,FALSE)</f>
        <v>3</v>
      </c>
      <c r="I269" s="22">
        <f>HLOOKUP($O269,$B$8:$E$26,I$5,FALSE)</f>
        <v>0.2</v>
      </c>
      <c r="J269" s="22">
        <f>HLOOKUP($O269,$B$8:$E$26,J$5,FALSE)</f>
        <v>1.26</v>
      </c>
      <c r="K269" s="22">
        <f>HLOOKUP($O269,$B$8:$E$26,K$5,FALSE)</f>
        <v>0</v>
      </c>
      <c r="L269" s="22">
        <f>HLOOKUP($O269,$B$8:$E$26,L$5,FALSE)</f>
        <v>0</v>
      </c>
      <c r="M269" s="22">
        <f t="shared" si="61"/>
        <v>0.60000000000000009</v>
      </c>
      <c r="N269" s="22">
        <f t="shared" si="62"/>
        <v>3.7800000000000002</v>
      </c>
      <c r="O269" s="22" t="s">
        <v>39</v>
      </c>
      <c r="P269" s="24">
        <f t="shared" ca="1" si="66"/>
        <v>0.23579957435991539</v>
      </c>
      <c r="Q269" s="24">
        <f t="shared" ca="1" si="67"/>
        <v>2.0780484181128527</v>
      </c>
      <c r="R269" s="24">
        <f t="shared" ca="1" si="63"/>
        <v>2.313847992472768</v>
      </c>
      <c r="S269" s="22" t="str">
        <f t="shared" ca="1" si="64"/>
        <v/>
      </c>
      <c r="T269" s="24" t="str">
        <f t="shared" ca="1" si="65"/>
        <v/>
      </c>
      <c r="U269" s="24">
        <f t="shared" ca="1" si="68"/>
        <v>0</v>
      </c>
    </row>
    <row r="270" spans="7:21" x14ac:dyDescent="0.25">
      <c r="G270" s="22">
        <v>263</v>
      </c>
      <c r="H270" s="22">
        <f>HLOOKUP($O270,$B$8:$E$26,H$5,FALSE)</f>
        <v>5</v>
      </c>
      <c r="I270" s="22">
        <f>HLOOKUP($O270,$B$8:$E$26,I$5,FALSE)</f>
        <v>0.18</v>
      </c>
      <c r="J270" s="22">
        <f>HLOOKUP($O270,$B$8:$E$26,J$5,FALSE)</f>
        <v>1.37</v>
      </c>
      <c r="K270" s="22">
        <f>HLOOKUP($O270,$B$8:$E$26,K$5,FALSE)</f>
        <v>0</v>
      </c>
      <c r="L270" s="22">
        <f>HLOOKUP($O270,$B$8:$E$26,L$5,FALSE)</f>
        <v>0</v>
      </c>
      <c r="M270" s="22">
        <f t="shared" si="61"/>
        <v>0.89999999999999991</v>
      </c>
      <c r="N270" s="22">
        <f t="shared" si="62"/>
        <v>6.8500000000000005</v>
      </c>
      <c r="O270" s="22" t="s">
        <v>40</v>
      </c>
      <c r="P270" s="24">
        <f t="shared" ca="1" si="66"/>
        <v>0.78031775382721713</v>
      </c>
      <c r="Q270" s="24">
        <f t="shared" ca="1" si="67"/>
        <v>4.1104309742138341</v>
      </c>
      <c r="R270" s="24">
        <f t="shared" ca="1" si="63"/>
        <v>4.8907487280410509</v>
      </c>
      <c r="S270" s="22" t="str">
        <f t="shared" ca="1" si="64"/>
        <v/>
      </c>
      <c r="T270" s="24" t="str">
        <f t="shared" ca="1" si="65"/>
        <v/>
      </c>
      <c r="U270" s="24">
        <f t="shared" ca="1" si="68"/>
        <v>0</v>
      </c>
    </row>
    <row r="271" spans="7:21" x14ac:dyDescent="0.25">
      <c r="G271" s="22">
        <v>264</v>
      </c>
      <c r="H271" s="22">
        <f>HLOOKUP($O271,$B$8:$E$26,H$5,FALSE)</f>
        <v>10</v>
      </c>
      <c r="I271" s="22">
        <f>HLOOKUP($O271,$B$8:$E$26,I$5,FALSE)</f>
        <v>0.2</v>
      </c>
      <c r="J271" s="22">
        <f>HLOOKUP($O271,$B$8:$E$26,J$5,FALSE)</f>
        <v>1.4</v>
      </c>
      <c r="K271" s="22">
        <f>HLOOKUP($O271,$B$8:$E$26,K$5,FALSE)</f>
        <v>0</v>
      </c>
      <c r="L271" s="22">
        <f>HLOOKUP($O271,$B$8:$E$26,L$5,FALSE)</f>
        <v>0</v>
      </c>
      <c r="M271" s="22">
        <f t="shared" ref="M271:M334" si="69">I271*$H271</f>
        <v>2</v>
      </c>
      <c r="N271" s="22">
        <f t="shared" ref="N271:N334" si="70">J271*$H271</f>
        <v>14</v>
      </c>
      <c r="O271" s="22" t="s">
        <v>41</v>
      </c>
      <c r="P271" s="24">
        <f t="shared" ca="1" si="66"/>
        <v>0.45871669195740905</v>
      </c>
      <c r="Q271" s="24">
        <f t="shared" ca="1" si="67"/>
        <v>7.3881385163847959</v>
      </c>
      <c r="R271" s="24">
        <f t="shared" ca="1" si="63"/>
        <v>7.8468552083422054</v>
      </c>
      <c r="S271" s="22" t="str">
        <f t="shared" ca="1" si="64"/>
        <v/>
      </c>
      <c r="T271" s="24" t="str">
        <f t="shared" ca="1" si="65"/>
        <v/>
      </c>
      <c r="U271" s="24">
        <f t="shared" ca="1" si="68"/>
        <v>0</v>
      </c>
    </row>
    <row r="272" spans="7:21" x14ac:dyDescent="0.25">
      <c r="G272" s="22">
        <v>265</v>
      </c>
      <c r="H272" s="22">
        <f>HLOOKUP($O272,$B$8:$E$26,H$5,FALSE)</f>
        <v>1</v>
      </c>
      <c r="I272" s="22">
        <f>HLOOKUP($O272,$B$8:$E$26,I$5,FALSE)</f>
        <v>0.3</v>
      </c>
      <c r="J272" s="22">
        <f>HLOOKUP($O272,$B$8:$E$26,J$5,FALSE)</f>
        <v>0.95</v>
      </c>
      <c r="K272" s="22">
        <f>HLOOKUP($O272,$B$8:$E$26,K$5,FALSE)</f>
        <v>0</v>
      </c>
      <c r="L272" s="22">
        <f>HLOOKUP($O272,$B$8:$E$26,L$5,FALSE)</f>
        <v>0</v>
      </c>
      <c r="M272" s="22">
        <f t="shared" si="69"/>
        <v>0.3</v>
      </c>
      <c r="N272" s="22">
        <f t="shared" si="70"/>
        <v>0.95</v>
      </c>
      <c r="O272" s="22" t="s">
        <v>38</v>
      </c>
      <c r="P272" s="24">
        <f t="shared" ca="1" si="66"/>
        <v>2.1977335779931217E-2</v>
      </c>
      <c r="Q272" s="24">
        <f t="shared" ca="1" si="67"/>
        <v>0.68876877360597777</v>
      </c>
      <c r="R272" s="24">
        <f t="shared" ca="1" si="63"/>
        <v>0.71074610938590899</v>
      </c>
      <c r="S272" s="22" t="str">
        <f t="shared" ca="1" si="64"/>
        <v/>
      </c>
      <c r="T272" s="24" t="str">
        <f t="shared" ca="1" si="65"/>
        <v/>
      </c>
      <c r="U272" s="24">
        <f t="shared" ca="1" si="68"/>
        <v>0</v>
      </c>
    </row>
    <row r="273" spans="7:21" x14ac:dyDescent="0.25">
      <c r="G273" s="22">
        <v>266</v>
      </c>
      <c r="H273" s="22">
        <f>HLOOKUP($O273,$B$8:$E$26,H$5,FALSE)</f>
        <v>1</v>
      </c>
      <c r="I273" s="22">
        <f>HLOOKUP($O273,$B$8:$E$26,I$5,FALSE)</f>
        <v>0.3</v>
      </c>
      <c r="J273" s="22">
        <f>HLOOKUP($O273,$B$8:$E$26,J$5,FALSE)</f>
        <v>0.95</v>
      </c>
      <c r="K273" s="22">
        <f>HLOOKUP($O273,$B$8:$E$26,K$5,FALSE)</f>
        <v>0</v>
      </c>
      <c r="L273" s="22">
        <f>HLOOKUP($O273,$B$8:$E$26,L$5,FALSE)</f>
        <v>0</v>
      </c>
      <c r="M273" s="22">
        <f t="shared" si="69"/>
        <v>0.3</v>
      </c>
      <c r="N273" s="22">
        <f t="shared" si="70"/>
        <v>0.95</v>
      </c>
      <c r="O273" s="22" t="s">
        <v>38</v>
      </c>
      <c r="P273" s="24">
        <f t="shared" ca="1" si="66"/>
        <v>0.13525035483544168</v>
      </c>
      <c r="Q273" s="24">
        <f t="shared" ca="1" si="67"/>
        <v>0.57696835466599494</v>
      </c>
      <c r="R273" s="24">
        <f t="shared" ca="1" si="63"/>
        <v>0.71221870950143662</v>
      </c>
      <c r="S273" s="22" t="str">
        <f t="shared" ca="1" si="64"/>
        <v/>
      </c>
      <c r="T273" s="24" t="str">
        <f t="shared" ca="1" si="65"/>
        <v/>
      </c>
      <c r="U273" s="24">
        <f t="shared" ca="1" si="68"/>
        <v>0</v>
      </c>
    </row>
    <row r="274" spans="7:21" x14ac:dyDescent="0.25">
      <c r="G274" s="22">
        <v>267</v>
      </c>
      <c r="H274" s="22">
        <f>HLOOKUP($O274,$B$8:$E$26,H$5,FALSE)</f>
        <v>3</v>
      </c>
      <c r="I274" s="22">
        <f>HLOOKUP($O274,$B$8:$E$26,I$5,FALSE)</f>
        <v>0.2</v>
      </c>
      <c r="J274" s="22">
        <f>HLOOKUP($O274,$B$8:$E$26,J$5,FALSE)</f>
        <v>1.26</v>
      </c>
      <c r="K274" s="22">
        <f>HLOOKUP($O274,$B$8:$E$26,K$5,FALSE)</f>
        <v>0</v>
      </c>
      <c r="L274" s="22">
        <f>HLOOKUP($O274,$B$8:$E$26,L$5,FALSE)</f>
        <v>0</v>
      </c>
      <c r="M274" s="22">
        <f t="shared" si="69"/>
        <v>0.60000000000000009</v>
      </c>
      <c r="N274" s="22">
        <f t="shared" si="70"/>
        <v>3.7800000000000002</v>
      </c>
      <c r="O274" s="22" t="s">
        <v>39</v>
      </c>
      <c r="P274" s="24">
        <f t="shared" ca="1" si="66"/>
        <v>0.30341301789859432</v>
      </c>
      <c r="Q274" s="24">
        <f t="shared" ca="1" si="67"/>
        <v>2.4809565950891246</v>
      </c>
      <c r="R274" s="24">
        <f t="shared" ca="1" si="63"/>
        <v>2.7843696129877191</v>
      </c>
      <c r="S274" s="22" t="str">
        <f t="shared" ca="1" si="64"/>
        <v/>
      </c>
      <c r="T274" s="24" t="str">
        <f t="shared" ca="1" si="65"/>
        <v/>
      </c>
      <c r="U274" s="24">
        <f t="shared" ca="1" si="68"/>
        <v>0</v>
      </c>
    </row>
    <row r="275" spans="7:21" x14ac:dyDescent="0.25">
      <c r="G275" s="22">
        <v>268</v>
      </c>
      <c r="H275" s="22">
        <f>HLOOKUP($O275,$B$8:$E$26,H$5,FALSE)</f>
        <v>3</v>
      </c>
      <c r="I275" s="22">
        <f>HLOOKUP($O275,$B$8:$E$26,I$5,FALSE)</f>
        <v>0.2</v>
      </c>
      <c r="J275" s="22">
        <f>HLOOKUP($O275,$B$8:$E$26,J$5,FALSE)</f>
        <v>1.26</v>
      </c>
      <c r="K275" s="22">
        <f>HLOOKUP($O275,$B$8:$E$26,K$5,FALSE)</f>
        <v>0</v>
      </c>
      <c r="L275" s="22">
        <f>HLOOKUP($O275,$B$8:$E$26,L$5,FALSE)</f>
        <v>0</v>
      </c>
      <c r="M275" s="22">
        <f t="shared" si="69"/>
        <v>0.60000000000000009</v>
      </c>
      <c r="N275" s="22">
        <f t="shared" si="70"/>
        <v>3.7800000000000002</v>
      </c>
      <c r="O275" s="22" t="s">
        <v>39</v>
      </c>
      <c r="P275" s="24">
        <f t="shared" ca="1" si="66"/>
        <v>0.38064459449798416</v>
      </c>
      <c r="Q275" s="24">
        <f t="shared" ca="1" si="67"/>
        <v>1.9958594982843874</v>
      </c>
      <c r="R275" s="24">
        <f t="shared" ca="1" si="63"/>
        <v>2.3765040927823717</v>
      </c>
      <c r="S275" s="22" t="str">
        <f t="shared" ca="1" si="64"/>
        <v/>
      </c>
      <c r="T275" s="24" t="str">
        <f t="shared" ca="1" si="65"/>
        <v/>
      </c>
      <c r="U275" s="24">
        <f t="shared" ca="1" si="68"/>
        <v>0</v>
      </c>
    </row>
    <row r="276" spans="7:21" x14ac:dyDescent="0.25">
      <c r="G276" s="22">
        <v>269</v>
      </c>
      <c r="H276" s="22">
        <f>HLOOKUP($O276,$B$8:$E$26,H$5,FALSE)</f>
        <v>5</v>
      </c>
      <c r="I276" s="22">
        <f>HLOOKUP($O276,$B$8:$E$26,I$5,FALSE)</f>
        <v>0.18</v>
      </c>
      <c r="J276" s="22">
        <f>HLOOKUP($O276,$B$8:$E$26,J$5,FALSE)</f>
        <v>1.37</v>
      </c>
      <c r="K276" s="22">
        <f>HLOOKUP($O276,$B$8:$E$26,K$5,FALSE)</f>
        <v>0</v>
      </c>
      <c r="L276" s="22">
        <f>HLOOKUP($O276,$B$8:$E$26,L$5,FALSE)</f>
        <v>0</v>
      </c>
      <c r="M276" s="22">
        <f t="shared" si="69"/>
        <v>0.89999999999999991</v>
      </c>
      <c r="N276" s="22">
        <f t="shared" si="70"/>
        <v>6.8500000000000005</v>
      </c>
      <c r="O276" s="22" t="s">
        <v>40</v>
      </c>
      <c r="P276" s="24">
        <f t="shared" ca="1" si="66"/>
        <v>0.44416217908327471</v>
      </c>
      <c r="Q276" s="24">
        <f t="shared" ca="1" si="67"/>
        <v>3.8998832700967254</v>
      </c>
      <c r="R276" s="24">
        <f t="shared" ca="1" si="63"/>
        <v>4.3440454491800002</v>
      </c>
      <c r="S276" s="22" t="str">
        <f t="shared" ca="1" si="64"/>
        <v/>
      </c>
      <c r="T276" s="24" t="str">
        <f t="shared" ca="1" si="65"/>
        <v/>
      </c>
      <c r="U276" s="24">
        <f t="shared" ca="1" si="68"/>
        <v>0</v>
      </c>
    </row>
    <row r="277" spans="7:21" x14ac:dyDescent="0.25">
      <c r="G277" s="22">
        <v>270</v>
      </c>
      <c r="H277" s="22">
        <f>HLOOKUP($O277,$B$8:$E$26,H$5,FALSE)</f>
        <v>5</v>
      </c>
      <c r="I277" s="22">
        <f>HLOOKUP($O277,$B$8:$E$26,I$5,FALSE)</f>
        <v>0.18</v>
      </c>
      <c r="J277" s="22">
        <f>HLOOKUP($O277,$B$8:$E$26,J$5,FALSE)</f>
        <v>1.37</v>
      </c>
      <c r="K277" s="22">
        <f>HLOOKUP($O277,$B$8:$E$26,K$5,FALSE)</f>
        <v>0</v>
      </c>
      <c r="L277" s="22">
        <f>HLOOKUP($O277,$B$8:$E$26,L$5,FALSE)</f>
        <v>0</v>
      </c>
      <c r="M277" s="22">
        <f t="shared" si="69"/>
        <v>0.89999999999999991</v>
      </c>
      <c r="N277" s="22">
        <f t="shared" si="70"/>
        <v>6.8500000000000005</v>
      </c>
      <c r="O277" s="22" t="s">
        <v>40</v>
      </c>
      <c r="P277" s="24">
        <f t="shared" ca="1" si="66"/>
        <v>0.21729185748157737</v>
      </c>
      <c r="Q277" s="24">
        <f t="shared" ca="1" si="67"/>
        <v>4.0345185775684493</v>
      </c>
      <c r="R277" s="24">
        <f t="shared" ca="1" si="63"/>
        <v>4.251810435050027</v>
      </c>
      <c r="S277" s="22" t="str">
        <f t="shared" ca="1" si="64"/>
        <v/>
      </c>
      <c r="T277" s="24" t="str">
        <f t="shared" ca="1" si="65"/>
        <v/>
      </c>
      <c r="U277" s="24">
        <f t="shared" ca="1" si="68"/>
        <v>0</v>
      </c>
    </row>
    <row r="278" spans="7:21" x14ac:dyDescent="0.25">
      <c r="G278" s="22">
        <v>271</v>
      </c>
      <c r="H278" s="22">
        <f>HLOOKUP($O278,$B$8:$E$26,H$5,FALSE)</f>
        <v>5</v>
      </c>
      <c r="I278" s="22">
        <f>HLOOKUP($O278,$B$8:$E$26,I$5,FALSE)</f>
        <v>0.18</v>
      </c>
      <c r="J278" s="22">
        <f>HLOOKUP($O278,$B$8:$E$26,J$5,FALSE)</f>
        <v>1.37</v>
      </c>
      <c r="K278" s="22">
        <f>HLOOKUP($O278,$B$8:$E$26,K$5,FALSE)</f>
        <v>0</v>
      </c>
      <c r="L278" s="22">
        <f>HLOOKUP($O278,$B$8:$E$26,L$5,FALSE)</f>
        <v>0</v>
      </c>
      <c r="M278" s="22">
        <f t="shared" si="69"/>
        <v>0.89999999999999991</v>
      </c>
      <c r="N278" s="22">
        <f t="shared" si="70"/>
        <v>6.8500000000000005</v>
      </c>
      <c r="O278" s="22" t="s">
        <v>40</v>
      </c>
      <c r="P278" s="24">
        <f t="shared" ca="1" si="66"/>
        <v>0.61194662689593238</v>
      </c>
      <c r="Q278" s="24">
        <f t="shared" ca="1" si="67"/>
        <v>3.179327423896718</v>
      </c>
      <c r="R278" s="24">
        <f t="shared" ca="1" si="63"/>
        <v>3.7912740507926506</v>
      </c>
      <c r="S278" s="22" t="str">
        <f t="shared" ca="1" si="64"/>
        <v/>
      </c>
      <c r="T278" s="24" t="str">
        <f t="shared" ca="1" si="65"/>
        <v/>
      </c>
      <c r="U278" s="24">
        <f t="shared" ca="1" si="68"/>
        <v>0</v>
      </c>
    </row>
    <row r="279" spans="7:21" x14ac:dyDescent="0.25">
      <c r="G279" s="22">
        <v>272</v>
      </c>
      <c r="H279" s="22">
        <f>HLOOKUP($O279,$B$8:$E$26,H$5,FALSE)</f>
        <v>3</v>
      </c>
      <c r="I279" s="22">
        <f>HLOOKUP($O279,$B$8:$E$26,I$5,FALSE)</f>
        <v>0.2</v>
      </c>
      <c r="J279" s="22">
        <f>HLOOKUP($O279,$B$8:$E$26,J$5,FALSE)</f>
        <v>1.26</v>
      </c>
      <c r="K279" s="22">
        <f>HLOOKUP($O279,$B$8:$E$26,K$5,FALSE)</f>
        <v>0</v>
      </c>
      <c r="L279" s="22">
        <f>HLOOKUP($O279,$B$8:$E$26,L$5,FALSE)</f>
        <v>0</v>
      </c>
      <c r="M279" s="22">
        <f t="shared" si="69"/>
        <v>0.60000000000000009</v>
      </c>
      <c r="N279" s="22">
        <f t="shared" si="70"/>
        <v>3.7800000000000002</v>
      </c>
      <c r="O279" s="22" t="s">
        <v>39</v>
      </c>
      <c r="P279" s="24">
        <f t="shared" ca="1" si="66"/>
        <v>0.19183186393718316</v>
      </c>
      <c r="Q279" s="24">
        <f t="shared" ca="1" si="67"/>
        <v>1.9299442258175521</v>
      </c>
      <c r="R279" s="24">
        <f t="shared" ca="1" si="63"/>
        <v>2.1217760897547353</v>
      </c>
      <c r="S279" s="22" t="str">
        <f t="shared" ca="1" si="64"/>
        <v/>
      </c>
      <c r="T279" s="24" t="str">
        <f t="shared" ca="1" si="65"/>
        <v/>
      </c>
      <c r="U279" s="24">
        <f t="shared" ca="1" si="68"/>
        <v>0</v>
      </c>
    </row>
    <row r="280" spans="7:21" x14ac:dyDescent="0.25">
      <c r="G280" s="22">
        <v>273</v>
      </c>
      <c r="H280" s="22">
        <f>HLOOKUP($O280,$B$8:$E$26,H$5,FALSE)</f>
        <v>3</v>
      </c>
      <c r="I280" s="22">
        <f>HLOOKUP($O280,$B$8:$E$26,I$5,FALSE)</f>
        <v>0.2</v>
      </c>
      <c r="J280" s="22">
        <f>HLOOKUP($O280,$B$8:$E$26,J$5,FALSE)</f>
        <v>1.26</v>
      </c>
      <c r="K280" s="22">
        <f>HLOOKUP($O280,$B$8:$E$26,K$5,FALSE)</f>
        <v>0</v>
      </c>
      <c r="L280" s="22">
        <f>HLOOKUP($O280,$B$8:$E$26,L$5,FALSE)</f>
        <v>0</v>
      </c>
      <c r="M280" s="22">
        <f t="shared" si="69"/>
        <v>0.60000000000000009</v>
      </c>
      <c r="N280" s="22">
        <f t="shared" si="70"/>
        <v>3.7800000000000002</v>
      </c>
      <c r="O280" s="22" t="s">
        <v>39</v>
      </c>
      <c r="P280" s="24">
        <f t="shared" ca="1" si="66"/>
        <v>0.3318678255863115</v>
      </c>
      <c r="Q280" s="24">
        <f t="shared" ca="1" si="67"/>
        <v>2.0548800492048649</v>
      </c>
      <c r="R280" s="24">
        <f t="shared" ca="1" si="63"/>
        <v>2.3867478747911766</v>
      </c>
      <c r="S280" s="22" t="str">
        <f t="shared" ca="1" si="64"/>
        <v/>
      </c>
      <c r="T280" s="24" t="str">
        <f t="shared" ca="1" si="65"/>
        <v/>
      </c>
      <c r="U280" s="24">
        <f t="shared" ca="1" si="68"/>
        <v>0</v>
      </c>
    </row>
    <row r="281" spans="7:21" x14ac:dyDescent="0.25">
      <c r="G281" s="22">
        <v>274</v>
      </c>
      <c r="H281" s="22">
        <f>HLOOKUP($O281,$B$8:$E$26,H$5,FALSE)</f>
        <v>10</v>
      </c>
      <c r="I281" s="22">
        <f>HLOOKUP($O281,$B$8:$E$26,I$5,FALSE)</f>
        <v>0.2</v>
      </c>
      <c r="J281" s="22">
        <f>HLOOKUP($O281,$B$8:$E$26,J$5,FALSE)</f>
        <v>1.4</v>
      </c>
      <c r="K281" s="22">
        <f>HLOOKUP($O281,$B$8:$E$26,K$5,FALSE)</f>
        <v>0</v>
      </c>
      <c r="L281" s="22">
        <f>HLOOKUP($O281,$B$8:$E$26,L$5,FALSE)</f>
        <v>0</v>
      </c>
      <c r="M281" s="22">
        <f t="shared" si="69"/>
        <v>2</v>
      </c>
      <c r="N281" s="22">
        <f t="shared" si="70"/>
        <v>14</v>
      </c>
      <c r="O281" s="22" t="s">
        <v>41</v>
      </c>
      <c r="P281" s="24">
        <f t="shared" ca="1" si="66"/>
        <v>1.5849394207552292</v>
      </c>
      <c r="Q281" s="24">
        <f t="shared" ca="1" si="67"/>
        <v>8.1939094584072087</v>
      </c>
      <c r="R281" s="24">
        <f t="shared" ca="1" si="63"/>
        <v>9.7788488791624388</v>
      </c>
      <c r="S281" s="22" t="str">
        <f t="shared" ca="1" si="64"/>
        <v/>
      </c>
      <c r="T281" s="24" t="str">
        <f t="shared" ca="1" si="65"/>
        <v/>
      </c>
      <c r="U281" s="24">
        <f t="shared" ca="1" si="68"/>
        <v>0</v>
      </c>
    </row>
    <row r="282" spans="7:21" x14ac:dyDescent="0.25">
      <c r="G282" s="22">
        <v>275</v>
      </c>
      <c r="H282" s="22">
        <f>HLOOKUP($O282,$B$8:$E$26,H$5,FALSE)</f>
        <v>1</v>
      </c>
      <c r="I282" s="22">
        <f>HLOOKUP($O282,$B$8:$E$26,I$5,FALSE)</f>
        <v>0.3</v>
      </c>
      <c r="J282" s="22">
        <f>HLOOKUP($O282,$B$8:$E$26,J$5,FALSE)</f>
        <v>0.95</v>
      </c>
      <c r="K282" s="22">
        <f>HLOOKUP($O282,$B$8:$E$26,K$5,FALSE)</f>
        <v>0</v>
      </c>
      <c r="L282" s="22">
        <f>HLOOKUP($O282,$B$8:$E$26,L$5,FALSE)</f>
        <v>0</v>
      </c>
      <c r="M282" s="22">
        <f t="shared" si="69"/>
        <v>0.3</v>
      </c>
      <c r="N282" s="22">
        <f t="shared" si="70"/>
        <v>0.95</v>
      </c>
      <c r="O282" s="22" t="s">
        <v>38</v>
      </c>
      <c r="P282" s="24">
        <f t="shared" ca="1" si="66"/>
        <v>0.23782004366137777</v>
      </c>
      <c r="Q282" s="24">
        <f t="shared" ca="1" si="67"/>
        <v>0.59397564261465696</v>
      </c>
      <c r="R282" s="24">
        <f t="shared" ca="1" si="63"/>
        <v>0.83179568627603473</v>
      </c>
      <c r="S282" s="22" t="str">
        <f t="shared" ca="1" si="64"/>
        <v/>
      </c>
      <c r="T282" s="24" t="str">
        <f t="shared" ca="1" si="65"/>
        <v/>
      </c>
      <c r="U282" s="24">
        <f t="shared" ca="1" si="68"/>
        <v>0</v>
      </c>
    </row>
    <row r="283" spans="7:21" x14ac:dyDescent="0.25">
      <c r="G283" s="22">
        <v>276</v>
      </c>
      <c r="H283" s="22">
        <f>HLOOKUP($O283,$B$8:$E$26,H$5,FALSE)</f>
        <v>5</v>
      </c>
      <c r="I283" s="22">
        <f>HLOOKUP($O283,$B$8:$E$26,I$5,FALSE)</f>
        <v>0.18</v>
      </c>
      <c r="J283" s="22">
        <f>HLOOKUP($O283,$B$8:$E$26,J$5,FALSE)</f>
        <v>1.37</v>
      </c>
      <c r="K283" s="22">
        <f>HLOOKUP($O283,$B$8:$E$26,K$5,FALSE)</f>
        <v>0</v>
      </c>
      <c r="L283" s="22">
        <f>HLOOKUP($O283,$B$8:$E$26,L$5,FALSE)</f>
        <v>0</v>
      </c>
      <c r="M283" s="22">
        <f t="shared" si="69"/>
        <v>0.89999999999999991</v>
      </c>
      <c r="N283" s="22">
        <f t="shared" si="70"/>
        <v>6.8500000000000005</v>
      </c>
      <c r="O283" s="22" t="s">
        <v>40</v>
      </c>
      <c r="P283" s="24">
        <f t="shared" ca="1" si="66"/>
        <v>9.6571315777590136E-2</v>
      </c>
      <c r="Q283" s="24">
        <f t="shared" ca="1" si="67"/>
        <v>4.1557191774640225</v>
      </c>
      <c r="R283" s="24">
        <f t="shared" ca="1" si="63"/>
        <v>4.2522904932416123</v>
      </c>
      <c r="S283" s="22" t="str">
        <f t="shared" ca="1" si="64"/>
        <v/>
      </c>
      <c r="T283" s="24" t="str">
        <f t="shared" ca="1" si="65"/>
        <v/>
      </c>
      <c r="U283" s="24">
        <f t="shared" ca="1" si="68"/>
        <v>0</v>
      </c>
    </row>
    <row r="284" spans="7:21" x14ac:dyDescent="0.25">
      <c r="G284" s="22">
        <v>277</v>
      </c>
      <c r="H284" s="22">
        <f>HLOOKUP($O284,$B$8:$E$26,H$5,FALSE)</f>
        <v>5</v>
      </c>
      <c r="I284" s="22">
        <f>HLOOKUP($O284,$B$8:$E$26,I$5,FALSE)</f>
        <v>0.18</v>
      </c>
      <c r="J284" s="22">
        <f>HLOOKUP($O284,$B$8:$E$26,J$5,FALSE)</f>
        <v>1.37</v>
      </c>
      <c r="K284" s="22">
        <f>HLOOKUP($O284,$B$8:$E$26,K$5,FALSE)</f>
        <v>0</v>
      </c>
      <c r="L284" s="22">
        <f>HLOOKUP($O284,$B$8:$E$26,L$5,FALSE)</f>
        <v>0</v>
      </c>
      <c r="M284" s="22">
        <f t="shared" si="69"/>
        <v>0.89999999999999991</v>
      </c>
      <c r="N284" s="22">
        <f t="shared" si="70"/>
        <v>6.8500000000000005</v>
      </c>
      <c r="O284" s="22" t="s">
        <v>40</v>
      </c>
      <c r="P284" s="24">
        <f t="shared" ca="1" si="66"/>
        <v>0.68235678483344608</v>
      </c>
      <c r="Q284" s="24">
        <f t="shared" ca="1" si="67"/>
        <v>3.8584514867365218</v>
      </c>
      <c r="R284" s="24">
        <f t="shared" ca="1" si="63"/>
        <v>4.5408082715699676</v>
      </c>
      <c r="S284" s="22" t="str">
        <f t="shared" ca="1" si="64"/>
        <v/>
      </c>
      <c r="T284" s="24" t="str">
        <f t="shared" ca="1" si="65"/>
        <v/>
      </c>
      <c r="U284" s="24">
        <f t="shared" ca="1" si="68"/>
        <v>0</v>
      </c>
    </row>
    <row r="285" spans="7:21" x14ac:dyDescent="0.25">
      <c r="G285" s="22">
        <v>278</v>
      </c>
      <c r="H285" s="22">
        <f>HLOOKUP($O285,$B$8:$E$26,H$5,FALSE)</f>
        <v>3</v>
      </c>
      <c r="I285" s="22">
        <f>HLOOKUP($O285,$B$8:$E$26,I$5,FALSE)</f>
        <v>0.2</v>
      </c>
      <c r="J285" s="22">
        <f>HLOOKUP($O285,$B$8:$E$26,J$5,FALSE)</f>
        <v>1.26</v>
      </c>
      <c r="K285" s="22">
        <f>HLOOKUP($O285,$B$8:$E$26,K$5,FALSE)</f>
        <v>0</v>
      </c>
      <c r="L285" s="22">
        <f>HLOOKUP($O285,$B$8:$E$26,L$5,FALSE)</f>
        <v>0</v>
      </c>
      <c r="M285" s="22">
        <f t="shared" si="69"/>
        <v>0.60000000000000009</v>
      </c>
      <c r="N285" s="22">
        <f t="shared" si="70"/>
        <v>3.7800000000000002</v>
      </c>
      <c r="O285" s="22" t="s">
        <v>39</v>
      </c>
      <c r="P285" s="24">
        <f t="shared" ca="1" si="66"/>
        <v>0.5817794442706592</v>
      </c>
      <c r="Q285" s="24">
        <f t="shared" ca="1" si="67"/>
        <v>1.7487600252032365</v>
      </c>
      <c r="R285" s="24">
        <f t="shared" ca="1" si="63"/>
        <v>2.3305394694738957</v>
      </c>
      <c r="S285" s="22" t="str">
        <f t="shared" ca="1" si="64"/>
        <v/>
      </c>
      <c r="T285" s="24" t="str">
        <f t="shared" ca="1" si="65"/>
        <v/>
      </c>
      <c r="U285" s="24">
        <f t="shared" ca="1" si="68"/>
        <v>0</v>
      </c>
    </row>
    <row r="286" spans="7:21" x14ac:dyDescent="0.25">
      <c r="G286" s="22">
        <v>279</v>
      </c>
      <c r="H286" s="22">
        <f>HLOOKUP($O286,$B$8:$E$26,H$5,FALSE)</f>
        <v>3</v>
      </c>
      <c r="I286" s="22">
        <f>HLOOKUP($O286,$B$8:$E$26,I$5,FALSE)</f>
        <v>0.2</v>
      </c>
      <c r="J286" s="22">
        <f>HLOOKUP($O286,$B$8:$E$26,J$5,FALSE)</f>
        <v>1.26</v>
      </c>
      <c r="K286" s="22">
        <f>HLOOKUP($O286,$B$8:$E$26,K$5,FALSE)</f>
        <v>0</v>
      </c>
      <c r="L286" s="22">
        <f>HLOOKUP($O286,$B$8:$E$26,L$5,FALSE)</f>
        <v>0</v>
      </c>
      <c r="M286" s="22">
        <f t="shared" si="69"/>
        <v>0.60000000000000009</v>
      </c>
      <c r="N286" s="22">
        <f t="shared" si="70"/>
        <v>3.7800000000000002</v>
      </c>
      <c r="O286" s="22" t="s">
        <v>39</v>
      </c>
      <c r="P286" s="24">
        <f t="shared" ca="1" si="66"/>
        <v>0.57794368978272181</v>
      </c>
      <c r="Q286" s="24">
        <f t="shared" ca="1" si="67"/>
        <v>2.2711464827219485</v>
      </c>
      <c r="R286" s="24">
        <f t="shared" ca="1" si="63"/>
        <v>2.8490901725046704</v>
      </c>
      <c r="S286" s="22" t="str">
        <f t="shared" ca="1" si="64"/>
        <v/>
      </c>
      <c r="T286" s="24" t="str">
        <f t="shared" ca="1" si="65"/>
        <v/>
      </c>
      <c r="U286" s="24">
        <f t="shared" ca="1" si="68"/>
        <v>0</v>
      </c>
    </row>
    <row r="287" spans="7:21" x14ac:dyDescent="0.25">
      <c r="G287" s="22">
        <v>280</v>
      </c>
      <c r="H287" s="22">
        <f>HLOOKUP($O287,$B$8:$E$26,H$5,FALSE)</f>
        <v>3</v>
      </c>
      <c r="I287" s="22">
        <f>HLOOKUP($O287,$B$8:$E$26,I$5,FALSE)</f>
        <v>0.2</v>
      </c>
      <c r="J287" s="22">
        <f>HLOOKUP($O287,$B$8:$E$26,J$5,FALSE)</f>
        <v>1.26</v>
      </c>
      <c r="K287" s="22">
        <f>HLOOKUP($O287,$B$8:$E$26,K$5,FALSE)</f>
        <v>0</v>
      </c>
      <c r="L287" s="22">
        <f>HLOOKUP($O287,$B$8:$E$26,L$5,FALSE)</f>
        <v>0</v>
      </c>
      <c r="M287" s="22">
        <f t="shared" si="69"/>
        <v>0.60000000000000009</v>
      </c>
      <c r="N287" s="22">
        <f t="shared" si="70"/>
        <v>3.7800000000000002</v>
      </c>
      <c r="O287" s="22" t="s">
        <v>39</v>
      </c>
      <c r="P287" s="24">
        <f t="shared" ca="1" si="66"/>
        <v>0.53934215970079702</v>
      </c>
      <c r="Q287" s="24">
        <f t="shared" ca="1" si="67"/>
        <v>2.2031117323602807</v>
      </c>
      <c r="R287" s="24">
        <f t="shared" ca="1" si="63"/>
        <v>2.7424538920610777</v>
      </c>
      <c r="S287" s="22" t="str">
        <f t="shared" ca="1" si="64"/>
        <v/>
      </c>
      <c r="T287" s="24" t="str">
        <f t="shared" ca="1" si="65"/>
        <v/>
      </c>
      <c r="U287" s="24">
        <f t="shared" ca="1" si="68"/>
        <v>0</v>
      </c>
    </row>
    <row r="288" spans="7:21" x14ac:dyDescent="0.25">
      <c r="G288" s="22">
        <v>281</v>
      </c>
      <c r="H288" s="22">
        <f>HLOOKUP($O288,$B$8:$E$26,H$5,FALSE)</f>
        <v>1</v>
      </c>
      <c r="I288" s="22">
        <f>HLOOKUP($O288,$B$8:$E$26,I$5,FALSE)</f>
        <v>0.3</v>
      </c>
      <c r="J288" s="22">
        <f>HLOOKUP($O288,$B$8:$E$26,J$5,FALSE)</f>
        <v>0.95</v>
      </c>
      <c r="K288" s="22">
        <f>HLOOKUP($O288,$B$8:$E$26,K$5,FALSE)</f>
        <v>0</v>
      </c>
      <c r="L288" s="22">
        <f>HLOOKUP($O288,$B$8:$E$26,L$5,FALSE)</f>
        <v>0</v>
      </c>
      <c r="M288" s="22">
        <f t="shared" si="69"/>
        <v>0.3</v>
      </c>
      <c r="N288" s="22">
        <f t="shared" si="70"/>
        <v>0.95</v>
      </c>
      <c r="O288" s="22" t="s">
        <v>38</v>
      </c>
      <c r="P288" s="24">
        <f t="shared" ca="1" si="66"/>
        <v>8.2338460905187358E-2</v>
      </c>
      <c r="Q288" s="24">
        <f t="shared" ca="1" si="67"/>
        <v>0.70061307223202207</v>
      </c>
      <c r="R288" s="24">
        <f t="shared" ca="1" si="63"/>
        <v>0.78295153313720944</v>
      </c>
      <c r="S288" s="22" t="str">
        <f t="shared" ca="1" si="64"/>
        <v/>
      </c>
      <c r="T288" s="24" t="str">
        <f t="shared" ca="1" si="65"/>
        <v/>
      </c>
      <c r="U288" s="24">
        <f t="shared" ca="1" si="68"/>
        <v>0</v>
      </c>
    </row>
    <row r="289" spans="7:21" x14ac:dyDescent="0.25">
      <c r="G289" s="22">
        <v>282</v>
      </c>
      <c r="H289" s="22">
        <f>HLOOKUP($O289,$B$8:$E$26,H$5,FALSE)</f>
        <v>5</v>
      </c>
      <c r="I289" s="22">
        <f>HLOOKUP($O289,$B$8:$E$26,I$5,FALSE)</f>
        <v>0.18</v>
      </c>
      <c r="J289" s="22">
        <f>HLOOKUP($O289,$B$8:$E$26,J$5,FALSE)</f>
        <v>1.37</v>
      </c>
      <c r="K289" s="22">
        <f>HLOOKUP($O289,$B$8:$E$26,K$5,FALSE)</f>
        <v>0</v>
      </c>
      <c r="L289" s="22">
        <f>HLOOKUP($O289,$B$8:$E$26,L$5,FALSE)</f>
        <v>0</v>
      </c>
      <c r="M289" s="22">
        <f t="shared" si="69"/>
        <v>0.89999999999999991</v>
      </c>
      <c r="N289" s="22">
        <f t="shared" si="70"/>
        <v>6.8500000000000005</v>
      </c>
      <c r="O289" s="22" t="s">
        <v>40</v>
      </c>
      <c r="P289" s="24">
        <f t="shared" ca="1" si="66"/>
        <v>0.79545693038634369</v>
      </c>
      <c r="Q289" s="24">
        <f t="shared" ca="1" si="67"/>
        <v>4.3040421391382271</v>
      </c>
      <c r="R289" s="24">
        <f t="shared" ca="1" si="63"/>
        <v>5.0994990695245708</v>
      </c>
      <c r="S289" s="22" t="str">
        <f t="shared" ca="1" si="64"/>
        <v>C</v>
      </c>
      <c r="T289" s="24">
        <f t="shared" ca="1" si="65"/>
        <v>9.9499069524570771E-2</v>
      </c>
      <c r="U289" s="24">
        <f t="shared" ca="1" si="68"/>
        <v>0</v>
      </c>
    </row>
    <row r="290" spans="7:21" x14ac:dyDescent="0.25">
      <c r="G290" s="22">
        <v>283</v>
      </c>
      <c r="H290" s="22">
        <f>HLOOKUP($O290,$B$8:$E$26,H$5,FALSE)</f>
        <v>3</v>
      </c>
      <c r="I290" s="22">
        <f>HLOOKUP($O290,$B$8:$E$26,I$5,FALSE)</f>
        <v>0.2</v>
      </c>
      <c r="J290" s="22">
        <f>HLOOKUP($O290,$B$8:$E$26,J$5,FALSE)</f>
        <v>1.26</v>
      </c>
      <c r="K290" s="22">
        <f>HLOOKUP($O290,$B$8:$E$26,K$5,FALSE)</f>
        <v>0</v>
      </c>
      <c r="L290" s="22">
        <f>HLOOKUP($O290,$B$8:$E$26,L$5,FALSE)</f>
        <v>0</v>
      </c>
      <c r="M290" s="22">
        <f t="shared" si="69"/>
        <v>0.60000000000000009</v>
      </c>
      <c r="N290" s="22">
        <f t="shared" si="70"/>
        <v>3.7800000000000002</v>
      </c>
      <c r="O290" s="22" t="s">
        <v>39</v>
      </c>
      <c r="P290" s="24">
        <f t="shared" ca="1" si="66"/>
        <v>0.23999544514132276</v>
      </c>
      <c r="Q290" s="24">
        <f t="shared" ca="1" si="67"/>
        <v>1.9914067032452039</v>
      </c>
      <c r="R290" s="24">
        <f t="shared" ca="1" si="63"/>
        <v>2.2314021483865267</v>
      </c>
      <c r="S290" s="22" t="str">
        <f t="shared" ca="1" si="64"/>
        <v/>
      </c>
      <c r="T290" s="24" t="str">
        <f t="shared" ca="1" si="65"/>
        <v/>
      </c>
      <c r="U290" s="24">
        <f t="shared" ca="1" si="68"/>
        <v>0</v>
      </c>
    </row>
    <row r="291" spans="7:21" x14ac:dyDescent="0.25">
      <c r="G291" s="22">
        <v>284</v>
      </c>
      <c r="H291" s="22">
        <f>HLOOKUP($O291,$B$8:$E$26,H$5,FALSE)</f>
        <v>3</v>
      </c>
      <c r="I291" s="22">
        <f>HLOOKUP($O291,$B$8:$E$26,I$5,FALSE)</f>
        <v>0.2</v>
      </c>
      <c r="J291" s="22">
        <f>HLOOKUP($O291,$B$8:$E$26,J$5,FALSE)</f>
        <v>1.26</v>
      </c>
      <c r="K291" s="22">
        <f>HLOOKUP($O291,$B$8:$E$26,K$5,FALSE)</f>
        <v>0</v>
      </c>
      <c r="L291" s="22">
        <f>HLOOKUP($O291,$B$8:$E$26,L$5,FALSE)</f>
        <v>0</v>
      </c>
      <c r="M291" s="22">
        <f t="shared" si="69"/>
        <v>0.60000000000000009</v>
      </c>
      <c r="N291" s="22">
        <f t="shared" si="70"/>
        <v>3.7800000000000002</v>
      </c>
      <c r="O291" s="22" t="s">
        <v>39</v>
      </c>
      <c r="P291" s="24">
        <f t="shared" ca="1" si="66"/>
        <v>0.44493446567679762</v>
      </c>
      <c r="Q291" s="24">
        <f t="shared" ca="1" si="67"/>
        <v>2.3238374685971408</v>
      </c>
      <c r="R291" s="24">
        <f t="shared" ca="1" si="63"/>
        <v>2.7687719342739383</v>
      </c>
      <c r="S291" s="22" t="str">
        <f t="shared" ca="1" si="64"/>
        <v/>
      </c>
      <c r="T291" s="24" t="str">
        <f t="shared" ca="1" si="65"/>
        <v/>
      </c>
      <c r="U291" s="24">
        <f t="shared" ca="1" si="68"/>
        <v>0</v>
      </c>
    </row>
    <row r="292" spans="7:21" x14ac:dyDescent="0.25">
      <c r="G292" s="22">
        <v>285</v>
      </c>
      <c r="H292" s="22">
        <f>HLOOKUP($O292,$B$8:$E$26,H$5,FALSE)</f>
        <v>1</v>
      </c>
      <c r="I292" s="22">
        <f>HLOOKUP($O292,$B$8:$E$26,I$5,FALSE)</f>
        <v>0.3</v>
      </c>
      <c r="J292" s="22">
        <f>HLOOKUP($O292,$B$8:$E$26,J$5,FALSE)</f>
        <v>0.95</v>
      </c>
      <c r="K292" s="22">
        <f>HLOOKUP($O292,$B$8:$E$26,K$5,FALSE)</f>
        <v>0</v>
      </c>
      <c r="L292" s="22">
        <f>HLOOKUP($O292,$B$8:$E$26,L$5,FALSE)</f>
        <v>0</v>
      </c>
      <c r="M292" s="22">
        <f t="shared" si="69"/>
        <v>0.3</v>
      </c>
      <c r="N292" s="22">
        <f t="shared" si="70"/>
        <v>0.95</v>
      </c>
      <c r="O292" s="22" t="s">
        <v>38</v>
      </c>
      <c r="P292" s="24">
        <f t="shared" ca="1" si="66"/>
        <v>0.13950685268249027</v>
      </c>
      <c r="Q292" s="24">
        <f t="shared" ca="1" si="67"/>
        <v>0.64079216115250304</v>
      </c>
      <c r="R292" s="24">
        <f t="shared" ca="1" si="63"/>
        <v>0.78029901383499334</v>
      </c>
      <c r="S292" s="22" t="str">
        <f t="shared" ca="1" si="64"/>
        <v/>
      </c>
      <c r="T292" s="24" t="str">
        <f t="shared" ca="1" si="65"/>
        <v/>
      </c>
      <c r="U292" s="24">
        <f t="shared" ca="1" si="68"/>
        <v>0</v>
      </c>
    </row>
    <row r="293" spans="7:21" x14ac:dyDescent="0.25">
      <c r="G293" s="22">
        <v>286</v>
      </c>
      <c r="H293" s="22">
        <f>HLOOKUP($O293,$B$8:$E$26,H$5,FALSE)</f>
        <v>10</v>
      </c>
      <c r="I293" s="22">
        <f>HLOOKUP($O293,$B$8:$E$26,I$5,FALSE)</f>
        <v>0.2</v>
      </c>
      <c r="J293" s="22">
        <f>HLOOKUP($O293,$B$8:$E$26,J$5,FALSE)</f>
        <v>1.4</v>
      </c>
      <c r="K293" s="22">
        <f>HLOOKUP($O293,$B$8:$E$26,K$5,FALSE)</f>
        <v>0</v>
      </c>
      <c r="L293" s="22">
        <f>HLOOKUP($O293,$B$8:$E$26,L$5,FALSE)</f>
        <v>0</v>
      </c>
      <c r="M293" s="22">
        <f t="shared" si="69"/>
        <v>2</v>
      </c>
      <c r="N293" s="22">
        <f t="shared" si="70"/>
        <v>14</v>
      </c>
      <c r="O293" s="22" t="s">
        <v>41</v>
      </c>
      <c r="P293" s="24">
        <f t="shared" ca="1" si="66"/>
        <v>0.22507789647631293</v>
      </c>
      <c r="Q293" s="24">
        <f t="shared" ca="1" si="67"/>
        <v>8.8691115535155571</v>
      </c>
      <c r="R293" s="24">
        <f t="shared" ca="1" si="63"/>
        <v>9.0941894499918696</v>
      </c>
      <c r="S293" s="22" t="str">
        <f t="shared" ca="1" si="64"/>
        <v/>
      </c>
      <c r="T293" s="24" t="str">
        <f t="shared" ca="1" si="65"/>
        <v/>
      </c>
      <c r="U293" s="24">
        <f t="shared" ca="1" si="68"/>
        <v>0</v>
      </c>
    </row>
    <row r="294" spans="7:21" x14ac:dyDescent="0.25">
      <c r="G294" s="22">
        <v>287</v>
      </c>
      <c r="H294" s="22">
        <f>HLOOKUP($O294,$B$8:$E$26,H$5,FALSE)</f>
        <v>3</v>
      </c>
      <c r="I294" s="22">
        <f>HLOOKUP($O294,$B$8:$E$26,I$5,FALSE)</f>
        <v>0.2</v>
      </c>
      <c r="J294" s="22">
        <f>HLOOKUP($O294,$B$8:$E$26,J$5,FALSE)</f>
        <v>1.26</v>
      </c>
      <c r="K294" s="22">
        <f>HLOOKUP($O294,$B$8:$E$26,K$5,FALSE)</f>
        <v>0</v>
      </c>
      <c r="L294" s="22">
        <f>HLOOKUP($O294,$B$8:$E$26,L$5,FALSE)</f>
        <v>0</v>
      </c>
      <c r="M294" s="22">
        <f t="shared" si="69"/>
        <v>0.60000000000000009</v>
      </c>
      <c r="N294" s="22">
        <f t="shared" si="70"/>
        <v>3.7800000000000002</v>
      </c>
      <c r="O294" s="22" t="s">
        <v>39</v>
      </c>
      <c r="P294" s="24">
        <f t="shared" ca="1" si="66"/>
        <v>2.0921629268892097E-2</v>
      </c>
      <c r="Q294" s="24">
        <f t="shared" ca="1" si="67"/>
        <v>2.3607592525181791</v>
      </c>
      <c r="R294" s="24">
        <f t="shared" ca="1" si="63"/>
        <v>2.3816808817870712</v>
      </c>
      <c r="S294" s="22" t="str">
        <f t="shared" ca="1" si="64"/>
        <v/>
      </c>
      <c r="T294" s="24" t="str">
        <f t="shared" ca="1" si="65"/>
        <v/>
      </c>
      <c r="U294" s="24">
        <f t="shared" ca="1" si="68"/>
        <v>0</v>
      </c>
    </row>
    <row r="295" spans="7:21" x14ac:dyDescent="0.25">
      <c r="G295" s="22">
        <v>288</v>
      </c>
      <c r="H295" s="22">
        <f>HLOOKUP($O295,$B$8:$E$26,H$5,FALSE)</f>
        <v>5</v>
      </c>
      <c r="I295" s="22">
        <f>HLOOKUP($O295,$B$8:$E$26,I$5,FALSE)</f>
        <v>0.18</v>
      </c>
      <c r="J295" s="22">
        <f>HLOOKUP($O295,$B$8:$E$26,J$5,FALSE)</f>
        <v>1.37</v>
      </c>
      <c r="K295" s="22">
        <f>HLOOKUP($O295,$B$8:$E$26,K$5,FALSE)</f>
        <v>0</v>
      </c>
      <c r="L295" s="22">
        <f>HLOOKUP($O295,$B$8:$E$26,L$5,FALSE)</f>
        <v>0</v>
      </c>
      <c r="M295" s="22">
        <f t="shared" si="69"/>
        <v>0.89999999999999991</v>
      </c>
      <c r="N295" s="22">
        <f t="shared" si="70"/>
        <v>6.8500000000000005</v>
      </c>
      <c r="O295" s="22" t="s">
        <v>40</v>
      </c>
      <c r="P295" s="24">
        <f t="shared" ca="1" si="66"/>
        <v>0.42245536160083041</v>
      </c>
      <c r="Q295" s="24">
        <f t="shared" ca="1" si="67"/>
        <v>3.7214988588112301</v>
      </c>
      <c r="R295" s="24">
        <f t="shared" ca="1" si="63"/>
        <v>4.143954220412061</v>
      </c>
      <c r="S295" s="22" t="str">
        <f t="shared" ca="1" si="64"/>
        <v/>
      </c>
      <c r="T295" s="24" t="str">
        <f t="shared" ca="1" si="65"/>
        <v/>
      </c>
      <c r="U295" s="24">
        <f t="shared" ca="1" si="68"/>
        <v>0</v>
      </c>
    </row>
    <row r="296" spans="7:21" x14ac:dyDescent="0.25">
      <c r="G296" s="22">
        <v>289</v>
      </c>
      <c r="H296" s="22">
        <f>HLOOKUP($O296,$B$8:$E$26,H$5,FALSE)</f>
        <v>1</v>
      </c>
      <c r="I296" s="22">
        <f>HLOOKUP($O296,$B$8:$E$26,I$5,FALSE)</f>
        <v>0.3</v>
      </c>
      <c r="J296" s="22">
        <f>HLOOKUP($O296,$B$8:$E$26,J$5,FALSE)</f>
        <v>0.95</v>
      </c>
      <c r="K296" s="22">
        <f>HLOOKUP($O296,$B$8:$E$26,K$5,FALSE)</f>
        <v>0</v>
      </c>
      <c r="L296" s="22">
        <f>HLOOKUP($O296,$B$8:$E$26,L$5,FALSE)</f>
        <v>0</v>
      </c>
      <c r="M296" s="22">
        <f t="shared" si="69"/>
        <v>0.3</v>
      </c>
      <c r="N296" s="22">
        <f t="shared" si="70"/>
        <v>0.95</v>
      </c>
      <c r="O296" s="22" t="s">
        <v>38</v>
      </c>
      <c r="P296" s="24">
        <f t="shared" ca="1" si="66"/>
        <v>0.20533247707132865</v>
      </c>
      <c r="Q296" s="24">
        <f t="shared" ca="1" si="67"/>
        <v>0.62012967689622289</v>
      </c>
      <c r="R296" s="24">
        <f t="shared" ca="1" si="63"/>
        <v>0.82546215396755152</v>
      </c>
      <c r="S296" s="22" t="str">
        <f t="shared" ca="1" si="64"/>
        <v/>
      </c>
      <c r="T296" s="24" t="str">
        <f t="shared" ca="1" si="65"/>
        <v/>
      </c>
      <c r="U296" s="24">
        <f t="shared" ca="1" si="68"/>
        <v>0</v>
      </c>
    </row>
    <row r="297" spans="7:21" x14ac:dyDescent="0.25">
      <c r="G297" s="22">
        <v>290</v>
      </c>
      <c r="H297" s="22">
        <f>HLOOKUP($O297,$B$8:$E$26,H$5,FALSE)</f>
        <v>1</v>
      </c>
      <c r="I297" s="22">
        <f>HLOOKUP($O297,$B$8:$E$26,I$5,FALSE)</f>
        <v>0.3</v>
      </c>
      <c r="J297" s="22">
        <f>HLOOKUP($O297,$B$8:$E$26,J$5,FALSE)</f>
        <v>0.95</v>
      </c>
      <c r="K297" s="22">
        <f>HLOOKUP($O297,$B$8:$E$26,K$5,FALSE)</f>
        <v>0</v>
      </c>
      <c r="L297" s="22">
        <f>HLOOKUP($O297,$B$8:$E$26,L$5,FALSE)</f>
        <v>0</v>
      </c>
      <c r="M297" s="22">
        <f t="shared" si="69"/>
        <v>0.3</v>
      </c>
      <c r="N297" s="22">
        <f t="shared" si="70"/>
        <v>0.95</v>
      </c>
      <c r="O297" s="22" t="s">
        <v>38</v>
      </c>
      <c r="P297" s="24">
        <f t="shared" ca="1" si="66"/>
        <v>4.435973420297825E-2</v>
      </c>
      <c r="Q297" s="24">
        <f t="shared" ca="1" si="67"/>
        <v>0.60154936205355025</v>
      </c>
      <c r="R297" s="24">
        <f t="shared" ca="1" si="63"/>
        <v>0.64590909625652848</v>
      </c>
      <c r="S297" s="22" t="str">
        <f t="shared" ca="1" si="64"/>
        <v/>
      </c>
      <c r="T297" s="24" t="str">
        <f t="shared" ca="1" si="65"/>
        <v/>
      </c>
      <c r="U297" s="24">
        <f t="shared" ca="1" si="68"/>
        <v>0</v>
      </c>
    </row>
    <row r="298" spans="7:21" x14ac:dyDescent="0.25">
      <c r="G298" s="22">
        <v>291</v>
      </c>
      <c r="H298" s="22">
        <f>HLOOKUP($O298,$B$8:$E$26,H$5,FALSE)</f>
        <v>1</v>
      </c>
      <c r="I298" s="22">
        <f>HLOOKUP($O298,$B$8:$E$26,I$5,FALSE)</f>
        <v>0.3</v>
      </c>
      <c r="J298" s="22">
        <f>HLOOKUP($O298,$B$8:$E$26,J$5,FALSE)</f>
        <v>0.95</v>
      </c>
      <c r="K298" s="22">
        <f>HLOOKUP($O298,$B$8:$E$26,K$5,FALSE)</f>
        <v>0</v>
      </c>
      <c r="L298" s="22">
        <f>HLOOKUP($O298,$B$8:$E$26,L$5,FALSE)</f>
        <v>0</v>
      </c>
      <c r="M298" s="22">
        <f t="shared" si="69"/>
        <v>0.3</v>
      </c>
      <c r="N298" s="22">
        <f t="shared" si="70"/>
        <v>0.95</v>
      </c>
      <c r="O298" s="22" t="s">
        <v>38</v>
      </c>
      <c r="P298" s="24">
        <f t="shared" ca="1" si="66"/>
        <v>0.24274867548399431</v>
      </c>
      <c r="Q298" s="24">
        <f t="shared" ca="1" si="67"/>
        <v>0.587794047368706</v>
      </c>
      <c r="R298" s="24">
        <f t="shared" ca="1" si="63"/>
        <v>0.83054272285270025</v>
      </c>
      <c r="S298" s="22" t="str">
        <f t="shared" ca="1" si="64"/>
        <v/>
      </c>
      <c r="T298" s="24" t="str">
        <f t="shared" ca="1" si="65"/>
        <v/>
      </c>
      <c r="U298" s="24">
        <f t="shared" ca="1" si="68"/>
        <v>0</v>
      </c>
    </row>
    <row r="299" spans="7:21" x14ac:dyDescent="0.25">
      <c r="G299" s="22">
        <v>292</v>
      </c>
      <c r="H299" s="22">
        <f>HLOOKUP($O299,$B$8:$E$26,H$5,FALSE)</f>
        <v>3</v>
      </c>
      <c r="I299" s="22">
        <f>HLOOKUP($O299,$B$8:$E$26,I$5,FALSE)</f>
        <v>0.2</v>
      </c>
      <c r="J299" s="22">
        <f>HLOOKUP($O299,$B$8:$E$26,J$5,FALSE)</f>
        <v>1.26</v>
      </c>
      <c r="K299" s="22">
        <f>HLOOKUP($O299,$B$8:$E$26,K$5,FALSE)</f>
        <v>0</v>
      </c>
      <c r="L299" s="22">
        <f>HLOOKUP($O299,$B$8:$E$26,L$5,FALSE)</f>
        <v>0</v>
      </c>
      <c r="M299" s="22">
        <f t="shared" si="69"/>
        <v>0.60000000000000009</v>
      </c>
      <c r="N299" s="22">
        <f t="shared" si="70"/>
        <v>3.7800000000000002</v>
      </c>
      <c r="O299" s="22" t="s">
        <v>39</v>
      </c>
      <c r="P299" s="24">
        <f t="shared" ca="1" si="66"/>
        <v>0.40129385792346911</v>
      </c>
      <c r="Q299" s="24">
        <f t="shared" ca="1" si="67"/>
        <v>2.1505423791692184</v>
      </c>
      <c r="R299" s="24">
        <f t="shared" ca="1" si="63"/>
        <v>2.5518362370926875</v>
      </c>
      <c r="S299" s="22" t="str">
        <f t="shared" ca="1" si="64"/>
        <v/>
      </c>
      <c r="T299" s="24" t="str">
        <f t="shared" ca="1" si="65"/>
        <v/>
      </c>
      <c r="U299" s="24">
        <f t="shared" ca="1" si="68"/>
        <v>0</v>
      </c>
    </row>
    <row r="300" spans="7:21" x14ac:dyDescent="0.25">
      <c r="G300" s="22">
        <v>293</v>
      </c>
      <c r="H300" s="22">
        <f>HLOOKUP($O300,$B$8:$E$26,H$5,FALSE)</f>
        <v>5</v>
      </c>
      <c r="I300" s="22">
        <f>HLOOKUP($O300,$B$8:$E$26,I$5,FALSE)</f>
        <v>0.18</v>
      </c>
      <c r="J300" s="22">
        <f>HLOOKUP($O300,$B$8:$E$26,J$5,FALSE)</f>
        <v>1.37</v>
      </c>
      <c r="K300" s="22">
        <f>HLOOKUP($O300,$B$8:$E$26,K$5,FALSE)</f>
        <v>0</v>
      </c>
      <c r="L300" s="22">
        <f>HLOOKUP($O300,$B$8:$E$26,L$5,FALSE)</f>
        <v>0</v>
      </c>
      <c r="M300" s="22">
        <f t="shared" si="69"/>
        <v>0.89999999999999991</v>
      </c>
      <c r="N300" s="22">
        <f t="shared" si="70"/>
        <v>6.8500000000000005</v>
      </c>
      <c r="O300" s="22" t="s">
        <v>40</v>
      </c>
      <c r="P300" s="24">
        <f t="shared" ca="1" si="66"/>
        <v>0.45086839919135063</v>
      </c>
      <c r="Q300" s="24">
        <f t="shared" ca="1" si="67"/>
        <v>3.8904708854628951</v>
      </c>
      <c r="R300" s="24">
        <f t="shared" ref="R300:R363" ca="1" si="71">SUM(P300:Q300)</f>
        <v>4.3413392846542456</v>
      </c>
      <c r="S300" s="22" t="str">
        <f t="shared" ref="S300:S363" ca="1" si="72">IF(H300&lt;R300,O300,"")</f>
        <v/>
      </c>
      <c r="T300" s="24" t="str">
        <f t="shared" ref="T300:T363" ca="1" si="73">IF(S300=O300,R300-H300,"")</f>
        <v/>
      </c>
      <c r="U300" s="24">
        <f t="shared" ca="1" si="68"/>
        <v>0</v>
      </c>
    </row>
    <row r="301" spans="7:21" x14ac:dyDescent="0.25">
      <c r="G301" s="22">
        <v>294</v>
      </c>
      <c r="H301" s="22">
        <f>HLOOKUP($O301,$B$8:$E$26,H$5,FALSE)</f>
        <v>10</v>
      </c>
      <c r="I301" s="22">
        <f>HLOOKUP($O301,$B$8:$E$26,I$5,FALSE)</f>
        <v>0.2</v>
      </c>
      <c r="J301" s="22">
        <f>HLOOKUP($O301,$B$8:$E$26,J$5,FALSE)</f>
        <v>1.4</v>
      </c>
      <c r="K301" s="22">
        <f>HLOOKUP($O301,$B$8:$E$26,K$5,FALSE)</f>
        <v>0</v>
      </c>
      <c r="L301" s="22">
        <f>HLOOKUP($O301,$B$8:$E$26,L$5,FALSE)</f>
        <v>0</v>
      </c>
      <c r="M301" s="22">
        <f t="shared" si="69"/>
        <v>2</v>
      </c>
      <c r="N301" s="22">
        <f t="shared" si="70"/>
        <v>14</v>
      </c>
      <c r="O301" s="22" t="s">
        <v>41</v>
      </c>
      <c r="P301" s="24">
        <f t="shared" ca="1" si="66"/>
        <v>0.28767101494997882</v>
      </c>
      <c r="Q301" s="24">
        <f t="shared" ca="1" si="67"/>
        <v>8.311740209469562</v>
      </c>
      <c r="R301" s="24">
        <f t="shared" ca="1" si="71"/>
        <v>8.5994112244195406</v>
      </c>
      <c r="S301" s="22" t="str">
        <f t="shared" ca="1" si="72"/>
        <v/>
      </c>
      <c r="T301" s="24" t="str">
        <f t="shared" ca="1" si="73"/>
        <v/>
      </c>
      <c r="U301" s="24">
        <f t="shared" ca="1" si="68"/>
        <v>0</v>
      </c>
    </row>
    <row r="302" spans="7:21" x14ac:dyDescent="0.25">
      <c r="G302" s="22">
        <v>295</v>
      </c>
      <c r="H302" s="22">
        <f>HLOOKUP($O302,$B$8:$E$26,H$5,FALSE)</f>
        <v>1</v>
      </c>
      <c r="I302" s="22">
        <f>HLOOKUP($O302,$B$8:$E$26,I$5,FALSE)</f>
        <v>0.3</v>
      </c>
      <c r="J302" s="22">
        <f>HLOOKUP($O302,$B$8:$E$26,J$5,FALSE)</f>
        <v>0.95</v>
      </c>
      <c r="K302" s="22">
        <f>HLOOKUP($O302,$B$8:$E$26,K$5,FALSE)</f>
        <v>0</v>
      </c>
      <c r="L302" s="22">
        <f>HLOOKUP($O302,$B$8:$E$26,L$5,FALSE)</f>
        <v>0</v>
      </c>
      <c r="M302" s="22">
        <f t="shared" si="69"/>
        <v>0.3</v>
      </c>
      <c r="N302" s="22">
        <f t="shared" si="70"/>
        <v>0.95</v>
      </c>
      <c r="O302" s="22" t="s">
        <v>38</v>
      </c>
      <c r="P302" s="24">
        <f t="shared" ca="1" si="66"/>
        <v>0.10039881581446304</v>
      </c>
      <c r="Q302" s="24">
        <f t="shared" ca="1" si="67"/>
        <v>0.56140020975335658</v>
      </c>
      <c r="R302" s="24">
        <f t="shared" ca="1" si="71"/>
        <v>0.66179902556781967</v>
      </c>
      <c r="S302" s="22" t="str">
        <f t="shared" ca="1" si="72"/>
        <v/>
      </c>
      <c r="T302" s="24" t="str">
        <f t="shared" ca="1" si="73"/>
        <v/>
      </c>
      <c r="U302" s="24">
        <f t="shared" ca="1" si="68"/>
        <v>0</v>
      </c>
    </row>
    <row r="303" spans="7:21" x14ac:dyDescent="0.25">
      <c r="G303" s="22">
        <v>296</v>
      </c>
      <c r="H303" s="22">
        <f>HLOOKUP($O303,$B$8:$E$26,H$5,FALSE)</f>
        <v>3</v>
      </c>
      <c r="I303" s="22">
        <f>HLOOKUP($O303,$B$8:$E$26,I$5,FALSE)</f>
        <v>0.2</v>
      </c>
      <c r="J303" s="22">
        <f>HLOOKUP($O303,$B$8:$E$26,J$5,FALSE)</f>
        <v>1.26</v>
      </c>
      <c r="K303" s="22">
        <f>HLOOKUP($O303,$B$8:$E$26,K$5,FALSE)</f>
        <v>0</v>
      </c>
      <c r="L303" s="22">
        <f>HLOOKUP($O303,$B$8:$E$26,L$5,FALSE)</f>
        <v>0</v>
      </c>
      <c r="M303" s="22">
        <f t="shared" si="69"/>
        <v>0.60000000000000009</v>
      </c>
      <c r="N303" s="22">
        <f t="shared" si="70"/>
        <v>3.7800000000000002</v>
      </c>
      <c r="O303" s="22" t="s">
        <v>39</v>
      </c>
      <c r="P303" s="24">
        <f t="shared" ca="1" si="66"/>
        <v>5.641188269345386E-2</v>
      </c>
      <c r="Q303" s="24">
        <f t="shared" ca="1" si="67"/>
        <v>2.091137449971701</v>
      </c>
      <c r="R303" s="24">
        <f t="shared" ca="1" si="71"/>
        <v>2.1475493326651547</v>
      </c>
      <c r="S303" s="22" t="str">
        <f t="shared" ca="1" si="72"/>
        <v/>
      </c>
      <c r="T303" s="24" t="str">
        <f t="shared" ca="1" si="73"/>
        <v/>
      </c>
      <c r="U303" s="24">
        <f t="shared" ca="1" si="68"/>
        <v>0</v>
      </c>
    </row>
    <row r="304" spans="7:21" x14ac:dyDescent="0.25">
      <c r="G304" s="22">
        <v>297</v>
      </c>
      <c r="H304" s="22">
        <f>HLOOKUP($O304,$B$8:$E$26,H$5,FALSE)</f>
        <v>3</v>
      </c>
      <c r="I304" s="22">
        <f>HLOOKUP($O304,$B$8:$E$26,I$5,FALSE)</f>
        <v>0.2</v>
      </c>
      <c r="J304" s="22">
        <f>HLOOKUP($O304,$B$8:$E$26,J$5,FALSE)</f>
        <v>1.26</v>
      </c>
      <c r="K304" s="22">
        <f>HLOOKUP($O304,$B$8:$E$26,K$5,FALSE)</f>
        <v>0</v>
      </c>
      <c r="L304" s="22">
        <f>HLOOKUP($O304,$B$8:$E$26,L$5,FALSE)</f>
        <v>0</v>
      </c>
      <c r="M304" s="22">
        <f t="shared" si="69"/>
        <v>0.60000000000000009</v>
      </c>
      <c r="N304" s="22">
        <f t="shared" si="70"/>
        <v>3.7800000000000002</v>
      </c>
      <c r="O304" s="22" t="s">
        <v>39</v>
      </c>
      <c r="P304" s="24">
        <f t="shared" ca="1" si="66"/>
        <v>0.23965575122701804</v>
      </c>
      <c r="Q304" s="24">
        <f t="shared" ca="1" si="67"/>
        <v>2.2173151759784666</v>
      </c>
      <c r="R304" s="24">
        <f t="shared" ca="1" si="71"/>
        <v>2.4569709272054845</v>
      </c>
      <c r="S304" s="22" t="str">
        <f t="shared" ca="1" si="72"/>
        <v/>
      </c>
      <c r="T304" s="24" t="str">
        <f t="shared" ca="1" si="73"/>
        <v/>
      </c>
      <c r="U304" s="24">
        <f t="shared" ca="1" si="68"/>
        <v>0</v>
      </c>
    </row>
    <row r="305" spans="7:21" x14ac:dyDescent="0.25">
      <c r="G305" s="22">
        <v>298</v>
      </c>
      <c r="H305" s="22">
        <f>HLOOKUP($O305,$B$8:$E$26,H$5,FALSE)</f>
        <v>3</v>
      </c>
      <c r="I305" s="22">
        <f>HLOOKUP($O305,$B$8:$E$26,I$5,FALSE)</f>
        <v>0.2</v>
      </c>
      <c r="J305" s="22">
        <f>HLOOKUP($O305,$B$8:$E$26,J$5,FALSE)</f>
        <v>1.26</v>
      </c>
      <c r="K305" s="22">
        <f>HLOOKUP($O305,$B$8:$E$26,K$5,FALSE)</f>
        <v>0</v>
      </c>
      <c r="L305" s="22">
        <f>HLOOKUP($O305,$B$8:$E$26,L$5,FALSE)</f>
        <v>0</v>
      </c>
      <c r="M305" s="22">
        <f t="shared" si="69"/>
        <v>0.60000000000000009</v>
      </c>
      <c r="N305" s="22">
        <f t="shared" si="70"/>
        <v>3.7800000000000002</v>
      </c>
      <c r="O305" s="22" t="s">
        <v>39</v>
      </c>
      <c r="P305" s="24">
        <f t="shared" ca="1" si="66"/>
        <v>0.15250241537176601</v>
      </c>
      <c r="Q305" s="24">
        <f t="shared" ca="1" si="67"/>
        <v>1.9363323595743125</v>
      </c>
      <c r="R305" s="24">
        <f t="shared" ca="1" si="71"/>
        <v>2.0888347749460783</v>
      </c>
      <c r="S305" s="22" t="str">
        <f t="shared" ca="1" si="72"/>
        <v/>
      </c>
      <c r="T305" s="24" t="str">
        <f t="shared" ca="1" si="73"/>
        <v/>
      </c>
      <c r="U305" s="24">
        <f t="shared" ca="1" si="68"/>
        <v>0</v>
      </c>
    </row>
    <row r="306" spans="7:21" x14ac:dyDescent="0.25">
      <c r="G306" s="22">
        <v>299</v>
      </c>
      <c r="H306" s="22">
        <f>HLOOKUP($O306,$B$8:$E$26,H$5,FALSE)</f>
        <v>5</v>
      </c>
      <c r="I306" s="22">
        <f>HLOOKUP($O306,$B$8:$E$26,I$5,FALSE)</f>
        <v>0.18</v>
      </c>
      <c r="J306" s="22">
        <f>HLOOKUP($O306,$B$8:$E$26,J$5,FALSE)</f>
        <v>1.37</v>
      </c>
      <c r="K306" s="22">
        <f>HLOOKUP($O306,$B$8:$E$26,K$5,FALSE)</f>
        <v>0</v>
      </c>
      <c r="L306" s="22">
        <f>HLOOKUP($O306,$B$8:$E$26,L$5,FALSE)</f>
        <v>0</v>
      </c>
      <c r="M306" s="22">
        <f t="shared" si="69"/>
        <v>0.89999999999999991</v>
      </c>
      <c r="N306" s="22">
        <f t="shared" si="70"/>
        <v>6.8500000000000005</v>
      </c>
      <c r="O306" s="22" t="s">
        <v>40</v>
      </c>
      <c r="P306" s="24">
        <f t="shared" ca="1" si="66"/>
        <v>0.17864487682434138</v>
      </c>
      <c r="Q306" s="24">
        <f t="shared" ca="1" si="67"/>
        <v>3.8963243990239658</v>
      </c>
      <c r="R306" s="24">
        <f t="shared" ca="1" si="71"/>
        <v>4.0749692758483071</v>
      </c>
      <c r="S306" s="22" t="str">
        <f t="shared" ca="1" si="72"/>
        <v/>
      </c>
      <c r="T306" s="24" t="str">
        <f t="shared" ca="1" si="73"/>
        <v/>
      </c>
      <c r="U306" s="24">
        <f t="shared" ca="1" si="68"/>
        <v>0</v>
      </c>
    </row>
    <row r="307" spans="7:21" x14ac:dyDescent="0.25">
      <c r="G307" s="22">
        <v>300</v>
      </c>
      <c r="H307" s="22">
        <f>HLOOKUP($O307,$B$8:$E$26,H$5,FALSE)</f>
        <v>5</v>
      </c>
      <c r="I307" s="22">
        <f>HLOOKUP($O307,$B$8:$E$26,I$5,FALSE)</f>
        <v>0.18</v>
      </c>
      <c r="J307" s="22">
        <f>HLOOKUP($O307,$B$8:$E$26,J$5,FALSE)</f>
        <v>1.37</v>
      </c>
      <c r="K307" s="22">
        <f>HLOOKUP($O307,$B$8:$E$26,K$5,FALSE)</f>
        <v>0</v>
      </c>
      <c r="L307" s="22">
        <f>HLOOKUP($O307,$B$8:$E$26,L$5,FALSE)</f>
        <v>0</v>
      </c>
      <c r="M307" s="22">
        <f t="shared" si="69"/>
        <v>0.89999999999999991</v>
      </c>
      <c r="N307" s="22">
        <f t="shared" si="70"/>
        <v>6.8500000000000005</v>
      </c>
      <c r="O307" s="22" t="s">
        <v>40</v>
      </c>
      <c r="P307" s="24">
        <f t="shared" ca="1" si="66"/>
        <v>0.50937617608814145</v>
      </c>
      <c r="Q307" s="24">
        <f t="shared" ca="1" si="67"/>
        <v>3.6721237862663689</v>
      </c>
      <c r="R307" s="24">
        <f t="shared" ca="1" si="71"/>
        <v>4.1814999623545104</v>
      </c>
      <c r="S307" s="22" t="str">
        <f t="shared" ca="1" si="72"/>
        <v/>
      </c>
      <c r="T307" s="24" t="str">
        <f t="shared" ca="1" si="73"/>
        <v/>
      </c>
      <c r="U307" s="24">
        <f t="shared" ca="1" si="68"/>
        <v>0</v>
      </c>
    </row>
    <row r="308" spans="7:21" x14ac:dyDescent="0.25">
      <c r="G308" s="22">
        <v>301</v>
      </c>
      <c r="H308" s="22">
        <f>HLOOKUP($O308,$B$8:$E$26,H$5,FALSE)</f>
        <v>1</v>
      </c>
      <c r="I308" s="22">
        <f>HLOOKUP($O308,$B$8:$E$26,I$5,FALSE)</f>
        <v>0.3</v>
      </c>
      <c r="J308" s="22">
        <f>HLOOKUP($O308,$B$8:$E$26,J$5,FALSE)</f>
        <v>0.95</v>
      </c>
      <c r="K308" s="22">
        <f>HLOOKUP($O308,$B$8:$E$26,K$5,FALSE)</f>
        <v>0</v>
      </c>
      <c r="L308" s="22">
        <f>HLOOKUP($O308,$B$8:$E$26,L$5,FALSE)</f>
        <v>0</v>
      </c>
      <c r="M308" s="22">
        <f t="shared" si="69"/>
        <v>0.3</v>
      </c>
      <c r="N308" s="22">
        <f t="shared" si="70"/>
        <v>0.95</v>
      </c>
      <c r="O308" s="22" t="s">
        <v>38</v>
      </c>
      <c r="P308" s="24">
        <f t="shared" ca="1" si="66"/>
        <v>0.13278465732983552</v>
      </c>
      <c r="Q308" s="24">
        <f t="shared" ca="1" si="67"/>
        <v>0.58269487808152676</v>
      </c>
      <c r="R308" s="24">
        <f t="shared" ca="1" si="71"/>
        <v>0.71547953541136233</v>
      </c>
      <c r="S308" s="22" t="str">
        <f t="shared" ca="1" si="72"/>
        <v/>
      </c>
      <c r="T308" s="24" t="str">
        <f t="shared" ca="1" si="73"/>
        <v/>
      </c>
      <c r="U308" s="24">
        <f t="shared" ca="1" si="68"/>
        <v>0</v>
      </c>
    </row>
    <row r="309" spans="7:21" x14ac:dyDescent="0.25">
      <c r="G309" s="22">
        <v>302</v>
      </c>
      <c r="H309" s="22">
        <f>HLOOKUP($O309,$B$8:$E$26,H$5,FALSE)</f>
        <v>3</v>
      </c>
      <c r="I309" s="22">
        <f>HLOOKUP($O309,$B$8:$E$26,I$5,FALSE)</f>
        <v>0.2</v>
      </c>
      <c r="J309" s="22">
        <f>HLOOKUP($O309,$B$8:$E$26,J$5,FALSE)</f>
        <v>1.26</v>
      </c>
      <c r="K309" s="22">
        <f>HLOOKUP($O309,$B$8:$E$26,K$5,FALSE)</f>
        <v>0</v>
      </c>
      <c r="L309" s="22">
        <f>HLOOKUP($O309,$B$8:$E$26,L$5,FALSE)</f>
        <v>0</v>
      </c>
      <c r="M309" s="22">
        <f t="shared" si="69"/>
        <v>0.60000000000000009</v>
      </c>
      <c r="N309" s="22">
        <f t="shared" si="70"/>
        <v>3.7800000000000002</v>
      </c>
      <c r="O309" s="22" t="s">
        <v>39</v>
      </c>
      <c r="P309" s="24">
        <f t="shared" ca="1" si="66"/>
        <v>0.34915339409024937</v>
      </c>
      <c r="Q309" s="24">
        <f t="shared" ca="1" si="67"/>
        <v>2.083252634033042</v>
      </c>
      <c r="R309" s="24">
        <f t="shared" ca="1" si="71"/>
        <v>2.4324060281232915</v>
      </c>
      <c r="S309" s="22" t="str">
        <f t="shared" ca="1" si="72"/>
        <v/>
      </c>
      <c r="T309" s="24" t="str">
        <f t="shared" ca="1" si="73"/>
        <v/>
      </c>
      <c r="U309" s="24">
        <f t="shared" ca="1" si="68"/>
        <v>0</v>
      </c>
    </row>
    <row r="310" spans="7:21" x14ac:dyDescent="0.25">
      <c r="G310" s="22">
        <v>303</v>
      </c>
      <c r="H310" s="22">
        <f>HLOOKUP($O310,$B$8:$E$26,H$5,FALSE)</f>
        <v>5</v>
      </c>
      <c r="I310" s="22">
        <f>HLOOKUP($O310,$B$8:$E$26,I$5,FALSE)</f>
        <v>0.18</v>
      </c>
      <c r="J310" s="22">
        <f>HLOOKUP($O310,$B$8:$E$26,J$5,FALSE)</f>
        <v>1.37</v>
      </c>
      <c r="K310" s="22">
        <f>HLOOKUP($O310,$B$8:$E$26,K$5,FALSE)</f>
        <v>0</v>
      </c>
      <c r="L310" s="22">
        <f>HLOOKUP($O310,$B$8:$E$26,L$5,FALSE)</f>
        <v>0</v>
      </c>
      <c r="M310" s="22">
        <f t="shared" si="69"/>
        <v>0.89999999999999991</v>
      </c>
      <c r="N310" s="22">
        <f t="shared" si="70"/>
        <v>6.8500000000000005</v>
      </c>
      <c r="O310" s="22" t="s">
        <v>40</v>
      </c>
      <c r="P310" s="24">
        <f t="shared" ca="1" si="66"/>
        <v>0.76585143116548304</v>
      </c>
      <c r="Q310" s="24">
        <f t="shared" ca="1" si="67"/>
        <v>3.6835432402049997</v>
      </c>
      <c r="R310" s="24">
        <f t="shared" ca="1" si="71"/>
        <v>4.4493946713704826</v>
      </c>
      <c r="S310" s="22" t="str">
        <f t="shared" ca="1" si="72"/>
        <v/>
      </c>
      <c r="T310" s="24" t="str">
        <f t="shared" ca="1" si="73"/>
        <v/>
      </c>
      <c r="U310" s="24">
        <f t="shared" ca="1" si="68"/>
        <v>0</v>
      </c>
    </row>
    <row r="311" spans="7:21" x14ac:dyDescent="0.25">
      <c r="G311" s="22">
        <v>304</v>
      </c>
      <c r="H311" s="22">
        <f>HLOOKUP($O311,$B$8:$E$26,H$5,FALSE)</f>
        <v>10</v>
      </c>
      <c r="I311" s="22">
        <f>HLOOKUP($O311,$B$8:$E$26,I$5,FALSE)</f>
        <v>0.2</v>
      </c>
      <c r="J311" s="22">
        <f>HLOOKUP($O311,$B$8:$E$26,J$5,FALSE)</f>
        <v>1.4</v>
      </c>
      <c r="K311" s="22">
        <f>HLOOKUP($O311,$B$8:$E$26,K$5,FALSE)</f>
        <v>0</v>
      </c>
      <c r="L311" s="22">
        <f>HLOOKUP($O311,$B$8:$E$26,L$5,FALSE)</f>
        <v>0</v>
      </c>
      <c r="M311" s="22">
        <f t="shared" si="69"/>
        <v>2</v>
      </c>
      <c r="N311" s="22">
        <f t="shared" si="70"/>
        <v>14</v>
      </c>
      <c r="O311" s="22" t="s">
        <v>41</v>
      </c>
      <c r="P311" s="24">
        <f t="shared" ca="1" si="66"/>
        <v>1.8152620115047595</v>
      </c>
      <c r="Q311" s="24">
        <f t="shared" ca="1" si="67"/>
        <v>8.0434913971409525</v>
      </c>
      <c r="R311" s="24">
        <f t="shared" ca="1" si="71"/>
        <v>9.8587534086457111</v>
      </c>
      <c r="S311" s="22" t="str">
        <f t="shared" ca="1" si="72"/>
        <v/>
      </c>
      <c r="T311" s="24" t="str">
        <f t="shared" ca="1" si="73"/>
        <v/>
      </c>
      <c r="U311" s="24">
        <f t="shared" ca="1" si="68"/>
        <v>0</v>
      </c>
    </row>
    <row r="312" spans="7:21" x14ac:dyDescent="0.25">
      <c r="G312" s="22">
        <v>305</v>
      </c>
      <c r="H312" s="22">
        <f>HLOOKUP($O312,$B$8:$E$26,H$5,FALSE)</f>
        <v>10</v>
      </c>
      <c r="I312" s="22">
        <f>HLOOKUP($O312,$B$8:$E$26,I$5,FALSE)</f>
        <v>0.2</v>
      </c>
      <c r="J312" s="22">
        <f>HLOOKUP($O312,$B$8:$E$26,J$5,FALSE)</f>
        <v>1.4</v>
      </c>
      <c r="K312" s="22">
        <f>HLOOKUP($O312,$B$8:$E$26,K$5,FALSE)</f>
        <v>0</v>
      </c>
      <c r="L312" s="22">
        <f>HLOOKUP($O312,$B$8:$E$26,L$5,FALSE)</f>
        <v>0</v>
      </c>
      <c r="M312" s="22">
        <f t="shared" si="69"/>
        <v>2</v>
      </c>
      <c r="N312" s="22">
        <f t="shared" si="70"/>
        <v>14</v>
      </c>
      <c r="O312" s="22" t="s">
        <v>41</v>
      </c>
      <c r="P312" s="24">
        <f t="shared" ca="1" si="66"/>
        <v>0.20684428580878333</v>
      </c>
      <c r="Q312" s="24">
        <f t="shared" ca="1" si="67"/>
        <v>7.9762442058268865</v>
      </c>
      <c r="R312" s="24">
        <f t="shared" ca="1" si="71"/>
        <v>8.1830884916356705</v>
      </c>
      <c r="S312" s="22" t="str">
        <f t="shared" ca="1" si="72"/>
        <v/>
      </c>
      <c r="T312" s="24" t="str">
        <f t="shared" ca="1" si="73"/>
        <v/>
      </c>
      <c r="U312" s="24">
        <f t="shared" ca="1" si="68"/>
        <v>0</v>
      </c>
    </row>
    <row r="313" spans="7:21" x14ac:dyDescent="0.25">
      <c r="G313" s="22">
        <v>306</v>
      </c>
      <c r="H313" s="22">
        <f>HLOOKUP($O313,$B$8:$E$26,H$5,FALSE)</f>
        <v>1</v>
      </c>
      <c r="I313" s="22">
        <f>HLOOKUP($O313,$B$8:$E$26,I$5,FALSE)</f>
        <v>0.3</v>
      </c>
      <c r="J313" s="22">
        <f>HLOOKUP($O313,$B$8:$E$26,J$5,FALSE)</f>
        <v>0.95</v>
      </c>
      <c r="K313" s="22">
        <f>HLOOKUP($O313,$B$8:$E$26,K$5,FALSE)</f>
        <v>0</v>
      </c>
      <c r="L313" s="22">
        <f>HLOOKUP($O313,$B$8:$E$26,L$5,FALSE)</f>
        <v>0</v>
      </c>
      <c r="M313" s="22">
        <f t="shared" si="69"/>
        <v>0.3</v>
      </c>
      <c r="N313" s="22">
        <f t="shared" si="70"/>
        <v>0.95</v>
      </c>
      <c r="O313" s="22" t="s">
        <v>38</v>
      </c>
      <c r="P313" s="24">
        <f t="shared" ca="1" si="66"/>
        <v>7.1054610505038279E-2</v>
      </c>
      <c r="Q313" s="24">
        <f t="shared" ca="1" si="67"/>
        <v>0.62189538908927844</v>
      </c>
      <c r="R313" s="24">
        <f t="shared" ca="1" si="71"/>
        <v>0.69294999959431669</v>
      </c>
      <c r="S313" s="22" t="str">
        <f t="shared" ca="1" si="72"/>
        <v/>
      </c>
      <c r="T313" s="24" t="str">
        <f t="shared" ca="1" si="73"/>
        <v/>
      </c>
      <c r="U313" s="24">
        <f t="shared" ca="1" si="68"/>
        <v>0</v>
      </c>
    </row>
    <row r="314" spans="7:21" x14ac:dyDescent="0.25">
      <c r="G314" s="22">
        <v>307</v>
      </c>
      <c r="H314" s="22">
        <f>HLOOKUP($O314,$B$8:$E$26,H$5,FALSE)</f>
        <v>3</v>
      </c>
      <c r="I314" s="22">
        <f>HLOOKUP($O314,$B$8:$E$26,I$5,FALSE)</f>
        <v>0.2</v>
      </c>
      <c r="J314" s="22">
        <f>HLOOKUP($O314,$B$8:$E$26,J$5,FALSE)</f>
        <v>1.26</v>
      </c>
      <c r="K314" s="22">
        <f>HLOOKUP($O314,$B$8:$E$26,K$5,FALSE)</f>
        <v>0</v>
      </c>
      <c r="L314" s="22">
        <f>HLOOKUP($O314,$B$8:$E$26,L$5,FALSE)</f>
        <v>0</v>
      </c>
      <c r="M314" s="22">
        <f t="shared" si="69"/>
        <v>0.60000000000000009</v>
      </c>
      <c r="N314" s="22">
        <f t="shared" si="70"/>
        <v>3.7800000000000002</v>
      </c>
      <c r="O314" s="22" t="s">
        <v>39</v>
      </c>
      <c r="P314" s="24">
        <f t="shared" ca="1" si="66"/>
        <v>0.36954977190578242</v>
      </c>
      <c r="Q314" s="24">
        <f t="shared" ca="1" si="67"/>
        <v>2.0764106058425669</v>
      </c>
      <c r="R314" s="24">
        <f t="shared" ca="1" si="71"/>
        <v>2.4459603777483494</v>
      </c>
      <c r="S314" s="22" t="str">
        <f t="shared" ca="1" si="72"/>
        <v/>
      </c>
      <c r="T314" s="24" t="str">
        <f t="shared" ca="1" si="73"/>
        <v/>
      </c>
      <c r="U314" s="24">
        <f t="shared" ca="1" si="68"/>
        <v>0</v>
      </c>
    </row>
    <row r="315" spans="7:21" x14ac:dyDescent="0.25">
      <c r="G315" s="22">
        <v>308</v>
      </c>
      <c r="H315" s="22">
        <f>HLOOKUP($O315,$B$8:$E$26,H$5,FALSE)</f>
        <v>3</v>
      </c>
      <c r="I315" s="22">
        <f>HLOOKUP($O315,$B$8:$E$26,I$5,FALSE)</f>
        <v>0.2</v>
      </c>
      <c r="J315" s="22">
        <f>HLOOKUP($O315,$B$8:$E$26,J$5,FALSE)</f>
        <v>1.26</v>
      </c>
      <c r="K315" s="22">
        <f>HLOOKUP($O315,$B$8:$E$26,K$5,FALSE)</f>
        <v>0</v>
      </c>
      <c r="L315" s="22">
        <f>HLOOKUP($O315,$B$8:$E$26,L$5,FALSE)</f>
        <v>0</v>
      </c>
      <c r="M315" s="22">
        <f t="shared" si="69"/>
        <v>0.60000000000000009</v>
      </c>
      <c r="N315" s="22">
        <f t="shared" si="70"/>
        <v>3.7800000000000002</v>
      </c>
      <c r="O315" s="22" t="s">
        <v>39</v>
      </c>
      <c r="P315" s="24">
        <f t="shared" ca="1" si="66"/>
        <v>0.33757426920668521</v>
      </c>
      <c r="Q315" s="24">
        <f t="shared" ca="1" si="67"/>
        <v>1.9651637931530364</v>
      </c>
      <c r="R315" s="24">
        <f t="shared" ca="1" si="71"/>
        <v>2.3027380623597216</v>
      </c>
      <c r="S315" s="22" t="str">
        <f t="shared" ca="1" si="72"/>
        <v/>
      </c>
      <c r="T315" s="24" t="str">
        <f t="shared" ca="1" si="73"/>
        <v/>
      </c>
      <c r="U315" s="24">
        <f t="shared" ca="1" si="68"/>
        <v>0</v>
      </c>
    </row>
    <row r="316" spans="7:21" x14ac:dyDescent="0.25">
      <c r="G316" s="22">
        <v>309</v>
      </c>
      <c r="H316" s="22">
        <f>HLOOKUP($O316,$B$8:$E$26,H$5,FALSE)</f>
        <v>5</v>
      </c>
      <c r="I316" s="22">
        <f>HLOOKUP($O316,$B$8:$E$26,I$5,FALSE)</f>
        <v>0.18</v>
      </c>
      <c r="J316" s="22">
        <f>HLOOKUP($O316,$B$8:$E$26,J$5,FALSE)</f>
        <v>1.37</v>
      </c>
      <c r="K316" s="22">
        <f>HLOOKUP($O316,$B$8:$E$26,K$5,FALSE)</f>
        <v>0</v>
      </c>
      <c r="L316" s="22">
        <f>HLOOKUP($O316,$B$8:$E$26,L$5,FALSE)</f>
        <v>0</v>
      </c>
      <c r="M316" s="22">
        <f t="shared" si="69"/>
        <v>0.89999999999999991</v>
      </c>
      <c r="N316" s="22">
        <f t="shared" si="70"/>
        <v>6.8500000000000005</v>
      </c>
      <c r="O316" s="22" t="s">
        <v>40</v>
      </c>
      <c r="P316" s="24">
        <f t="shared" ca="1" si="66"/>
        <v>0.70005503201617036</v>
      </c>
      <c r="Q316" s="24">
        <f t="shared" ca="1" si="67"/>
        <v>3.6556340632343409</v>
      </c>
      <c r="R316" s="24">
        <f t="shared" ca="1" si="71"/>
        <v>4.3556890952505114</v>
      </c>
      <c r="S316" s="22" t="str">
        <f t="shared" ca="1" si="72"/>
        <v/>
      </c>
      <c r="T316" s="24" t="str">
        <f t="shared" ca="1" si="73"/>
        <v/>
      </c>
      <c r="U316" s="24">
        <f t="shared" ca="1" si="68"/>
        <v>0</v>
      </c>
    </row>
    <row r="317" spans="7:21" x14ac:dyDescent="0.25">
      <c r="G317" s="22">
        <v>310</v>
      </c>
      <c r="H317" s="22">
        <f>HLOOKUP($O317,$B$8:$E$26,H$5,FALSE)</f>
        <v>5</v>
      </c>
      <c r="I317" s="22">
        <f>HLOOKUP($O317,$B$8:$E$26,I$5,FALSE)</f>
        <v>0.18</v>
      </c>
      <c r="J317" s="22">
        <f>HLOOKUP($O317,$B$8:$E$26,J$5,FALSE)</f>
        <v>1.37</v>
      </c>
      <c r="K317" s="22">
        <f>HLOOKUP($O317,$B$8:$E$26,K$5,FALSE)</f>
        <v>0</v>
      </c>
      <c r="L317" s="22">
        <f>HLOOKUP($O317,$B$8:$E$26,L$5,FALSE)</f>
        <v>0</v>
      </c>
      <c r="M317" s="22">
        <f t="shared" si="69"/>
        <v>0.89999999999999991</v>
      </c>
      <c r="N317" s="22">
        <f t="shared" si="70"/>
        <v>6.8500000000000005</v>
      </c>
      <c r="O317" s="22" t="s">
        <v>40</v>
      </c>
      <c r="P317" s="24">
        <f t="shared" ca="1" si="66"/>
        <v>0.61012815349394822</v>
      </c>
      <c r="Q317" s="24">
        <f t="shared" ca="1" si="67"/>
        <v>3.9171734876247144</v>
      </c>
      <c r="R317" s="24">
        <f t="shared" ca="1" si="71"/>
        <v>4.5273016411186626</v>
      </c>
      <c r="S317" s="22" t="str">
        <f t="shared" ca="1" si="72"/>
        <v/>
      </c>
      <c r="T317" s="24" t="str">
        <f t="shared" ca="1" si="73"/>
        <v/>
      </c>
      <c r="U317" s="24">
        <f t="shared" ca="1" si="68"/>
        <v>0</v>
      </c>
    </row>
    <row r="318" spans="7:21" x14ac:dyDescent="0.25">
      <c r="G318" s="22">
        <v>311</v>
      </c>
      <c r="H318" s="22">
        <f>HLOOKUP($O318,$B$8:$E$26,H$5,FALSE)</f>
        <v>5</v>
      </c>
      <c r="I318" s="22">
        <f>HLOOKUP($O318,$B$8:$E$26,I$5,FALSE)</f>
        <v>0.18</v>
      </c>
      <c r="J318" s="22">
        <f>HLOOKUP($O318,$B$8:$E$26,J$5,FALSE)</f>
        <v>1.37</v>
      </c>
      <c r="K318" s="22">
        <f>HLOOKUP($O318,$B$8:$E$26,K$5,FALSE)</f>
        <v>0</v>
      </c>
      <c r="L318" s="22">
        <f>HLOOKUP($O318,$B$8:$E$26,L$5,FALSE)</f>
        <v>0</v>
      </c>
      <c r="M318" s="22">
        <f t="shared" si="69"/>
        <v>0.89999999999999991</v>
      </c>
      <c r="N318" s="22">
        <f t="shared" si="70"/>
        <v>6.8500000000000005</v>
      </c>
      <c r="O318" s="22" t="s">
        <v>40</v>
      </c>
      <c r="P318" s="24">
        <f t="shared" ca="1" si="66"/>
        <v>0.87173923353683258</v>
      </c>
      <c r="Q318" s="24">
        <f t="shared" ca="1" si="67"/>
        <v>3.9489202548560707</v>
      </c>
      <c r="R318" s="24">
        <f t="shared" ca="1" si="71"/>
        <v>4.820659488392903</v>
      </c>
      <c r="S318" s="22" t="str">
        <f t="shared" ca="1" si="72"/>
        <v/>
      </c>
      <c r="T318" s="24" t="str">
        <f t="shared" ca="1" si="73"/>
        <v/>
      </c>
      <c r="U318" s="24">
        <f t="shared" ca="1" si="68"/>
        <v>0</v>
      </c>
    </row>
    <row r="319" spans="7:21" x14ac:dyDescent="0.25">
      <c r="G319" s="22">
        <v>312</v>
      </c>
      <c r="H319" s="22">
        <f>HLOOKUP($O319,$B$8:$E$26,H$5,FALSE)</f>
        <v>3</v>
      </c>
      <c r="I319" s="22">
        <f>HLOOKUP($O319,$B$8:$E$26,I$5,FALSE)</f>
        <v>0.2</v>
      </c>
      <c r="J319" s="22">
        <f>HLOOKUP($O319,$B$8:$E$26,J$5,FALSE)</f>
        <v>1.26</v>
      </c>
      <c r="K319" s="22">
        <f>HLOOKUP($O319,$B$8:$E$26,K$5,FALSE)</f>
        <v>0</v>
      </c>
      <c r="L319" s="22">
        <f>HLOOKUP($O319,$B$8:$E$26,L$5,FALSE)</f>
        <v>0</v>
      </c>
      <c r="M319" s="22">
        <f t="shared" si="69"/>
        <v>0.60000000000000009</v>
      </c>
      <c r="N319" s="22">
        <f t="shared" si="70"/>
        <v>3.7800000000000002</v>
      </c>
      <c r="O319" s="22" t="s">
        <v>39</v>
      </c>
      <c r="P319" s="24">
        <f t="shared" ca="1" si="66"/>
        <v>7.315990110765537E-3</v>
      </c>
      <c r="Q319" s="24">
        <f t="shared" ca="1" si="67"/>
        <v>2.2525593276614524</v>
      </c>
      <c r="R319" s="24">
        <f t="shared" ca="1" si="71"/>
        <v>2.259875317772218</v>
      </c>
      <c r="S319" s="22" t="str">
        <f t="shared" ca="1" si="72"/>
        <v/>
      </c>
      <c r="T319" s="24" t="str">
        <f t="shared" ca="1" si="73"/>
        <v/>
      </c>
      <c r="U319" s="24">
        <f t="shared" ca="1" si="68"/>
        <v>0</v>
      </c>
    </row>
    <row r="320" spans="7:21" x14ac:dyDescent="0.25">
      <c r="G320" s="22">
        <v>313</v>
      </c>
      <c r="H320" s="22">
        <f>HLOOKUP($O320,$B$8:$E$26,H$5,FALSE)</f>
        <v>3</v>
      </c>
      <c r="I320" s="22">
        <f>HLOOKUP($O320,$B$8:$E$26,I$5,FALSE)</f>
        <v>0.2</v>
      </c>
      <c r="J320" s="22">
        <f>HLOOKUP($O320,$B$8:$E$26,J$5,FALSE)</f>
        <v>1.26</v>
      </c>
      <c r="K320" s="22">
        <f>HLOOKUP($O320,$B$8:$E$26,K$5,FALSE)</f>
        <v>0</v>
      </c>
      <c r="L320" s="22">
        <f>HLOOKUP($O320,$B$8:$E$26,L$5,FALSE)</f>
        <v>0</v>
      </c>
      <c r="M320" s="22">
        <f t="shared" si="69"/>
        <v>0.60000000000000009</v>
      </c>
      <c r="N320" s="22">
        <f t="shared" si="70"/>
        <v>3.7800000000000002</v>
      </c>
      <c r="O320" s="22" t="s">
        <v>39</v>
      </c>
      <c r="P320" s="24">
        <f t="shared" ca="1" si="66"/>
        <v>0.50788358622927798</v>
      </c>
      <c r="Q320" s="24">
        <f t="shared" ca="1" si="67"/>
        <v>2.276544602825501</v>
      </c>
      <c r="R320" s="24">
        <f t="shared" ca="1" si="71"/>
        <v>2.7844281890547791</v>
      </c>
      <c r="S320" s="22" t="str">
        <f t="shared" ca="1" si="72"/>
        <v/>
      </c>
      <c r="T320" s="24" t="str">
        <f t="shared" ca="1" si="73"/>
        <v/>
      </c>
      <c r="U320" s="24">
        <f t="shared" ca="1" si="68"/>
        <v>0</v>
      </c>
    </row>
    <row r="321" spans="7:21" x14ac:dyDescent="0.25">
      <c r="G321" s="22">
        <v>314</v>
      </c>
      <c r="H321" s="22">
        <f>HLOOKUP($O321,$B$8:$E$26,H$5,FALSE)</f>
        <v>1</v>
      </c>
      <c r="I321" s="22">
        <f>HLOOKUP($O321,$B$8:$E$26,I$5,FALSE)</f>
        <v>0.3</v>
      </c>
      <c r="J321" s="22">
        <f>HLOOKUP($O321,$B$8:$E$26,J$5,FALSE)</f>
        <v>0.95</v>
      </c>
      <c r="K321" s="22">
        <f>HLOOKUP($O321,$B$8:$E$26,K$5,FALSE)</f>
        <v>0</v>
      </c>
      <c r="L321" s="22">
        <f>HLOOKUP($O321,$B$8:$E$26,L$5,FALSE)</f>
        <v>0</v>
      </c>
      <c r="M321" s="22">
        <f t="shared" si="69"/>
        <v>0.3</v>
      </c>
      <c r="N321" s="22">
        <f t="shared" si="70"/>
        <v>0.95</v>
      </c>
      <c r="O321" s="22" t="s">
        <v>38</v>
      </c>
      <c r="P321" s="24">
        <f t="shared" ca="1" si="66"/>
        <v>0.19063456369329568</v>
      </c>
      <c r="Q321" s="24">
        <f t="shared" ca="1" si="67"/>
        <v>0.63074684452187957</v>
      </c>
      <c r="R321" s="24">
        <f t="shared" ca="1" si="71"/>
        <v>0.82138140821517525</v>
      </c>
      <c r="S321" s="22" t="str">
        <f t="shared" ca="1" si="72"/>
        <v/>
      </c>
      <c r="T321" s="24" t="str">
        <f t="shared" ca="1" si="73"/>
        <v/>
      </c>
      <c r="U321" s="24">
        <f t="shared" ca="1" si="68"/>
        <v>0</v>
      </c>
    </row>
    <row r="322" spans="7:21" x14ac:dyDescent="0.25">
      <c r="G322" s="22">
        <v>315</v>
      </c>
      <c r="H322" s="22">
        <f>HLOOKUP($O322,$B$8:$E$26,H$5,FALSE)</f>
        <v>1</v>
      </c>
      <c r="I322" s="22">
        <f>HLOOKUP($O322,$B$8:$E$26,I$5,FALSE)</f>
        <v>0.3</v>
      </c>
      <c r="J322" s="22">
        <f>HLOOKUP($O322,$B$8:$E$26,J$5,FALSE)</f>
        <v>0.95</v>
      </c>
      <c r="K322" s="22">
        <f>HLOOKUP($O322,$B$8:$E$26,K$5,FALSE)</f>
        <v>0</v>
      </c>
      <c r="L322" s="22">
        <f>HLOOKUP($O322,$B$8:$E$26,L$5,FALSE)</f>
        <v>0</v>
      </c>
      <c r="M322" s="22">
        <f t="shared" si="69"/>
        <v>0.3</v>
      </c>
      <c r="N322" s="22">
        <f t="shared" si="70"/>
        <v>0.95</v>
      </c>
      <c r="O322" s="22" t="s">
        <v>38</v>
      </c>
      <c r="P322" s="24">
        <f t="shared" ca="1" si="66"/>
        <v>0.18214994731535741</v>
      </c>
      <c r="Q322" s="24">
        <f t="shared" ca="1" si="67"/>
        <v>0.68189022643743613</v>
      </c>
      <c r="R322" s="24">
        <f t="shared" ca="1" si="71"/>
        <v>0.86404017375279352</v>
      </c>
      <c r="S322" s="22" t="str">
        <f t="shared" ca="1" si="72"/>
        <v/>
      </c>
      <c r="T322" s="24" t="str">
        <f t="shared" ca="1" si="73"/>
        <v/>
      </c>
      <c r="U322" s="24">
        <f t="shared" ca="1" si="68"/>
        <v>0</v>
      </c>
    </row>
    <row r="323" spans="7:21" x14ac:dyDescent="0.25">
      <c r="G323" s="22">
        <v>316</v>
      </c>
      <c r="H323" s="22">
        <f>HLOOKUP($O323,$B$8:$E$26,H$5,FALSE)</f>
        <v>5</v>
      </c>
      <c r="I323" s="22">
        <f>HLOOKUP($O323,$B$8:$E$26,I$5,FALSE)</f>
        <v>0.18</v>
      </c>
      <c r="J323" s="22">
        <f>HLOOKUP($O323,$B$8:$E$26,J$5,FALSE)</f>
        <v>1.37</v>
      </c>
      <c r="K323" s="22">
        <f>HLOOKUP($O323,$B$8:$E$26,K$5,FALSE)</f>
        <v>0</v>
      </c>
      <c r="L323" s="22">
        <f>HLOOKUP($O323,$B$8:$E$26,L$5,FALSE)</f>
        <v>0</v>
      </c>
      <c r="M323" s="22">
        <f t="shared" si="69"/>
        <v>0.89999999999999991</v>
      </c>
      <c r="N323" s="22">
        <f t="shared" si="70"/>
        <v>6.8500000000000005</v>
      </c>
      <c r="O323" s="22" t="s">
        <v>40</v>
      </c>
      <c r="P323" s="24">
        <f t="shared" ca="1" si="66"/>
        <v>0.28174335641882897</v>
      </c>
      <c r="Q323" s="24">
        <f t="shared" ca="1" si="67"/>
        <v>3.9684746880231048</v>
      </c>
      <c r="R323" s="24">
        <f t="shared" ca="1" si="71"/>
        <v>4.250218044441934</v>
      </c>
      <c r="S323" s="22" t="str">
        <f t="shared" ca="1" si="72"/>
        <v/>
      </c>
      <c r="T323" s="24" t="str">
        <f t="shared" ca="1" si="73"/>
        <v/>
      </c>
      <c r="U323" s="24">
        <f t="shared" ca="1" si="68"/>
        <v>0</v>
      </c>
    </row>
    <row r="324" spans="7:21" x14ac:dyDescent="0.25">
      <c r="G324" s="22">
        <v>317</v>
      </c>
      <c r="H324" s="22">
        <f>HLOOKUP($O324,$B$8:$E$26,H$5,FALSE)</f>
        <v>5</v>
      </c>
      <c r="I324" s="22">
        <f>HLOOKUP($O324,$B$8:$E$26,I$5,FALSE)</f>
        <v>0.18</v>
      </c>
      <c r="J324" s="22">
        <f>HLOOKUP($O324,$B$8:$E$26,J$5,FALSE)</f>
        <v>1.37</v>
      </c>
      <c r="K324" s="22">
        <f>HLOOKUP($O324,$B$8:$E$26,K$5,FALSE)</f>
        <v>0</v>
      </c>
      <c r="L324" s="22">
        <f>HLOOKUP($O324,$B$8:$E$26,L$5,FALSE)</f>
        <v>0</v>
      </c>
      <c r="M324" s="22">
        <f t="shared" si="69"/>
        <v>0.89999999999999991</v>
      </c>
      <c r="N324" s="22">
        <f t="shared" si="70"/>
        <v>6.8500000000000005</v>
      </c>
      <c r="O324" s="22" t="s">
        <v>40</v>
      </c>
      <c r="P324" s="24">
        <f t="shared" ca="1" si="66"/>
        <v>0.65135062732561677</v>
      </c>
      <c r="Q324" s="24">
        <f t="shared" ca="1" si="67"/>
        <v>2.8409073033387253</v>
      </c>
      <c r="R324" s="24">
        <f t="shared" ca="1" si="71"/>
        <v>3.492257930664342</v>
      </c>
      <c r="S324" s="22" t="str">
        <f t="shared" ca="1" si="72"/>
        <v/>
      </c>
      <c r="T324" s="24" t="str">
        <f t="shared" ca="1" si="73"/>
        <v/>
      </c>
      <c r="U324" s="24">
        <f t="shared" ca="1" si="68"/>
        <v>0</v>
      </c>
    </row>
    <row r="325" spans="7:21" x14ac:dyDescent="0.25">
      <c r="G325" s="22">
        <v>318</v>
      </c>
      <c r="H325" s="22">
        <f>HLOOKUP($O325,$B$8:$E$26,H$5,FALSE)</f>
        <v>5</v>
      </c>
      <c r="I325" s="22">
        <f>HLOOKUP($O325,$B$8:$E$26,I$5,FALSE)</f>
        <v>0.18</v>
      </c>
      <c r="J325" s="22">
        <f>HLOOKUP($O325,$B$8:$E$26,J$5,FALSE)</f>
        <v>1.37</v>
      </c>
      <c r="K325" s="22">
        <f>HLOOKUP($O325,$B$8:$E$26,K$5,FALSE)</f>
        <v>0</v>
      </c>
      <c r="L325" s="22">
        <f>HLOOKUP($O325,$B$8:$E$26,L$5,FALSE)</f>
        <v>0</v>
      </c>
      <c r="M325" s="22">
        <f t="shared" si="69"/>
        <v>0.89999999999999991</v>
      </c>
      <c r="N325" s="22">
        <f t="shared" si="70"/>
        <v>6.8500000000000005</v>
      </c>
      <c r="O325" s="22" t="s">
        <v>40</v>
      </c>
      <c r="P325" s="24">
        <f t="shared" ca="1" si="66"/>
        <v>0.68106813386536014</v>
      </c>
      <c r="Q325" s="24">
        <f t="shared" ca="1" si="67"/>
        <v>3.4081892673654712</v>
      </c>
      <c r="R325" s="24">
        <f t="shared" ca="1" si="71"/>
        <v>4.0892574012308316</v>
      </c>
      <c r="S325" s="22" t="str">
        <f t="shared" ca="1" si="72"/>
        <v/>
      </c>
      <c r="T325" s="24" t="str">
        <f t="shared" ca="1" si="73"/>
        <v/>
      </c>
      <c r="U325" s="24">
        <f t="shared" ca="1" si="68"/>
        <v>0</v>
      </c>
    </row>
    <row r="326" spans="7:21" x14ac:dyDescent="0.25">
      <c r="G326" s="22">
        <v>319</v>
      </c>
      <c r="H326" s="22">
        <f>HLOOKUP($O326,$B$8:$E$26,H$5,FALSE)</f>
        <v>1</v>
      </c>
      <c r="I326" s="22">
        <f>HLOOKUP($O326,$B$8:$E$26,I$5,FALSE)</f>
        <v>0.3</v>
      </c>
      <c r="J326" s="22">
        <f>HLOOKUP($O326,$B$8:$E$26,J$5,FALSE)</f>
        <v>0.95</v>
      </c>
      <c r="K326" s="22">
        <f>HLOOKUP($O326,$B$8:$E$26,K$5,FALSE)</f>
        <v>0</v>
      </c>
      <c r="L326" s="22">
        <f>HLOOKUP($O326,$B$8:$E$26,L$5,FALSE)</f>
        <v>0</v>
      </c>
      <c r="M326" s="22">
        <f t="shared" si="69"/>
        <v>0.3</v>
      </c>
      <c r="N326" s="22">
        <f t="shared" si="70"/>
        <v>0.95</v>
      </c>
      <c r="O326" s="22" t="s">
        <v>38</v>
      </c>
      <c r="P326" s="24">
        <f t="shared" ca="1" si="66"/>
        <v>0.2426091887528469</v>
      </c>
      <c r="Q326" s="24">
        <f t="shared" ca="1" si="67"/>
        <v>0.69767659877719235</v>
      </c>
      <c r="R326" s="24">
        <f t="shared" ca="1" si="71"/>
        <v>0.94028578753003922</v>
      </c>
      <c r="S326" s="22" t="str">
        <f t="shared" ca="1" si="72"/>
        <v/>
      </c>
      <c r="T326" s="24" t="str">
        <f t="shared" ca="1" si="73"/>
        <v/>
      </c>
      <c r="U326" s="24">
        <f t="shared" ca="1" si="68"/>
        <v>0</v>
      </c>
    </row>
    <row r="327" spans="7:21" x14ac:dyDescent="0.25">
      <c r="G327" s="22">
        <v>320</v>
      </c>
      <c r="H327" s="22">
        <f>HLOOKUP($O327,$B$8:$E$26,H$5,FALSE)</f>
        <v>10</v>
      </c>
      <c r="I327" s="22">
        <f>HLOOKUP($O327,$B$8:$E$26,I$5,FALSE)</f>
        <v>0.2</v>
      </c>
      <c r="J327" s="22">
        <f>HLOOKUP($O327,$B$8:$E$26,J$5,FALSE)</f>
        <v>1.4</v>
      </c>
      <c r="K327" s="22">
        <f>HLOOKUP($O327,$B$8:$E$26,K$5,FALSE)</f>
        <v>0</v>
      </c>
      <c r="L327" s="22">
        <f>HLOOKUP($O327,$B$8:$E$26,L$5,FALSE)</f>
        <v>0</v>
      </c>
      <c r="M327" s="22">
        <f t="shared" si="69"/>
        <v>2</v>
      </c>
      <c r="N327" s="22">
        <f t="shared" si="70"/>
        <v>14</v>
      </c>
      <c r="O327" s="22" t="s">
        <v>41</v>
      </c>
      <c r="P327" s="24">
        <f t="shared" ca="1" si="66"/>
        <v>1.6607455854690949</v>
      </c>
      <c r="Q327" s="24">
        <f t="shared" ca="1" si="67"/>
        <v>8.3552992256419127</v>
      </c>
      <c r="R327" s="24">
        <f t="shared" ca="1" si="71"/>
        <v>10.016044811111009</v>
      </c>
      <c r="S327" s="22" t="str">
        <f t="shared" ca="1" si="72"/>
        <v>D</v>
      </c>
      <c r="T327" s="24">
        <f t="shared" ca="1" si="73"/>
        <v>1.6044811111008528E-2</v>
      </c>
      <c r="U327" s="24">
        <f t="shared" ca="1" si="68"/>
        <v>0</v>
      </c>
    </row>
    <row r="328" spans="7:21" x14ac:dyDescent="0.25">
      <c r="G328" s="22">
        <v>321</v>
      </c>
      <c r="H328" s="22">
        <f>HLOOKUP($O328,$B$8:$E$26,H$5,FALSE)</f>
        <v>1</v>
      </c>
      <c r="I328" s="22">
        <f>HLOOKUP($O328,$B$8:$E$26,I$5,FALSE)</f>
        <v>0.3</v>
      </c>
      <c r="J328" s="22">
        <f>HLOOKUP($O328,$B$8:$E$26,J$5,FALSE)</f>
        <v>0.95</v>
      </c>
      <c r="K328" s="22">
        <f>HLOOKUP($O328,$B$8:$E$26,K$5,FALSE)</f>
        <v>0</v>
      </c>
      <c r="L328" s="22">
        <f>HLOOKUP($O328,$B$8:$E$26,L$5,FALSE)</f>
        <v>0</v>
      </c>
      <c r="M328" s="22">
        <f t="shared" si="69"/>
        <v>0.3</v>
      </c>
      <c r="N328" s="22">
        <f t="shared" si="70"/>
        <v>0.95</v>
      </c>
      <c r="O328" s="22" t="s">
        <v>38</v>
      </c>
      <c r="P328" s="24">
        <f t="shared" ca="1" si="66"/>
        <v>0.27033823687209679</v>
      </c>
      <c r="Q328" s="24">
        <f t="shared" ca="1" si="67"/>
        <v>0.64505483296906352</v>
      </c>
      <c r="R328" s="24">
        <f t="shared" ca="1" si="71"/>
        <v>0.91539306984116031</v>
      </c>
      <c r="S328" s="22" t="str">
        <f t="shared" ca="1" si="72"/>
        <v/>
      </c>
      <c r="T328" s="24" t="str">
        <f t="shared" ca="1" si="73"/>
        <v/>
      </c>
      <c r="U328" s="24">
        <f t="shared" ca="1" si="68"/>
        <v>0</v>
      </c>
    </row>
    <row r="329" spans="7:21" x14ac:dyDescent="0.25">
      <c r="G329" s="22">
        <v>322</v>
      </c>
      <c r="H329" s="22">
        <f>HLOOKUP($O329,$B$8:$E$26,H$5,FALSE)</f>
        <v>5</v>
      </c>
      <c r="I329" s="22">
        <f>HLOOKUP($O329,$B$8:$E$26,I$5,FALSE)</f>
        <v>0.18</v>
      </c>
      <c r="J329" s="22">
        <f>HLOOKUP($O329,$B$8:$E$26,J$5,FALSE)</f>
        <v>1.37</v>
      </c>
      <c r="K329" s="22">
        <f>HLOOKUP($O329,$B$8:$E$26,K$5,FALSE)</f>
        <v>0</v>
      </c>
      <c r="L329" s="22">
        <f>HLOOKUP($O329,$B$8:$E$26,L$5,FALSE)</f>
        <v>0</v>
      </c>
      <c r="M329" s="22">
        <f t="shared" si="69"/>
        <v>0.89999999999999991</v>
      </c>
      <c r="N329" s="22">
        <f t="shared" si="70"/>
        <v>6.8500000000000005</v>
      </c>
      <c r="O329" s="22" t="s">
        <v>40</v>
      </c>
      <c r="P329" s="24">
        <f t="shared" ref="P329:P392" ca="1" si="74">RAND()*$M329</f>
        <v>0.66206777644176606</v>
      </c>
      <c r="Q329" s="24">
        <f t="shared" ref="Q329:Q392" ca="1" si="75">MIN(N329*20,MAX(M329,NORMINV(RAND(),N329-(N329-M329)/2,(N329-M329)/16)))</f>
        <v>3.5875790804328154</v>
      </c>
      <c r="R329" s="24">
        <f t="shared" ca="1" si="71"/>
        <v>4.2496468568745813</v>
      </c>
      <c r="S329" s="22" t="str">
        <f t="shared" ca="1" si="72"/>
        <v/>
      </c>
      <c r="T329" s="24" t="str">
        <f t="shared" ca="1" si="73"/>
        <v/>
      </c>
      <c r="U329" s="24">
        <f t="shared" ref="U329:U392" ca="1" si="76">Q329*K329*L329</f>
        <v>0</v>
      </c>
    </row>
    <row r="330" spans="7:21" x14ac:dyDescent="0.25">
      <c r="G330" s="22">
        <v>323</v>
      </c>
      <c r="H330" s="22">
        <f>HLOOKUP($O330,$B$8:$E$26,H$5,FALSE)</f>
        <v>3</v>
      </c>
      <c r="I330" s="22">
        <f>HLOOKUP($O330,$B$8:$E$26,I$5,FALSE)</f>
        <v>0.2</v>
      </c>
      <c r="J330" s="22">
        <f>HLOOKUP($O330,$B$8:$E$26,J$5,FALSE)</f>
        <v>1.26</v>
      </c>
      <c r="K330" s="22">
        <f>HLOOKUP($O330,$B$8:$E$26,K$5,FALSE)</f>
        <v>0</v>
      </c>
      <c r="L330" s="22">
        <f>HLOOKUP($O330,$B$8:$E$26,L$5,FALSE)</f>
        <v>0</v>
      </c>
      <c r="M330" s="22">
        <f t="shared" si="69"/>
        <v>0.60000000000000009</v>
      </c>
      <c r="N330" s="22">
        <f t="shared" si="70"/>
        <v>3.7800000000000002</v>
      </c>
      <c r="O330" s="22" t="s">
        <v>39</v>
      </c>
      <c r="P330" s="24">
        <f t="shared" ca="1" si="74"/>
        <v>0.19388921722752703</v>
      </c>
      <c r="Q330" s="24">
        <f t="shared" ca="1" si="75"/>
        <v>1.9420370466157026</v>
      </c>
      <c r="R330" s="24">
        <f t="shared" ca="1" si="71"/>
        <v>2.1359262638432295</v>
      </c>
      <c r="S330" s="22" t="str">
        <f t="shared" ca="1" si="72"/>
        <v/>
      </c>
      <c r="T330" s="24" t="str">
        <f t="shared" ca="1" si="73"/>
        <v/>
      </c>
      <c r="U330" s="24">
        <f t="shared" ca="1" si="76"/>
        <v>0</v>
      </c>
    </row>
    <row r="331" spans="7:21" x14ac:dyDescent="0.25">
      <c r="G331" s="22">
        <v>324</v>
      </c>
      <c r="H331" s="22">
        <f>HLOOKUP($O331,$B$8:$E$26,H$5,FALSE)</f>
        <v>3</v>
      </c>
      <c r="I331" s="22">
        <f>HLOOKUP($O331,$B$8:$E$26,I$5,FALSE)</f>
        <v>0.2</v>
      </c>
      <c r="J331" s="22">
        <f>HLOOKUP($O331,$B$8:$E$26,J$5,FALSE)</f>
        <v>1.26</v>
      </c>
      <c r="K331" s="22">
        <f>HLOOKUP($O331,$B$8:$E$26,K$5,FALSE)</f>
        <v>0</v>
      </c>
      <c r="L331" s="22">
        <f>HLOOKUP($O331,$B$8:$E$26,L$5,FALSE)</f>
        <v>0</v>
      </c>
      <c r="M331" s="22">
        <f t="shared" si="69"/>
        <v>0.60000000000000009</v>
      </c>
      <c r="N331" s="22">
        <f t="shared" si="70"/>
        <v>3.7800000000000002</v>
      </c>
      <c r="O331" s="22" t="s">
        <v>39</v>
      </c>
      <c r="P331" s="24">
        <f t="shared" ca="1" si="74"/>
        <v>0.34569883193414724</v>
      </c>
      <c r="Q331" s="24">
        <f t="shared" ca="1" si="75"/>
        <v>2.062687922428299</v>
      </c>
      <c r="R331" s="24">
        <f t="shared" ca="1" si="71"/>
        <v>2.4083867543624464</v>
      </c>
      <c r="S331" s="22" t="str">
        <f t="shared" ca="1" si="72"/>
        <v/>
      </c>
      <c r="T331" s="24" t="str">
        <f t="shared" ca="1" si="73"/>
        <v/>
      </c>
      <c r="U331" s="24">
        <f t="shared" ca="1" si="76"/>
        <v>0</v>
      </c>
    </row>
    <row r="332" spans="7:21" x14ac:dyDescent="0.25">
      <c r="G332" s="22">
        <v>325</v>
      </c>
      <c r="H332" s="22">
        <f>HLOOKUP($O332,$B$8:$E$26,H$5,FALSE)</f>
        <v>10</v>
      </c>
      <c r="I332" s="22">
        <f>HLOOKUP($O332,$B$8:$E$26,I$5,FALSE)</f>
        <v>0.2</v>
      </c>
      <c r="J332" s="22">
        <f>HLOOKUP($O332,$B$8:$E$26,J$5,FALSE)</f>
        <v>1.4</v>
      </c>
      <c r="K332" s="22">
        <f>HLOOKUP($O332,$B$8:$E$26,K$5,FALSE)</f>
        <v>0</v>
      </c>
      <c r="L332" s="22">
        <f>HLOOKUP($O332,$B$8:$E$26,L$5,FALSE)</f>
        <v>0</v>
      </c>
      <c r="M332" s="22">
        <f t="shared" si="69"/>
        <v>2</v>
      </c>
      <c r="N332" s="22">
        <f t="shared" si="70"/>
        <v>14</v>
      </c>
      <c r="O332" s="22" t="s">
        <v>41</v>
      </c>
      <c r="P332" s="24">
        <f t="shared" ca="1" si="74"/>
        <v>0.8458251780376711</v>
      </c>
      <c r="Q332" s="24">
        <f t="shared" ca="1" si="75"/>
        <v>8.0539676470481005</v>
      </c>
      <c r="R332" s="24">
        <f t="shared" ca="1" si="71"/>
        <v>8.8997928250857719</v>
      </c>
      <c r="S332" s="22" t="str">
        <f t="shared" ca="1" si="72"/>
        <v/>
      </c>
      <c r="T332" s="24" t="str">
        <f t="shared" ca="1" si="73"/>
        <v/>
      </c>
      <c r="U332" s="24">
        <f t="shared" ca="1" si="76"/>
        <v>0</v>
      </c>
    </row>
    <row r="333" spans="7:21" x14ac:dyDescent="0.25">
      <c r="G333" s="22">
        <v>326</v>
      </c>
      <c r="H333" s="22">
        <f>HLOOKUP($O333,$B$8:$E$26,H$5,FALSE)</f>
        <v>3</v>
      </c>
      <c r="I333" s="22">
        <f>HLOOKUP($O333,$B$8:$E$26,I$5,FALSE)</f>
        <v>0.2</v>
      </c>
      <c r="J333" s="22">
        <f>HLOOKUP($O333,$B$8:$E$26,J$5,FALSE)</f>
        <v>1.26</v>
      </c>
      <c r="K333" s="22">
        <f>HLOOKUP($O333,$B$8:$E$26,K$5,FALSE)</f>
        <v>0</v>
      </c>
      <c r="L333" s="22">
        <f>HLOOKUP($O333,$B$8:$E$26,L$5,FALSE)</f>
        <v>0</v>
      </c>
      <c r="M333" s="22">
        <f t="shared" si="69"/>
        <v>0.60000000000000009</v>
      </c>
      <c r="N333" s="22">
        <f t="shared" si="70"/>
        <v>3.7800000000000002</v>
      </c>
      <c r="O333" s="22" t="s">
        <v>39</v>
      </c>
      <c r="P333" s="24">
        <f t="shared" ca="1" si="74"/>
        <v>0.4193801666579049</v>
      </c>
      <c r="Q333" s="24">
        <f t="shared" ca="1" si="75"/>
        <v>2.6316453158515234</v>
      </c>
      <c r="R333" s="24">
        <f t="shared" ca="1" si="71"/>
        <v>3.0510254825094281</v>
      </c>
      <c r="S333" s="22" t="str">
        <f t="shared" ca="1" si="72"/>
        <v>B</v>
      </c>
      <c r="T333" s="24">
        <f t="shared" ca="1" si="73"/>
        <v>5.1025482509428066E-2</v>
      </c>
      <c r="U333" s="24">
        <f t="shared" ca="1" si="76"/>
        <v>0</v>
      </c>
    </row>
    <row r="334" spans="7:21" x14ac:dyDescent="0.25">
      <c r="G334" s="22">
        <v>327</v>
      </c>
      <c r="H334" s="22">
        <f>HLOOKUP($O334,$B$8:$E$26,H$5,FALSE)</f>
        <v>3</v>
      </c>
      <c r="I334" s="22">
        <f>HLOOKUP($O334,$B$8:$E$26,I$5,FALSE)</f>
        <v>0.2</v>
      </c>
      <c r="J334" s="22">
        <f>HLOOKUP($O334,$B$8:$E$26,J$5,FALSE)</f>
        <v>1.26</v>
      </c>
      <c r="K334" s="22">
        <f>HLOOKUP($O334,$B$8:$E$26,K$5,FALSE)</f>
        <v>0</v>
      </c>
      <c r="L334" s="22">
        <f>HLOOKUP($O334,$B$8:$E$26,L$5,FALSE)</f>
        <v>0</v>
      </c>
      <c r="M334" s="22">
        <f t="shared" si="69"/>
        <v>0.60000000000000009</v>
      </c>
      <c r="N334" s="22">
        <f t="shared" si="70"/>
        <v>3.7800000000000002</v>
      </c>
      <c r="O334" s="22" t="s">
        <v>39</v>
      </c>
      <c r="P334" s="24">
        <f t="shared" ca="1" si="74"/>
        <v>0.1259518864143023</v>
      </c>
      <c r="Q334" s="24">
        <f t="shared" ca="1" si="75"/>
        <v>2.4999019645475067</v>
      </c>
      <c r="R334" s="24">
        <f t="shared" ca="1" si="71"/>
        <v>2.6258538509618088</v>
      </c>
      <c r="S334" s="22" t="str">
        <f t="shared" ca="1" si="72"/>
        <v/>
      </c>
      <c r="T334" s="24" t="str">
        <f t="shared" ca="1" si="73"/>
        <v/>
      </c>
      <c r="U334" s="24">
        <f t="shared" ca="1" si="76"/>
        <v>0</v>
      </c>
    </row>
    <row r="335" spans="7:21" x14ac:dyDescent="0.25">
      <c r="G335" s="22">
        <v>328</v>
      </c>
      <c r="H335" s="22">
        <f>HLOOKUP($O335,$B$8:$E$26,H$5,FALSE)</f>
        <v>5</v>
      </c>
      <c r="I335" s="22">
        <f>HLOOKUP($O335,$B$8:$E$26,I$5,FALSE)</f>
        <v>0.18</v>
      </c>
      <c r="J335" s="22">
        <f>HLOOKUP($O335,$B$8:$E$26,J$5,FALSE)</f>
        <v>1.37</v>
      </c>
      <c r="K335" s="22">
        <f>HLOOKUP($O335,$B$8:$E$26,K$5,FALSE)</f>
        <v>0</v>
      </c>
      <c r="L335" s="22">
        <f>HLOOKUP($O335,$B$8:$E$26,L$5,FALSE)</f>
        <v>0</v>
      </c>
      <c r="M335" s="22">
        <f t="shared" ref="M335:M398" si="77">I335*$H335</f>
        <v>0.89999999999999991</v>
      </c>
      <c r="N335" s="22">
        <f t="shared" ref="N335:N398" si="78">J335*$H335</f>
        <v>6.8500000000000005</v>
      </c>
      <c r="O335" s="22" t="s">
        <v>40</v>
      </c>
      <c r="P335" s="24">
        <f t="shared" ca="1" si="74"/>
        <v>0.7008810222738453</v>
      </c>
      <c r="Q335" s="24">
        <f t="shared" ca="1" si="75"/>
        <v>3.9439082187684629</v>
      </c>
      <c r="R335" s="24">
        <f t="shared" ca="1" si="71"/>
        <v>4.6447892410423082</v>
      </c>
      <c r="S335" s="22" t="str">
        <f t="shared" ca="1" si="72"/>
        <v/>
      </c>
      <c r="T335" s="24" t="str">
        <f t="shared" ca="1" si="73"/>
        <v/>
      </c>
      <c r="U335" s="24">
        <f t="shared" ca="1" si="76"/>
        <v>0</v>
      </c>
    </row>
    <row r="336" spans="7:21" x14ac:dyDescent="0.25">
      <c r="G336" s="22">
        <v>329</v>
      </c>
      <c r="H336" s="22">
        <f>HLOOKUP($O336,$B$8:$E$26,H$5,FALSE)</f>
        <v>1</v>
      </c>
      <c r="I336" s="22">
        <f>HLOOKUP($O336,$B$8:$E$26,I$5,FALSE)</f>
        <v>0.3</v>
      </c>
      <c r="J336" s="22">
        <f>HLOOKUP($O336,$B$8:$E$26,J$5,FALSE)</f>
        <v>0.95</v>
      </c>
      <c r="K336" s="22">
        <f>HLOOKUP($O336,$B$8:$E$26,K$5,FALSE)</f>
        <v>0</v>
      </c>
      <c r="L336" s="22">
        <f>HLOOKUP($O336,$B$8:$E$26,L$5,FALSE)</f>
        <v>0</v>
      </c>
      <c r="M336" s="22">
        <f t="shared" si="77"/>
        <v>0.3</v>
      </c>
      <c r="N336" s="22">
        <f t="shared" si="78"/>
        <v>0.95</v>
      </c>
      <c r="O336" s="22" t="s">
        <v>38</v>
      </c>
      <c r="P336" s="24">
        <f t="shared" ca="1" si="74"/>
        <v>0.20747248348161212</v>
      </c>
      <c r="Q336" s="24">
        <f t="shared" ca="1" si="75"/>
        <v>0.61020473600122593</v>
      </c>
      <c r="R336" s="24">
        <f t="shared" ca="1" si="71"/>
        <v>0.81767721948283811</v>
      </c>
      <c r="S336" s="22" t="str">
        <f t="shared" ca="1" si="72"/>
        <v/>
      </c>
      <c r="T336" s="24" t="str">
        <f t="shared" ca="1" si="73"/>
        <v/>
      </c>
      <c r="U336" s="24">
        <f t="shared" ca="1" si="76"/>
        <v>0</v>
      </c>
    </row>
    <row r="337" spans="7:21" x14ac:dyDescent="0.25">
      <c r="G337" s="22">
        <v>330</v>
      </c>
      <c r="H337" s="22">
        <f>HLOOKUP($O337,$B$8:$E$26,H$5,FALSE)</f>
        <v>10</v>
      </c>
      <c r="I337" s="22">
        <f>HLOOKUP($O337,$B$8:$E$26,I$5,FALSE)</f>
        <v>0.2</v>
      </c>
      <c r="J337" s="22">
        <f>HLOOKUP($O337,$B$8:$E$26,J$5,FALSE)</f>
        <v>1.4</v>
      </c>
      <c r="K337" s="22">
        <f>HLOOKUP($O337,$B$8:$E$26,K$5,FALSE)</f>
        <v>0</v>
      </c>
      <c r="L337" s="22">
        <f>HLOOKUP($O337,$B$8:$E$26,L$5,FALSE)</f>
        <v>0</v>
      </c>
      <c r="M337" s="22">
        <f t="shared" si="77"/>
        <v>2</v>
      </c>
      <c r="N337" s="22">
        <f t="shared" si="78"/>
        <v>14</v>
      </c>
      <c r="O337" s="22" t="s">
        <v>41</v>
      </c>
      <c r="P337" s="24">
        <f t="shared" ca="1" si="74"/>
        <v>1.2735769014249017</v>
      </c>
      <c r="Q337" s="24">
        <f t="shared" ca="1" si="75"/>
        <v>7.9681162522578957</v>
      </c>
      <c r="R337" s="24">
        <f t="shared" ca="1" si="71"/>
        <v>9.2416931536827978</v>
      </c>
      <c r="S337" s="22" t="str">
        <f t="shared" ca="1" si="72"/>
        <v/>
      </c>
      <c r="T337" s="24" t="str">
        <f t="shared" ca="1" si="73"/>
        <v/>
      </c>
      <c r="U337" s="24">
        <f t="shared" ca="1" si="76"/>
        <v>0</v>
      </c>
    </row>
    <row r="338" spans="7:21" x14ac:dyDescent="0.25">
      <c r="G338" s="22">
        <v>331</v>
      </c>
      <c r="H338" s="22">
        <f>HLOOKUP($O338,$B$8:$E$26,H$5,FALSE)</f>
        <v>10</v>
      </c>
      <c r="I338" s="22">
        <f>HLOOKUP($O338,$B$8:$E$26,I$5,FALSE)</f>
        <v>0.2</v>
      </c>
      <c r="J338" s="22">
        <f>HLOOKUP($O338,$B$8:$E$26,J$5,FALSE)</f>
        <v>1.4</v>
      </c>
      <c r="K338" s="22">
        <f>HLOOKUP($O338,$B$8:$E$26,K$5,FALSE)</f>
        <v>0</v>
      </c>
      <c r="L338" s="22">
        <f>HLOOKUP($O338,$B$8:$E$26,L$5,FALSE)</f>
        <v>0</v>
      </c>
      <c r="M338" s="22">
        <f t="shared" si="77"/>
        <v>2</v>
      </c>
      <c r="N338" s="22">
        <f t="shared" si="78"/>
        <v>14</v>
      </c>
      <c r="O338" s="22" t="s">
        <v>41</v>
      </c>
      <c r="P338" s="24">
        <f t="shared" ca="1" si="74"/>
        <v>1.2884433651114524</v>
      </c>
      <c r="Q338" s="24">
        <f t="shared" ca="1" si="75"/>
        <v>7.7409651612764794</v>
      </c>
      <c r="R338" s="24">
        <f t="shared" ca="1" si="71"/>
        <v>9.0294085263879325</v>
      </c>
      <c r="S338" s="22" t="str">
        <f t="shared" ca="1" si="72"/>
        <v/>
      </c>
      <c r="T338" s="24" t="str">
        <f t="shared" ca="1" si="73"/>
        <v/>
      </c>
      <c r="U338" s="24">
        <f t="shared" ca="1" si="76"/>
        <v>0</v>
      </c>
    </row>
    <row r="339" spans="7:21" x14ac:dyDescent="0.25">
      <c r="G339" s="22">
        <v>332</v>
      </c>
      <c r="H339" s="22">
        <f>HLOOKUP($O339,$B$8:$E$26,H$5,FALSE)</f>
        <v>3</v>
      </c>
      <c r="I339" s="22">
        <f>HLOOKUP($O339,$B$8:$E$26,I$5,FALSE)</f>
        <v>0.2</v>
      </c>
      <c r="J339" s="22">
        <f>HLOOKUP($O339,$B$8:$E$26,J$5,FALSE)</f>
        <v>1.26</v>
      </c>
      <c r="K339" s="22">
        <f>HLOOKUP($O339,$B$8:$E$26,K$5,FALSE)</f>
        <v>0</v>
      </c>
      <c r="L339" s="22">
        <f>HLOOKUP($O339,$B$8:$E$26,L$5,FALSE)</f>
        <v>0</v>
      </c>
      <c r="M339" s="22">
        <f t="shared" si="77"/>
        <v>0.60000000000000009</v>
      </c>
      <c r="N339" s="22">
        <f t="shared" si="78"/>
        <v>3.7800000000000002</v>
      </c>
      <c r="O339" s="22" t="s">
        <v>39</v>
      </c>
      <c r="P339" s="24">
        <f t="shared" ca="1" si="74"/>
        <v>0.14238653251260558</v>
      </c>
      <c r="Q339" s="24">
        <f t="shared" ca="1" si="75"/>
        <v>1.9685324602317558</v>
      </c>
      <c r="R339" s="24">
        <f t="shared" ca="1" si="71"/>
        <v>2.1109189927443612</v>
      </c>
      <c r="S339" s="22" t="str">
        <f t="shared" ca="1" si="72"/>
        <v/>
      </c>
      <c r="T339" s="24" t="str">
        <f t="shared" ca="1" si="73"/>
        <v/>
      </c>
      <c r="U339" s="24">
        <f t="shared" ca="1" si="76"/>
        <v>0</v>
      </c>
    </row>
    <row r="340" spans="7:21" x14ac:dyDescent="0.25">
      <c r="G340" s="22">
        <v>333</v>
      </c>
      <c r="H340" s="22">
        <f>HLOOKUP($O340,$B$8:$E$26,H$5,FALSE)</f>
        <v>5</v>
      </c>
      <c r="I340" s="22">
        <f>HLOOKUP($O340,$B$8:$E$26,I$5,FALSE)</f>
        <v>0.18</v>
      </c>
      <c r="J340" s="22">
        <f>HLOOKUP($O340,$B$8:$E$26,J$5,FALSE)</f>
        <v>1.37</v>
      </c>
      <c r="K340" s="22">
        <f>HLOOKUP($O340,$B$8:$E$26,K$5,FALSE)</f>
        <v>0</v>
      </c>
      <c r="L340" s="22">
        <f>HLOOKUP($O340,$B$8:$E$26,L$5,FALSE)</f>
        <v>0</v>
      </c>
      <c r="M340" s="22">
        <f t="shared" si="77"/>
        <v>0.89999999999999991</v>
      </c>
      <c r="N340" s="22">
        <f t="shared" si="78"/>
        <v>6.8500000000000005</v>
      </c>
      <c r="O340" s="22" t="s">
        <v>40</v>
      </c>
      <c r="P340" s="24">
        <f t="shared" ca="1" si="74"/>
        <v>0.45608416901460436</v>
      </c>
      <c r="Q340" s="24">
        <f t="shared" ca="1" si="75"/>
        <v>3.331559803266098</v>
      </c>
      <c r="R340" s="24">
        <f t="shared" ca="1" si="71"/>
        <v>3.7876439722807023</v>
      </c>
      <c r="S340" s="22" t="str">
        <f t="shared" ca="1" si="72"/>
        <v/>
      </c>
      <c r="T340" s="24" t="str">
        <f t="shared" ca="1" si="73"/>
        <v/>
      </c>
      <c r="U340" s="24">
        <f t="shared" ca="1" si="76"/>
        <v>0</v>
      </c>
    </row>
    <row r="341" spans="7:21" x14ac:dyDescent="0.25">
      <c r="G341" s="22">
        <v>334</v>
      </c>
      <c r="H341" s="22">
        <f>HLOOKUP($O341,$B$8:$E$26,H$5,FALSE)</f>
        <v>10</v>
      </c>
      <c r="I341" s="22">
        <f>HLOOKUP($O341,$B$8:$E$26,I$5,FALSE)</f>
        <v>0.2</v>
      </c>
      <c r="J341" s="22">
        <f>HLOOKUP($O341,$B$8:$E$26,J$5,FALSE)</f>
        <v>1.4</v>
      </c>
      <c r="K341" s="22">
        <f>HLOOKUP($O341,$B$8:$E$26,K$5,FALSE)</f>
        <v>0</v>
      </c>
      <c r="L341" s="22">
        <f>HLOOKUP($O341,$B$8:$E$26,L$5,FALSE)</f>
        <v>0</v>
      </c>
      <c r="M341" s="22">
        <f t="shared" si="77"/>
        <v>2</v>
      </c>
      <c r="N341" s="22">
        <f t="shared" si="78"/>
        <v>14</v>
      </c>
      <c r="O341" s="22" t="s">
        <v>41</v>
      </c>
      <c r="P341" s="24">
        <f t="shared" ca="1" si="74"/>
        <v>1.3175220299117172</v>
      </c>
      <c r="Q341" s="24">
        <f t="shared" ca="1" si="75"/>
        <v>8.1760518725181033</v>
      </c>
      <c r="R341" s="24">
        <f t="shared" ca="1" si="71"/>
        <v>9.4935739024298211</v>
      </c>
      <c r="S341" s="22" t="str">
        <f t="shared" ca="1" si="72"/>
        <v/>
      </c>
      <c r="T341" s="24" t="str">
        <f t="shared" ca="1" si="73"/>
        <v/>
      </c>
      <c r="U341" s="24">
        <f t="shared" ca="1" si="76"/>
        <v>0</v>
      </c>
    </row>
    <row r="342" spans="7:21" x14ac:dyDescent="0.25">
      <c r="G342" s="22">
        <v>335</v>
      </c>
      <c r="H342" s="22">
        <f>HLOOKUP($O342,$B$8:$E$26,H$5,FALSE)</f>
        <v>1</v>
      </c>
      <c r="I342" s="22">
        <f>HLOOKUP($O342,$B$8:$E$26,I$5,FALSE)</f>
        <v>0.3</v>
      </c>
      <c r="J342" s="22">
        <f>HLOOKUP($O342,$B$8:$E$26,J$5,FALSE)</f>
        <v>0.95</v>
      </c>
      <c r="K342" s="22">
        <f>HLOOKUP($O342,$B$8:$E$26,K$5,FALSE)</f>
        <v>0</v>
      </c>
      <c r="L342" s="22">
        <f>HLOOKUP($O342,$B$8:$E$26,L$5,FALSE)</f>
        <v>0</v>
      </c>
      <c r="M342" s="22">
        <f t="shared" si="77"/>
        <v>0.3</v>
      </c>
      <c r="N342" s="22">
        <f t="shared" si="78"/>
        <v>0.95</v>
      </c>
      <c r="O342" s="22" t="s">
        <v>38</v>
      </c>
      <c r="P342" s="24">
        <f t="shared" ca="1" si="74"/>
        <v>0.22678598441555817</v>
      </c>
      <c r="Q342" s="24">
        <f t="shared" ca="1" si="75"/>
        <v>0.62973901598950011</v>
      </c>
      <c r="R342" s="24">
        <f t="shared" ca="1" si="71"/>
        <v>0.8565250004050583</v>
      </c>
      <c r="S342" s="22" t="str">
        <f t="shared" ca="1" si="72"/>
        <v/>
      </c>
      <c r="T342" s="24" t="str">
        <f t="shared" ca="1" si="73"/>
        <v/>
      </c>
      <c r="U342" s="24">
        <f t="shared" ca="1" si="76"/>
        <v>0</v>
      </c>
    </row>
    <row r="343" spans="7:21" x14ac:dyDescent="0.25">
      <c r="G343" s="22">
        <v>336</v>
      </c>
      <c r="H343" s="22">
        <f>HLOOKUP($O343,$B$8:$E$26,H$5,FALSE)</f>
        <v>10</v>
      </c>
      <c r="I343" s="22">
        <f>HLOOKUP($O343,$B$8:$E$26,I$5,FALSE)</f>
        <v>0.2</v>
      </c>
      <c r="J343" s="22">
        <f>HLOOKUP($O343,$B$8:$E$26,J$5,FALSE)</f>
        <v>1.4</v>
      </c>
      <c r="K343" s="22">
        <f>HLOOKUP($O343,$B$8:$E$26,K$5,FALSE)</f>
        <v>0</v>
      </c>
      <c r="L343" s="22">
        <f>HLOOKUP($O343,$B$8:$E$26,L$5,FALSE)</f>
        <v>0</v>
      </c>
      <c r="M343" s="22">
        <f t="shared" si="77"/>
        <v>2</v>
      </c>
      <c r="N343" s="22">
        <f t="shared" si="78"/>
        <v>14</v>
      </c>
      <c r="O343" s="22" t="s">
        <v>41</v>
      </c>
      <c r="P343" s="24">
        <f t="shared" ca="1" si="74"/>
        <v>0.17362310940268055</v>
      </c>
      <c r="Q343" s="24">
        <f t="shared" ca="1" si="75"/>
        <v>5.4795187871817799</v>
      </c>
      <c r="R343" s="24">
        <f t="shared" ca="1" si="71"/>
        <v>5.6531418965844606</v>
      </c>
      <c r="S343" s="22" t="str">
        <f t="shared" ca="1" si="72"/>
        <v/>
      </c>
      <c r="T343" s="24" t="str">
        <f t="shared" ca="1" si="73"/>
        <v/>
      </c>
      <c r="U343" s="24">
        <f t="shared" ca="1" si="76"/>
        <v>0</v>
      </c>
    </row>
    <row r="344" spans="7:21" x14ac:dyDescent="0.25">
      <c r="G344" s="22">
        <v>337</v>
      </c>
      <c r="H344" s="22">
        <f>HLOOKUP($O344,$B$8:$E$26,H$5,FALSE)</f>
        <v>3</v>
      </c>
      <c r="I344" s="22">
        <f>HLOOKUP($O344,$B$8:$E$26,I$5,FALSE)</f>
        <v>0.2</v>
      </c>
      <c r="J344" s="22">
        <f>HLOOKUP($O344,$B$8:$E$26,J$5,FALSE)</f>
        <v>1.26</v>
      </c>
      <c r="K344" s="22">
        <f>HLOOKUP($O344,$B$8:$E$26,K$5,FALSE)</f>
        <v>0</v>
      </c>
      <c r="L344" s="22">
        <f>HLOOKUP($O344,$B$8:$E$26,L$5,FALSE)</f>
        <v>0</v>
      </c>
      <c r="M344" s="22">
        <f t="shared" si="77"/>
        <v>0.60000000000000009</v>
      </c>
      <c r="N344" s="22">
        <f t="shared" si="78"/>
        <v>3.7800000000000002</v>
      </c>
      <c r="O344" s="22" t="s">
        <v>39</v>
      </c>
      <c r="P344" s="24">
        <f t="shared" ca="1" si="74"/>
        <v>0.29364292939680958</v>
      </c>
      <c r="Q344" s="24">
        <f t="shared" ca="1" si="75"/>
        <v>2.3438863767711196</v>
      </c>
      <c r="R344" s="24">
        <f t="shared" ca="1" si="71"/>
        <v>2.637529306167929</v>
      </c>
      <c r="S344" s="22" t="str">
        <f t="shared" ca="1" si="72"/>
        <v/>
      </c>
      <c r="T344" s="24" t="str">
        <f t="shared" ca="1" si="73"/>
        <v/>
      </c>
      <c r="U344" s="24">
        <f t="shared" ca="1" si="76"/>
        <v>0</v>
      </c>
    </row>
    <row r="345" spans="7:21" x14ac:dyDescent="0.25">
      <c r="G345" s="22">
        <v>338</v>
      </c>
      <c r="H345" s="22">
        <f>HLOOKUP($O345,$B$8:$E$26,H$5,FALSE)</f>
        <v>3</v>
      </c>
      <c r="I345" s="22">
        <f>HLOOKUP($O345,$B$8:$E$26,I$5,FALSE)</f>
        <v>0.2</v>
      </c>
      <c r="J345" s="22">
        <f>HLOOKUP($O345,$B$8:$E$26,J$5,FALSE)</f>
        <v>1.26</v>
      </c>
      <c r="K345" s="22">
        <f>HLOOKUP($O345,$B$8:$E$26,K$5,FALSE)</f>
        <v>0</v>
      </c>
      <c r="L345" s="22">
        <f>HLOOKUP($O345,$B$8:$E$26,L$5,FALSE)</f>
        <v>0</v>
      </c>
      <c r="M345" s="22">
        <f t="shared" si="77"/>
        <v>0.60000000000000009</v>
      </c>
      <c r="N345" s="22">
        <f t="shared" si="78"/>
        <v>3.7800000000000002</v>
      </c>
      <c r="O345" s="22" t="s">
        <v>39</v>
      </c>
      <c r="P345" s="24">
        <f t="shared" ca="1" si="74"/>
        <v>0.15776561597613417</v>
      </c>
      <c r="Q345" s="24">
        <f t="shared" ca="1" si="75"/>
        <v>2.3644007027018876</v>
      </c>
      <c r="R345" s="24">
        <f t="shared" ca="1" si="71"/>
        <v>2.5221663186780217</v>
      </c>
      <c r="S345" s="22" t="str">
        <f t="shared" ca="1" si="72"/>
        <v/>
      </c>
      <c r="T345" s="24" t="str">
        <f t="shared" ca="1" si="73"/>
        <v/>
      </c>
      <c r="U345" s="24">
        <f t="shared" ca="1" si="76"/>
        <v>0</v>
      </c>
    </row>
    <row r="346" spans="7:21" x14ac:dyDescent="0.25">
      <c r="G346" s="22">
        <v>339</v>
      </c>
      <c r="H346" s="22">
        <f>HLOOKUP($O346,$B$8:$E$26,H$5,FALSE)</f>
        <v>5</v>
      </c>
      <c r="I346" s="22">
        <f>HLOOKUP($O346,$B$8:$E$26,I$5,FALSE)</f>
        <v>0.18</v>
      </c>
      <c r="J346" s="22">
        <f>HLOOKUP($O346,$B$8:$E$26,J$5,FALSE)</f>
        <v>1.37</v>
      </c>
      <c r="K346" s="22">
        <f>HLOOKUP($O346,$B$8:$E$26,K$5,FALSE)</f>
        <v>0</v>
      </c>
      <c r="L346" s="22">
        <f>HLOOKUP($O346,$B$8:$E$26,L$5,FALSE)</f>
        <v>0</v>
      </c>
      <c r="M346" s="22">
        <f t="shared" si="77"/>
        <v>0.89999999999999991</v>
      </c>
      <c r="N346" s="22">
        <f t="shared" si="78"/>
        <v>6.8500000000000005</v>
      </c>
      <c r="O346" s="22" t="s">
        <v>40</v>
      </c>
      <c r="P346" s="24">
        <f t="shared" ca="1" si="74"/>
        <v>4.1335336360442808E-2</v>
      </c>
      <c r="Q346" s="24">
        <f t="shared" ca="1" si="75"/>
        <v>3.6551280366518335</v>
      </c>
      <c r="R346" s="24">
        <f t="shared" ca="1" si="71"/>
        <v>3.6964633730122762</v>
      </c>
      <c r="S346" s="22" t="str">
        <f t="shared" ca="1" si="72"/>
        <v/>
      </c>
      <c r="T346" s="24" t="str">
        <f t="shared" ca="1" si="73"/>
        <v/>
      </c>
      <c r="U346" s="24">
        <f t="shared" ca="1" si="76"/>
        <v>0</v>
      </c>
    </row>
    <row r="347" spans="7:21" x14ac:dyDescent="0.25">
      <c r="G347" s="22">
        <v>340</v>
      </c>
      <c r="H347" s="22">
        <f>HLOOKUP($O347,$B$8:$E$26,H$5,FALSE)</f>
        <v>10</v>
      </c>
      <c r="I347" s="22">
        <f>HLOOKUP($O347,$B$8:$E$26,I$5,FALSE)</f>
        <v>0.2</v>
      </c>
      <c r="J347" s="22">
        <f>HLOOKUP($O347,$B$8:$E$26,J$5,FALSE)</f>
        <v>1.4</v>
      </c>
      <c r="K347" s="22">
        <f>HLOOKUP($O347,$B$8:$E$26,K$5,FALSE)</f>
        <v>0</v>
      </c>
      <c r="L347" s="22">
        <f>HLOOKUP($O347,$B$8:$E$26,L$5,FALSE)</f>
        <v>0</v>
      </c>
      <c r="M347" s="22">
        <f t="shared" si="77"/>
        <v>2</v>
      </c>
      <c r="N347" s="22">
        <f t="shared" si="78"/>
        <v>14</v>
      </c>
      <c r="O347" s="22" t="s">
        <v>41</v>
      </c>
      <c r="P347" s="24">
        <f t="shared" ca="1" si="74"/>
        <v>1.7048961984789817</v>
      </c>
      <c r="Q347" s="24">
        <f t="shared" ca="1" si="75"/>
        <v>8.3701851361379749</v>
      </c>
      <c r="R347" s="24">
        <f t="shared" ca="1" si="71"/>
        <v>10.075081334616957</v>
      </c>
      <c r="S347" s="22" t="str">
        <f t="shared" ca="1" si="72"/>
        <v>D</v>
      </c>
      <c r="T347" s="24">
        <f t="shared" ca="1" si="73"/>
        <v>7.5081334616957207E-2</v>
      </c>
      <c r="U347" s="24">
        <f t="shared" ca="1" si="76"/>
        <v>0</v>
      </c>
    </row>
    <row r="348" spans="7:21" x14ac:dyDescent="0.25">
      <c r="G348" s="22">
        <v>341</v>
      </c>
      <c r="H348" s="22">
        <f>HLOOKUP($O348,$B$8:$E$26,H$5,FALSE)</f>
        <v>5</v>
      </c>
      <c r="I348" s="22">
        <f>HLOOKUP($O348,$B$8:$E$26,I$5,FALSE)</f>
        <v>0.18</v>
      </c>
      <c r="J348" s="22">
        <f>HLOOKUP($O348,$B$8:$E$26,J$5,FALSE)</f>
        <v>1.37</v>
      </c>
      <c r="K348" s="22">
        <f>HLOOKUP($O348,$B$8:$E$26,K$5,FALSE)</f>
        <v>0</v>
      </c>
      <c r="L348" s="22">
        <f>HLOOKUP($O348,$B$8:$E$26,L$5,FALSE)</f>
        <v>0</v>
      </c>
      <c r="M348" s="22">
        <f t="shared" si="77"/>
        <v>0.89999999999999991</v>
      </c>
      <c r="N348" s="22">
        <f t="shared" si="78"/>
        <v>6.8500000000000005</v>
      </c>
      <c r="O348" s="22" t="s">
        <v>40</v>
      </c>
      <c r="P348" s="24">
        <f t="shared" ca="1" si="74"/>
        <v>0.11246062978563587</v>
      </c>
      <c r="Q348" s="24">
        <f t="shared" ca="1" si="75"/>
        <v>4.1198477983708131</v>
      </c>
      <c r="R348" s="24">
        <f t="shared" ca="1" si="71"/>
        <v>4.2323084281564487</v>
      </c>
      <c r="S348" s="22" t="str">
        <f t="shared" ca="1" si="72"/>
        <v/>
      </c>
      <c r="T348" s="24" t="str">
        <f t="shared" ca="1" si="73"/>
        <v/>
      </c>
      <c r="U348" s="24">
        <f t="shared" ca="1" si="76"/>
        <v>0</v>
      </c>
    </row>
    <row r="349" spans="7:21" x14ac:dyDescent="0.25">
      <c r="G349" s="22">
        <v>342</v>
      </c>
      <c r="H349" s="22">
        <f>HLOOKUP($O349,$B$8:$E$26,H$5,FALSE)</f>
        <v>3</v>
      </c>
      <c r="I349" s="22">
        <f>HLOOKUP($O349,$B$8:$E$26,I$5,FALSE)</f>
        <v>0.2</v>
      </c>
      <c r="J349" s="22">
        <f>HLOOKUP($O349,$B$8:$E$26,J$5,FALSE)</f>
        <v>1.26</v>
      </c>
      <c r="K349" s="22">
        <f>HLOOKUP($O349,$B$8:$E$26,K$5,FALSE)</f>
        <v>0</v>
      </c>
      <c r="L349" s="22">
        <f>HLOOKUP($O349,$B$8:$E$26,L$5,FALSE)</f>
        <v>0</v>
      </c>
      <c r="M349" s="22">
        <f t="shared" si="77"/>
        <v>0.60000000000000009</v>
      </c>
      <c r="N349" s="22">
        <f t="shared" si="78"/>
        <v>3.7800000000000002</v>
      </c>
      <c r="O349" s="22" t="s">
        <v>39</v>
      </c>
      <c r="P349" s="24">
        <f t="shared" ca="1" si="74"/>
        <v>0.59896706886916906</v>
      </c>
      <c r="Q349" s="24">
        <f t="shared" ca="1" si="75"/>
        <v>2.4487407595903061</v>
      </c>
      <c r="R349" s="24">
        <f t="shared" ca="1" si="71"/>
        <v>3.0477078284594752</v>
      </c>
      <c r="S349" s="22" t="str">
        <f t="shared" ca="1" si="72"/>
        <v>B</v>
      </c>
      <c r="T349" s="24">
        <f t="shared" ca="1" si="73"/>
        <v>4.7707828459475188E-2</v>
      </c>
      <c r="U349" s="24">
        <f t="shared" ca="1" si="76"/>
        <v>0</v>
      </c>
    </row>
    <row r="350" spans="7:21" x14ac:dyDescent="0.25">
      <c r="G350" s="22">
        <v>343</v>
      </c>
      <c r="H350" s="22">
        <f>HLOOKUP($O350,$B$8:$E$26,H$5,FALSE)</f>
        <v>3</v>
      </c>
      <c r="I350" s="22">
        <f>HLOOKUP($O350,$B$8:$E$26,I$5,FALSE)</f>
        <v>0.2</v>
      </c>
      <c r="J350" s="22">
        <f>HLOOKUP($O350,$B$8:$E$26,J$5,FALSE)</f>
        <v>1.26</v>
      </c>
      <c r="K350" s="22">
        <f>HLOOKUP($O350,$B$8:$E$26,K$5,FALSE)</f>
        <v>0</v>
      </c>
      <c r="L350" s="22">
        <f>HLOOKUP($O350,$B$8:$E$26,L$5,FALSE)</f>
        <v>0</v>
      </c>
      <c r="M350" s="22">
        <f t="shared" si="77"/>
        <v>0.60000000000000009</v>
      </c>
      <c r="N350" s="22">
        <f t="shared" si="78"/>
        <v>3.7800000000000002</v>
      </c>
      <c r="O350" s="22" t="s">
        <v>39</v>
      </c>
      <c r="P350" s="24">
        <f t="shared" ca="1" si="74"/>
        <v>0.52540641024356771</v>
      </c>
      <c r="Q350" s="24">
        <f t="shared" ca="1" si="75"/>
        <v>2.2122487389805756</v>
      </c>
      <c r="R350" s="24">
        <f t="shared" ca="1" si="71"/>
        <v>2.7376551492241434</v>
      </c>
      <c r="S350" s="22" t="str">
        <f t="shared" ca="1" si="72"/>
        <v/>
      </c>
      <c r="T350" s="24" t="str">
        <f t="shared" ca="1" si="73"/>
        <v/>
      </c>
      <c r="U350" s="24">
        <f t="shared" ca="1" si="76"/>
        <v>0</v>
      </c>
    </row>
    <row r="351" spans="7:21" x14ac:dyDescent="0.25">
      <c r="G351" s="22">
        <v>344</v>
      </c>
      <c r="H351" s="22">
        <f>HLOOKUP($O351,$B$8:$E$26,H$5,FALSE)</f>
        <v>10</v>
      </c>
      <c r="I351" s="22">
        <f>HLOOKUP($O351,$B$8:$E$26,I$5,FALSE)</f>
        <v>0.2</v>
      </c>
      <c r="J351" s="22">
        <f>HLOOKUP($O351,$B$8:$E$26,J$5,FALSE)</f>
        <v>1.4</v>
      </c>
      <c r="K351" s="22">
        <f>HLOOKUP($O351,$B$8:$E$26,K$5,FALSE)</f>
        <v>0</v>
      </c>
      <c r="L351" s="22">
        <f>HLOOKUP($O351,$B$8:$E$26,L$5,FALSE)</f>
        <v>0</v>
      </c>
      <c r="M351" s="22">
        <f t="shared" si="77"/>
        <v>2</v>
      </c>
      <c r="N351" s="22">
        <f t="shared" si="78"/>
        <v>14</v>
      </c>
      <c r="O351" s="22" t="s">
        <v>41</v>
      </c>
      <c r="P351" s="24">
        <f t="shared" ca="1" si="74"/>
        <v>0.75494817818691584</v>
      </c>
      <c r="Q351" s="24">
        <f t="shared" ca="1" si="75"/>
        <v>9.0779602721798582</v>
      </c>
      <c r="R351" s="24">
        <f t="shared" ca="1" si="71"/>
        <v>9.8329084503667747</v>
      </c>
      <c r="S351" s="22" t="str">
        <f t="shared" ca="1" si="72"/>
        <v/>
      </c>
      <c r="T351" s="24" t="str">
        <f t="shared" ca="1" si="73"/>
        <v/>
      </c>
      <c r="U351" s="24">
        <f t="shared" ca="1" si="76"/>
        <v>0</v>
      </c>
    </row>
    <row r="352" spans="7:21" x14ac:dyDescent="0.25">
      <c r="G352" s="22">
        <v>345</v>
      </c>
      <c r="H352" s="22">
        <f>HLOOKUP($O352,$B$8:$E$26,H$5,FALSE)</f>
        <v>1</v>
      </c>
      <c r="I352" s="22">
        <f>HLOOKUP($O352,$B$8:$E$26,I$5,FALSE)</f>
        <v>0.3</v>
      </c>
      <c r="J352" s="22">
        <f>HLOOKUP($O352,$B$8:$E$26,J$5,FALSE)</f>
        <v>0.95</v>
      </c>
      <c r="K352" s="22">
        <f>HLOOKUP($O352,$B$8:$E$26,K$5,FALSE)</f>
        <v>0</v>
      </c>
      <c r="L352" s="22">
        <f>HLOOKUP($O352,$B$8:$E$26,L$5,FALSE)</f>
        <v>0</v>
      </c>
      <c r="M352" s="22">
        <f t="shared" si="77"/>
        <v>0.3</v>
      </c>
      <c r="N352" s="22">
        <f t="shared" si="78"/>
        <v>0.95</v>
      </c>
      <c r="O352" s="22" t="s">
        <v>38</v>
      </c>
      <c r="P352" s="24">
        <f t="shared" ca="1" si="74"/>
        <v>0.25681043498236911</v>
      </c>
      <c r="Q352" s="24">
        <f t="shared" ca="1" si="75"/>
        <v>0.5993538657320987</v>
      </c>
      <c r="R352" s="24">
        <f t="shared" ca="1" si="71"/>
        <v>0.85616430071446781</v>
      </c>
      <c r="S352" s="22" t="str">
        <f t="shared" ca="1" si="72"/>
        <v/>
      </c>
      <c r="T352" s="24" t="str">
        <f t="shared" ca="1" si="73"/>
        <v/>
      </c>
      <c r="U352" s="24">
        <f t="shared" ca="1" si="76"/>
        <v>0</v>
      </c>
    </row>
    <row r="353" spans="7:21" x14ac:dyDescent="0.25">
      <c r="G353" s="22">
        <v>346</v>
      </c>
      <c r="H353" s="22">
        <f>HLOOKUP($O353,$B$8:$E$26,H$5,FALSE)</f>
        <v>5</v>
      </c>
      <c r="I353" s="22">
        <f>HLOOKUP($O353,$B$8:$E$26,I$5,FALSE)</f>
        <v>0.18</v>
      </c>
      <c r="J353" s="22">
        <f>HLOOKUP($O353,$B$8:$E$26,J$5,FALSE)</f>
        <v>1.37</v>
      </c>
      <c r="K353" s="22">
        <f>HLOOKUP($O353,$B$8:$E$26,K$5,FALSE)</f>
        <v>0</v>
      </c>
      <c r="L353" s="22">
        <f>HLOOKUP($O353,$B$8:$E$26,L$5,FALSE)</f>
        <v>0</v>
      </c>
      <c r="M353" s="22">
        <f t="shared" si="77"/>
        <v>0.89999999999999991</v>
      </c>
      <c r="N353" s="22">
        <f t="shared" si="78"/>
        <v>6.8500000000000005</v>
      </c>
      <c r="O353" s="22" t="s">
        <v>40</v>
      </c>
      <c r="P353" s="24">
        <f t="shared" ca="1" si="74"/>
        <v>0.80491652957845417</v>
      </c>
      <c r="Q353" s="24">
        <f t="shared" ca="1" si="75"/>
        <v>3.4580167498861023</v>
      </c>
      <c r="R353" s="24">
        <f t="shared" ca="1" si="71"/>
        <v>4.2629332794645567</v>
      </c>
      <c r="S353" s="22" t="str">
        <f t="shared" ca="1" si="72"/>
        <v/>
      </c>
      <c r="T353" s="24" t="str">
        <f t="shared" ca="1" si="73"/>
        <v/>
      </c>
      <c r="U353" s="24">
        <f t="shared" ca="1" si="76"/>
        <v>0</v>
      </c>
    </row>
    <row r="354" spans="7:21" x14ac:dyDescent="0.25">
      <c r="G354" s="22">
        <v>347</v>
      </c>
      <c r="H354" s="22">
        <f>HLOOKUP($O354,$B$8:$E$26,H$5,FALSE)</f>
        <v>5</v>
      </c>
      <c r="I354" s="22">
        <f>HLOOKUP($O354,$B$8:$E$26,I$5,FALSE)</f>
        <v>0.18</v>
      </c>
      <c r="J354" s="22">
        <f>HLOOKUP($O354,$B$8:$E$26,J$5,FALSE)</f>
        <v>1.37</v>
      </c>
      <c r="K354" s="22">
        <f>HLOOKUP($O354,$B$8:$E$26,K$5,FALSE)</f>
        <v>0</v>
      </c>
      <c r="L354" s="22">
        <f>HLOOKUP($O354,$B$8:$E$26,L$5,FALSE)</f>
        <v>0</v>
      </c>
      <c r="M354" s="22">
        <f t="shared" si="77"/>
        <v>0.89999999999999991</v>
      </c>
      <c r="N354" s="22">
        <f t="shared" si="78"/>
        <v>6.8500000000000005</v>
      </c>
      <c r="O354" s="22" t="s">
        <v>40</v>
      </c>
      <c r="P354" s="24">
        <f t="shared" ca="1" si="74"/>
        <v>0.4263517951891741</v>
      </c>
      <c r="Q354" s="24">
        <f t="shared" ca="1" si="75"/>
        <v>3.8783685149255067</v>
      </c>
      <c r="R354" s="24">
        <f t="shared" ca="1" si="71"/>
        <v>4.3047203101146811</v>
      </c>
      <c r="S354" s="22" t="str">
        <f t="shared" ca="1" si="72"/>
        <v/>
      </c>
      <c r="T354" s="24" t="str">
        <f t="shared" ca="1" si="73"/>
        <v/>
      </c>
      <c r="U354" s="24">
        <f t="shared" ca="1" si="76"/>
        <v>0</v>
      </c>
    </row>
    <row r="355" spans="7:21" x14ac:dyDescent="0.25">
      <c r="G355" s="22">
        <v>348</v>
      </c>
      <c r="H355" s="22">
        <f>HLOOKUP($O355,$B$8:$E$26,H$5,FALSE)</f>
        <v>10</v>
      </c>
      <c r="I355" s="22">
        <f>HLOOKUP($O355,$B$8:$E$26,I$5,FALSE)</f>
        <v>0.2</v>
      </c>
      <c r="J355" s="22">
        <f>HLOOKUP($O355,$B$8:$E$26,J$5,FALSE)</f>
        <v>1.4</v>
      </c>
      <c r="K355" s="22">
        <f>HLOOKUP($O355,$B$8:$E$26,K$5,FALSE)</f>
        <v>0</v>
      </c>
      <c r="L355" s="22">
        <f>HLOOKUP($O355,$B$8:$E$26,L$5,FALSE)</f>
        <v>0</v>
      </c>
      <c r="M355" s="22">
        <f t="shared" si="77"/>
        <v>2</v>
      </c>
      <c r="N355" s="22">
        <f t="shared" si="78"/>
        <v>14</v>
      </c>
      <c r="O355" s="22" t="s">
        <v>41</v>
      </c>
      <c r="P355" s="24">
        <f t="shared" ca="1" si="74"/>
        <v>1.6700204043475741</v>
      </c>
      <c r="Q355" s="24">
        <f t="shared" ca="1" si="75"/>
        <v>8.5180049651639944</v>
      </c>
      <c r="R355" s="24">
        <f t="shared" ca="1" si="71"/>
        <v>10.188025369511568</v>
      </c>
      <c r="S355" s="22" t="str">
        <f t="shared" ca="1" si="72"/>
        <v>D</v>
      </c>
      <c r="T355" s="24">
        <f t="shared" ca="1" si="73"/>
        <v>0.18802536951156767</v>
      </c>
      <c r="U355" s="24">
        <f t="shared" ca="1" si="76"/>
        <v>0</v>
      </c>
    </row>
    <row r="356" spans="7:21" x14ac:dyDescent="0.25">
      <c r="G356" s="22">
        <v>349</v>
      </c>
      <c r="H356" s="22">
        <f>HLOOKUP($O356,$B$8:$E$26,H$5,FALSE)</f>
        <v>1</v>
      </c>
      <c r="I356" s="22">
        <f>HLOOKUP($O356,$B$8:$E$26,I$5,FALSE)</f>
        <v>0.3</v>
      </c>
      <c r="J356" s="22">
        <f>HLOOKUP($O356,$B$8:$E$26,J$5,FALSE)</f>
        <v>0.95</v>
      </c>
      <c r="K356" s="22">
        <f>HLOOKUP($O356,$B$8:$E$26,K$5,FALSE)</f>
        <v>0</v>
      </c>
      <c r="L356" s="22">
        <f>HLOOKUP($O356,$B$8:$E$26,L$5,FALSE)</f>
        <v>0</v>
      </c>
      <c r="M356" s="22">
        <f t="shared" si="77"/>
        <v>0.3</v>
      </c>
      <c r="N356" s="22">
        <f t="shared" si="78"/>
        <v>0.95</v>
      </c>
      <c r="O356" s="22" t="s">
        <v>38</v>
      </c>
      <c r="P356" s="24">
        <f t="shared" ca="1" si="74"/>
        <v>0.24295774399093062</v>
      </c>
      <c r="Q356" s="24">
        <f t="shared" ca="1" si="75"/>
        <v>0.60427725593910286</v>
      </c>
      <c r="R356" s="24">
        <f t="shared" ca="1" si="71"/>
        <v>0.84723499993003348</v>
      </c>
      <c r="S356" s="22" t="str">
        <f t="shared" ca="1" si="72"/>
        <v/>
      </c>
      <c r="T356" s="24" t="str">
        <f t="shared" ca="1" si="73"/>
        <v/>
      </c>
      <c r="U356" s="24">
        <f t="shared" ca="1" si="76"/>
        <v>0</v>
      </c>
    </row>
    <row r="357" spans="7:21" x14ac:dyDescent="0.25">
      <c r="G357" s="22">
        <v>350</v>
      </c>
      <c r="H357" s="22">
        <f>HLOOKUP($O357,$B$8:$E$26,H$5,FALSE)</f>
        <v>1</v>
      </c>
      <c r="I357" s="22">
        <f>HLOOKUP($O357,$B$8:$E$26,I$5,FALSE)</f>
        <v>0.3</v>
      </c>
      <c r="J357" s="22">
        <f>HLOOKUP($O357,$B$8:$E$26,J$5,FALSE)</f>
        <v>0.95</v>
      </c>
      <c r="K357" s="22">
        <f>HLOOKUP($O357,$B$8:$E$26,K$5,FALSE)</f>
        <v>0</v>
      </c>
      <c r="L357" s="22">
        <f>HLOOKUP($O357,$B$8:$E$26,L$5,FALSE)</f>
        <v>0</v>
      </c>
      <c r="M357" s="22">
        <f t="shared" si="77"/>
        <v>0.3</v>
      </c>
      <c r="N357" s="22">
        <f t="shared" si="78"/>
        <v>0.95</v>
      </c>
      <c r="O357" s="22" t="s">
        <v>38</v>
      </c>
      <c r="P357" s="24">
        <f t="shared" ca="1" si="74"/>
        <v>0.23636752853102416</v>
      </c>
      <c r="Q357" s="24">
        <f t="shared" ca="1" si="75"/>
        <v>0.59250988384505132</v>
      </c>
      <c r="R357" s="24">
        <f t="shared" ca="1" si="71"/>
        <v>0.82887741237607548</v>
      </c>
      <c r="S357" s="22" t="str">
        <f t="shared" ca="1" si="72"/>
        <v/>
      </c>
      <c r="T357" s="24" t="str">
        <f t="shared" ca="1" si="73"/>
        <v/>
      </c>
      <c r="U357" s="24">
        <f t="shared" ca="1" si="76"/>
        <v>0</v>
      </c>
    </row>
    <row r="358" spans="7:21" x14ac:dyDescent="0.25">
      <c r="G358" s="22">
        <v>351</v>
      </c>
      <c r="H358" s="22">
        <f>HLOOKUP($O358,$B$8:$E$26,H$5,FALSE)</f>
        <v>1</v>
      </c>
      <c r="I358" s="22">
        <f>HLOOKUP($O358,$B$8:$E$26,I$5,FALSE)</f>
        <v>0.3</v>
      </c>
      <c r="J358" s="22">
        <f>HLOOKUP($O358,$B$8:$E$26,J$5,FALSE)</f>
        <v>0.95</v>
      </c>
      <c r="K358" s="22">
        <f>HLOOKUP($O358,$B$8:$E$26,K$5,FALSE)</f>
        <v>0</v>
      </c>
      <c r="L358" s="22">
        <f>HLOOKUP($O358,$B$8:$E$26,L$5,FALSE)</f>
        <v>0</v>
      </c>
      <c r="M358" s="22">
        <f t="shared" si="77"/>
        <v>0.3</v>
      </c>
      <c r="N358" s="22">
        <f t="shared" si="78"/>
        <v>0.95</v>
      </c>
      <c r="O358" s="22" t="s">
        <v>38</v>
      </c>
      <c r="P358" s="24">
        <f t="shared" ca="1" si="74"/>
        <v>0.15238980817530759</v>
      </c>
      <c r="Q358" s="24">
        <f t="shared" ca="1" si="75"/>
        <v>0.66391378457401029</v>
      </c>
      <c r="R358" s="24">
        <f t="shared" ca="1" si="71"/>
        <v>0.81630359274931785</v>
      </c>
      <c r="S358" s="22" t="str">
        <f t="shared" ca="1" si="72"/>
        <v/>
      </c>
      <c r="T358" s="24" t="str">
        <f t="shared" ca="1" si="73"/>
        <v/>
      </c>
      <c r="U358" s="24">
        <f t="shared" ca="1" si="76"/>
        <v>0</v>
      </c>
    </row>
    <row r="359" spans="7:21" x14ac:dyDescent="0.25">
      <c r="G359" s="22">
        <v>352</v>
      </c>
      <c r="H359" s="22">
        <f>HLOOKUP($O359,$B$8:$E$26,H$5,FALSE)</f>
        <v>5</v>
      </c>
      <c r="I359" s="22">
        <f>HLOOKUP($O359,$B$8:$E$26,I$5,FALSE)</f>
        <v>0.18</v>
      </c>
      <c r="J359" s="22">
        <f>HLOOKUP($O359,$B$8:$E$26,J$5,FALSE)</f>
        <v>1.37</v>
      </c>
      <c r="K359" s="22">
        <f>HLOOKUP($O359,$B$8:$E$26,K$5,FALSE)</f>
        <v>0</v>
      </c>
      <c r="L359" s="22">
        <f>HLOOKUP($O359,$B$8:$E$26,L$5,FALSE)</f>
        <v>0</v>
      </c>
      <c r="M359" s="22">
        <f t="shared" si="77"/>
        <v>0.89999999999999991</v>
      </c>
      <c r="N359" s="22">
        <f t="shared" si="78"/>
        <v>6.8500000000000005</v>
      </c>
      <c r="O359" s="22" t="s">
        <v>40</v>
      </c>
      <c r="P359" s="24">
        <f t="shared" ca="1" si="74"/>
        <v>0.40447232848768233</v>
      </c>
      <c r="Q359" s="24">
        <f t="shared" ca="1" si="75"/>
        <v>4.2393109823035129</v>
      </c>
      <c r="R359" s="24">
        <f t="shared" ca="1" si="71"/>
        <v>4.6437833107911954</v>
      </c>
      <c r="S359" s="22" t="str">
        <f t="shared" ca="1" si="72"/>
        <v/>
      </c>
      <c r="T359" s="24" t="str">
        <f t="shared" ca="1" si="73"/>
        <v/>
      </c>
      <c r="U359" s="24">
        <f t="shared" ca="1" si="76"/>
        <v>0</v>
      </c>
    </row>
    <row r="360" spans="7:21" x14ac:dyDescent="0.25">
      <c r="G360" s="22">
        <v>353</v>
      </c>
      <c r="H360" s="22">
        <f>HLOOKUP($O360,$B$8:$E$26,H$5,FALSE)</f>
        <v>3</v>
      </c>
      <c r="I360" s="22">
        <f>HLOOKUP($O360,$B$8:$E$26,I$5,FALSE)</f>
        <v>0.2</v>
      </c>
      <c r="J360" s="22">
        <f>HLOOKUP($O360,$B$8:$E$26,J$5,FALSE)</f>
        <v>1.26</v>
      </c>
      <c r="K360" s="22">
        <f>HLOOKUP($O360,$B$8:$E$26,K$5,FALSE)</f>
        <v>0</v>
      </c>
      <c r="L360" s="22">
        <f>HLOOKUP($O360,$B$8:$E$26,L$5,FALSE)</f>
        <v>0</v>
      </c>
      <c r="M360" s="22">
        <f t="shared" si="77"/>
        <v>0.60000000000000009</v>
      </c>
      <c r="N360" s="22">
        <f t="shared" si="78"/>
        <v>3.7800000000000002</v>
      </c>
      <c r="O360" s="22" t="s">
        <v>39</v>
      </c>
      <c r="P360" s="24">
        <f t="shared" ca="1" si="74"/>
        <v>0.58488606822858868</v>
      </c>
      <c r="Q360" s="24">
        <f t="shared" ca="1" si="75"/>
        <v>2.1643331636295602</v>
      </c>
      <c r="R360" s="24">
        <f t="shared" ca="1" si="71"/>
        <v>2.7492192318581488</v>
      </c>
      <c r="S360" s="22" t="str">
        <f t="shared" ca="1" si="72"/>
        <v/>
      </c>
      <c r="T360" s="24" t="str">
        <f t="shared" ca="1" si="73"/>
        <v/>
      </c>
      <c r="U360" s="24">
        <f t="shared" ca="1" si="76"/>
        <v>0</v>
      </c>
    </row>
    <row r="361" spans="7:21" x14ac:dyDescent="0.25">
      <c r="G361" s="22">
        <v>354</v>
      </c>
      <c r="H361" s="22">
        <f>HLOOKUP($O361,$B$8:$E$26,H$5,FALSE)</f>
        <v>3</v>
      </c>
      <c r="I361" s="22">
        <f>HLOOKUP($O361,$B$8:$E$26,I$5,FALSE)</f>
        <v>0.2</v>
      </c>
      <c r="J361" s="22">
        <f>HLOOKUP($O361,$B$8:$E$26,J$5,FALSE)</f>
        <v>1.26</v>
      </c>
      <c r="K361" s="22">
        <f>HLOOKUP($O361,$B$8:$E$26,K$5,FALSE)</f>
        <v>0</v>
      </c>
      <c r="L361" s="22">
        <f>HLOOKUP($O361,$B$8:$E$26,L$5,FALSE)</f>
        <v>0</v>
      </c>
      <c r="M361" s="22">
        <f t="shared" si="77"/>
        <v>0.60000000000000009</v>
      </c>
      <c r="N361" s="22">
        <f t="shared" si="78"/>
        <v>3.7800000000000002</v>
      </c>
      <c r="O361" s="22" t="s">
        <v>39</v>
      </c>
      <c r="P361" s="24">
        <f t="shared" ca="1" si="74"/>
        <v>0.10288839714957908</v>
      </c>
      <c r="Q361" s="24">
        <f t="shared" ca="1" si="75"/>
        <v>1.9984160936932474</v>
      </c>
      <c r="R361" s="24">
        <f t="shared" ca="1" si="71"/>
        <v>2.1013044908428262</v>
      </c>
      <c r="S361" s="22" t="str">
        <f t="shared" ca="1" si="72"/>
        <v/>
      </c>
      <c r="T361" s="24" t="str">
        <f t="shared" ca="1" si="73"/>
        <v/>
      </c>
      <c r="U361" s="24">
        <f t="shared" ca="1" si="76"/>
        <v>0</v>
      </c>
    </row>
    <row r="362" spans="7:21" x14ac:dyDescent="0.25">
      <c r="G362" s="22">
        <v>355</v>
      </c>
      <c r="H362" s="22">
        <f>HLOOKUP($O362,$B$8:$E$26,H$5,FALSE)</f>
        <v>10</v>
      </c>
      <c r="I362" s="22">
        <f>HLOOKUP($O362,$B$8:$E$26,I$5,FALSE)</f>
        <v>0.2</v>
      </c>
      <c r="J362" s="22">
        <f>HLOOKUP($O362,$B$8:$E$26,J$5,FALSE)</f>
        <v>1.4</v>
      </c>
      <c r="K362" s="22">
        <f>HLOOKUP($O362,$B$8:$E$26,K$5,FALSE)</f>
        <v>0</v>
      </c>
      <c r="L362" s="22">
        <f>HLOOKUP($O362,$B$8:$E$26,L$5,FALSE)</f>
        <v>0</v>
      </c>
      <c r="M362" s="22">
        <f t="shared" si="77"/>
        <v>2</v>
      </c>
      <c r="N362" s="22">
        <f t="shared" si="78"/>
        <v>14</v>
      </c>
      <c r="O362" s="22" t="s">
        <v>41</v>
      </c>
      <c r="P362" s="24">
        <f t="shared" ca="1" si="74"/>
        <v>0.85989380497125656</v>
      </c>
      <c r="Q362" s="24">
        <f t="shared" ca="1" si="75"/>
        <v>7.6784903327011609</v>
      </c>
      <c r="R362" s="24">
        <f t="shared" ca="1" si="71"/>
        <v>8.5383841376724181</v>
      </c>
      <c r="S362" s="22" t="str">
        <f t="shared" ca="1" si="72"/>
        <v/>
      </c>
      <c r="T362" s="24" t="str">
        <f t="shared" ca="1" si="73"/>
        <v/>
      </c>
      <c r="U362" s="24">
        <f t="shared" ca="1" si="76"/>
        <v>0</v>
      </c>
    </row>
    <row r="363" spans="7:21" x14ac:dyDescent="0.25">
      <c r="G363" s="22">
        <v>356</v>
      </c>
      <c r="H363" s="22">
        <f>HLOOKUP($O363,$B$8:$E$26,H$5,FALSE)</f>
        <v>3</v>
      </c>
      <c r="I363" s="22">
        <f>HLOOKUP($O363,$B$8:$E$26,I$5,FALSE)</f>
        <v>0.2</v>
      </c>
      <c r="J363" s="22">
        <f>HLOOKUP($O363,$B$8:$E$26,J$5,FALSE)</f>
        <v>1.26</v>
      </c>
      <c r="K363" s="22">
        <f>HLOOKUP($O363,$B$8:$E$26,K$5,FALSE)</f>
        <v>0</v>
      </c>
      <c r="L363" s="22">
        <f>HLOOKUP($O363,$B$8:$E$26,L$5,FALSE)</f>
        <v>0</v>
      </c>
      <c r="M363" s="22">
        <f t="shared" si="77"/>
        <v>0.60000000000000009</v>
      </c>
      <c r="N363" s="22">
        <f t="shared" si="78"/>
        <v>3.7800000000000002</v>
      </c>
      <c r="O363" s="22" t="s">
        <v>39</v>
      </c>
      <c r="P363" s="24">
        <f t="shared" ca="1" si="74"/>
        <v>0.37539958279428171</v>
      </c>
      <c r="Q363" s="24">
        <f t="shared" ca="1" si="75"/>
        <v>2.0329962844557965</v>
      </c>
      <c r="R363" s="24">
        <f t="shared" ca="1" si="71"/>
        <v>2.408395867250078</v>
      </c>
      <c r="S363" s="22" t="str">
        <f t="shared" ca="1" si="72"/>
        <v/>
      </c>
      <c r="T363" s="24" t="str">
        <f t="shared" ca="1" si="73"/>
        <v/>
      </c>
      <c r="U363" s="24">
        <f t="shared" ca="1" si="76"/>
        <v>0</v>
      </c>
    </row>
    <row r="364" spans="7:21" x14ac:dyDescent="0.25">
      <c r="G364" s="22">
        <v>357</v>
      </c>
      <c r="H364" s="22">
        <f>HLOOKUP($O364,$B$8:$E$26,H$5,FALSE)</f>
        <v>3</v>
      </c>
      <c r="I364" s="22">
        <f>HLOOKUP($O364,$B$8:$E$26,I$5,FALSE)</f>
        <v>0.2</v>
      </c>
      <c r="J364" s="22">
        <f>HLOOKUP($O364,$B$8:$E$26,J$5,FALSE)</f>
        <v>1.26</v>
      </c>
      <c r="K364" s="22">
        <f>HLOOKUP($O364,$B$8:$E$26,K$5,FALSE)</f>
        <v>0</v>
      </c>
      <c r="L364" s="22">
        <f>HLOOKUP($O364,$B$8:$E$26,L$5,FALSE)</f>
        <v>0</v>
      </c>
      <c r="M364" s="22">
        <f t="shared" si="77"/>
        <v>0.60000000000000009</v>
      </c>
      <c r="N364" s="22">
        <f t="shared" si="78"/>
        <v>3.7800000000000002</v>
      </c>
      <c r="O364" s="22" t="s">
        <v>39</v>
      </c>
      <c r="P364" s="24">
        <f t="shared" ca="1" si="74"/>
        <v>0.11010422321754115</v>
      </c>
      <c r="Q364" s="24">
        <f t="shared" ca="1" si="75"/>
        <v>2.3496870034416144</v>
      </c>
      <c r="R364" s="24">
        <f t="shared" ref="R364:R427" ca="1" si="79">SUM(P364:Q364)</f>
        <v>2.4597912266591555</v>
      </c>
      <c r="S364" s="22" t="str">
        <f t="shared" ref="S364:S427" ca="1" si="80">IF(H364&lt;R364,O364,"")</f>
        <v/>
      </c>
      <c r="T364" s="24" t="str">
        <f t="shared" ref="T364:T427" ca="1" si="81">IF(S364=O364,R364-H364,"")</f>
        <v/>
      </c>
      <c r="U364" s="24">
        <f t="shared" ca="1" si="76"/>
        <v>0</v>
      </c>
    </row>
    <row r="365" spans="7:21" x14ac:dyDescent="0.25">
      <c r="G365" s="22">
        <v>358</v>
      </c>
      <c r="H365" s="22">
        <f>HLOOKUP($O365,$B$8:$E$26,H$5,FALSE)</f>
        <v>5</v>
      </c>
      <c r="I365" s="22">
        <f>HLOOKUP($O365,$B$8:$E$26,I$5,FALSE)</f>
        <v>0.18</v>
      </c>
      <c r="J365" s="22">
        <f>HLOOKUP($O365,$B$8:$E$26,J$5,FALSE)</f>
        <v>1.37</v>
      </c>
      <c r="K365" s="22">
        <f>HLOOKUP($O365,$B$8:$E$26,K$5,FALSE)</f>
        <v>0</v>
      </c>
      <c r="L365" s="22">
        <f>HLOOKUP($O365,$B$8:$E$26,L$5,FALSE)</f>
        <v>0</v>
      </c>
      <c r="M365" s="22">
        <f t="shared" si="77"/>
        <v>0.89999999999999991</v>
      </c>
      <c r="N365" s="22">
        <f t="shared" si="78"/>
        <v>6.8500000000000005</v>
      </c>
      <c r="O365" s="22" t="s">
        <v>40</v>
      </c>
      <c r="P365" s="24">
        <f t="shared" ca="1" si="74"/>
        <v>0.49724014675546319</v>
      </c>
      <c r="Q365" s="24">
        <f t="shared" ca="1" si="75"/>
        <v>3.8185266443407957</v>
      </c>
      <c r="R365" s="24">
        <f t="shared" ca="1" si="79"/>
        <v>4.3157667910962587</v>
      </c>
      <c r="S365" s="22" t="str">
        <f t="shared" ca="1" si="80"/>
        <v/>
      </c>
      <c r="T365" s="24" t="str">
        <f t="shared" ca="1" si="81"/>
        <v/>
      </c>
      <c r="U365" s="24">
        <f t="shared" ca="1" si="76"/>
        <v>0</v>
      </c>
    </row>
    <row r="366" spans="7:21" x14ac:dyDescent="0.25">
      <c r="G366" s="22">
        <v>359</v>
      </c>
      <c r="H366" s="22">
        <f>HLOOKUP($O366,$B$8:$E$26,H$5,FALSE)</f>
        <v>1</v>
      </c>
      <c r="I366" s="22">
        <f>HLOOKUP($O366,$B$8:$E$26,I$5,FALSE)</f>
        <v>0.3</v>
      </c>
      <c r="J366" s="22">
        <f>HLOOKUP($O366,$B$8:$E$26,J$5,FALSE)</f>
        <v>0.95</v>
      </c>
      <c r="K366" s="22">
        <f>HLOOKUP($O366,$B$8:$E$26,K$5,FALSE)</f>
        <v>0</v>
      </c>
      <c r="L366" s="22">
        <f>HLOOKUP($O366,$B$8:$E$26,L$5,FALSE)</f>
        <v>0</v>
      </c>
      <c r="M366" s="22">
        <f t="shared" si="77"/>
        <v>0.3</v>
      </c>
      <c r="N366" s="22">
        <f t="shared" si="78"/>
        <v>0.95</v>
      </c>
      <c r="O366" s="22" t="s">
        <v>38</v>
      </c>
      <c r="P366" s="24">
        <f t="shared" ca="1" si="74"/>
        <v>5.9790089163788793E-2</v>
      </c>
      <c r="Q366" s="24">
        <f t="shared" ca="1" si="75"/>
        <v>0.66587635796826095</v>
      </c>
      <c r="R366" s="24">
        <f t="shared" ca="1" si="79"/>
        <v>0.72566644713204975</v>
      </c>
      <c r="S366" s="22" t="str">
        <f t="shared" ca="1" si="80"/>
        <v/>
      </c>
      <c r="T366" s="24" t="str">
        <f t="shared" ca="1" si="81"/>
        <v/>
      </c>
      <c r="U366" s="24">
        <f t="shared" ca="1" si="76"/>
        <v>0</v>
      </c>
    </row>
    <row r="367" spans="7:21" x14ac:dyDescent="0.25">
      <c r="G367" s="22">
        <v>360</v>
      </c>
      <c r="H367" s="22">
        <f>HLOOKUP($O367,$B$8:$E$26,H$5,FALSE)</f>
        <v>1</v>
      </c>
      <c r="I367" s="22">
        <f>HLOOKUP($O367,$B$8:$E$26,I$5,FALSE)</f>
        <v>0.3</v>
      </c>
      <c r="J367" s="22">
        <f>HLOOKUP($O367,$B$8:$E$26,J$5,FALSE)</f>
        <v>0.95</v>
      </c>
      <c r="K367" s="22">
        <f>HLOOKUP($O367,$B$8:$E$26,K$5,FALSE)</f>
        <v>0</v>
      </c>
      <c r="L367" s="22">
        <f>HLOOKUP($O367,$B$8:$E$26,L$5,FALSE)</f>
        <v>0</v>
      </c>
      <c r="M367" s="22">
        <f t="shared" si="77"/>
        <v>0.3</v>
      </c>
      <c r="N367" s="22">
        <f t="shared" si="78"/>
        <v>0.95</v>
      </c>
      <c r="O367" s="22" t="s">
        <v>38</v>
      </c>
      <c r="P367" s="24">
        <f t="shared" ca="1" si="74"/>
        <v>0.26029909440738941</v>
      </c>
      <c r="Q367" s="24">
        <f t="shared" ca="1" si="75"/>
        <v>0.63128304850930728</v>
      </c>
      <c r="R367" s="24">
        <f t="shared" ca="1" si="79"/>
        <v>0.89158214291669668</v>
      </c>
      <c r="S367" s="22" t="str">
        <f t="shared" ca="1" si="80"/>
        <v/>
      </c>
      <c r="T367" s="24" t="str">
        <f t="shared" ca="1" si="81"/>
        <v/>
      </c>
      <c r="U367" s="24">
        <f t="shared" ca="1" si="76"/>
        <v>0</v>
      </c>
    </row>
    <row r="368" spans="7:21" x14ac:dyDescent="0.25">
      <c r="G368" s="22">
        <v>361</v>
      </c>
      <c r="H368" s="22">
        <f>HLOOKUP($O368,$B$8:$E$26,H$5,FALSE)</f>
        <v>1</v>
      </c>
      <c r="I368" s="22">
        <f>HLOOKUP($O368,$B$8:$E$26,I$5,FALSE)</f>
        <v>0.3</v>
      </c>
      <c r="J368" s="22">
        <f>HLOOKUP($O368,$B$8:$E$26,J$5,FALSE)</f>
        <v>0.95</v>
      </c>
      <c r="K368" s="22">
        <f>HLOOKUP($O368,$B$8:$E$26,K$5,FALSE)</f>
        <v>0</v>
      </c>
      <c r="L368" s="22">
        <f>HLOOKUP($O368,$B$8:$E$26,L$5,FALSE)</f>
        <v>0</v>
      </c>
      <c r="M368" s="22">
        <f t="shared" si="77"/>
        <v>0.3</v>
      </c>
      <c r="N368" s="22">
        <f t="shared" si="78"/>
        <v>0.95</v>
      </c>
      <c r="O368" s="22" t="s">
        <v>38</v>
      </c>
      <c r="P368" s="24">
        <f t="shared" ca="1" si="74"/>
        <v>9.4174591279211975E-2</v>
      </c>
      <c r="Q368" s="24">
        <f t="shared" ca="1" si="75"/>
        <v>0.58839488779572435</v>
      </c>
      <c r="R368" s="24">
        <f t="shared" ca="1" si="79"/>
        <v>0.68256947907493637</v>
      </c>
      <c r="S368" s="22" t="str">
        <f t="shared" ca="1" si="80"/>
        <v/>
      </c>
      <c r="T368" s="24" t="str">
        <f t="shared" ca="1" si="81"/>
        <v/>
      </c>
      <c r="U368" s="24">
        <f t="shared" ca="1" si="76"/>
        <v>0</v>
      </c>
    </row>
    <row r="369" spans="7:21" x14ac:dyDescent="0.25">
      <c r="G369" s="22">
        <v>362</v>
      </c>
      <c r="H369" s="22">
        <f>HLOOKUP($O369,$B$8:$E$26,H$5,FALSE)</f>
        <v>3</v>
      </c>
      <c r="I369" s="22">
        <f>HLOOKUP($O369,$B$8:$E$26,I$5,FALSE)</f>
        <v>0.2</v>
      </c>
      <c r="J369" s="22">
        <f>HLOOKUP($O369,$B$8:$E$26,J$5,FALSE)</f>
        <v>1.26</v>
      </c>
      <c r="K369" s="22">
        <f>HLOOKUP($O369,$B$8:$E$26,K$5,FALSE)</f>
        <v>0</v>
      </c>
      <c r="L369" s="22">
        <f>HLOOKUP($O369,$B$8:$E$26,L$5,FALSE)</f>
        <v>0</v>
      </c>
      <c r="M369" s="22">
        <f t="shared" si="77"/>
        <v>0.60000000000000009</v>
      </c>
      <c r="N369" s="22">
        <f t="shared" si="78"/>
        <v>3.7800000000000002</v>
      </c>
      <c r="O369" s="22" t="s">
        <v>39</v>
      </c>
      <c r="P369" s="24">
        <f t="shared" ca="1" si="74"/>
        <v>0.51761366216606874</v>
      </c>
      <c r="Q369" s="24">
        <f t="shared" ca="1" si="75"/>
        <v>2.2792827742433777</v>
      </c>
      <c r="R369" s="24">
        <f t="shared" ca="1" si="79"/>
        <v>2.7968964364094466</v>
      </c>
      <c r="S369" s="22" t="str">
        <f t="shared" ca="1" si="80"/>
        <v/>
      </c>
      <c r="T369" s="24" t="str">
        <f t="shared" ca="1" si="81"/>
        <v/>
      </c>
      <c r="U369" s="24">
        <f t="shared" ca="1" si="76"/>
        <v>0</v>
      </c>
    </row>
    <row r="370" spans="7:21" x14ac:dyDescent="0.25">
      <c r="G370" s="22">
        <v>363</v>
      </c>
      <c r="H370" s="22">
        <f>HLOOKUP($O370,$B$8:$E$26,H$5,FALSE)</f>
        <v>5</v>
      </c>
      <c r="I370" s="22">
        <f>HLOOKUP($O370,$B$8:$E$26,I$5,FALSE)</f>
        <v>0.18</v>
      </c>
      <c r="J370" s="22">
        <f>HLOOKUP($O370,$B$8:$E$26,J$5,FALSE)</f>
        <v>1.37</v>
      </c>
      <c r="K370" s="22">
        <f>HLOOKUP($O370,$B$8:$E$26,K$5,FALSE)</f>
        <v>0</v>
      </c>
      <c r="L370" s="22">
        <f>HLOOKUP($O370,$B$8:$E$26,L$5,FALSE)</f>
        <v>0</v>
      </c>
      <c r="M370" s="22">
        <f t="shared" si="77"/>
        <v>0.89999999999999991</v>
      </c>
      <c r="N370" s="22">
        <f t="shared" si="78"/>
        <v>6.8500000000000005</v>
      </c>
      <c r="O370" s="22" t="s">
        <v>40</v>
      </c>
      <c r="P370" s="24">
        <f t="shared" ca="1" si="74"/>
        <v>0.3415827334199687</v>
      </c>
      <c r="Q370" s="24">
        <f t="shared" ca="1" si="75"/>
        <v>4.0521347553827827</v>
      </c>
      <c r="R370" s="24">
        <f t="shared" ca="1" si="79"/>
        <v>4.3937174888027517</v>
      </c>
      <c r="S370" s="22" t="str">
        <f t="shared" ca="1" si="80"/>
        <v/>
      </c>
      <c r="T370" s="24" t="str">
        <f t="shared" ca="1" si="81"/>
        <v/>
      </c>
      <c r="U370" s="24">
        <f t="shared" ca="1" si="76"/>
        <v>0</v>
      </c>
    </row>
    <row r="371" spans="7:21" x14ac:dyDescent="0.25">
      <c r="G371" s="22">
        <v>364</v>
      </c>
      <c r="H371" s="22">
        <f>HLOOKUP($O371,$B$8:$E$26,H$5,FALSE)</f>
        <v>10</v>
      </c>
      <c r="I371" s="22">
        <f>HLOOKUP($O371,$B$8:$E$26,I$5,FALSE)</f>
        <v>0.2</v>
      </c>
      <c r="J371" s="22">
        <f>HLOOKUP($O371,$B$8:$E$26,J$5,FALSE)</f>
        <v>1.4</v>
      </c>
      <c r="K371" s="22">
        <f>HLOOKUP($O371,$B$8:$E$26,K$5,FALSE)</f>
        <v>0</v>
      </c>
      <c r="L371" s="22">
        <f>HLOOKUP($O371,$B$8:$E$26,L$5,FALSE)</f>
        <v>0</v>
      </c>
      <c r="M371" s="22">
        <f t="shared" si="77"/>
        <v>2</v>
      </c>
      <c r="N371" s="22">
        <f t="shared" si="78"/>
        <v>14</v>
      </c>
      <c r="O371" s="22" t="s">
        <v>41</v>
      </c>
      <c r="P371" s="24">
        <f t="shared" ca="1" si="74"/>
        <v>1.7357781470738936</v>
      </c>
      <c r="Q371" s="24">
        <f t="shared" ca="1" si="75"/>
        <v>8.4248253017177266</v>
      </c>
      <c r="R371" s="24">
        <f t="shared" ca="1" si="79"/>
        <v>10.160603448791621</v>
      </c>
      <c r="S371" s="22" t="str">
        <f t="shared" ca="1" si="80"/>
        <v>D</v>
      </c>
      <c r="T371" s="24">
        <f t="shared" ca="1" si="81"/>
        <v>0.16060344879162081</v>
      </c>
      <c r="U371" s="24">
        <f t="shared" ca="1" si="76"/>
        <v>0</v>
      </c>
    </row>
    <row r="372" spans="7:21" x14ac:dyDescent="0.25">
      <c r="G372" s="22">
        <v>365</v>
      </c>
      <c r="H372" s="22">
        <f>HLOOKUP($O372,$B$8:$E$26,H$5,FALSE)</f>
        <v>1</v>
      </c>
      <c r="I372" s="22">
        <f>HLOOKUP($O372,$B$8:$E$26,I$5,FALSE)</f>
        <v>0.3</v>
      </c>
      <c r="J372" s="22">
        <f>HLOOKUP($O372,$B$8:$E$26,J$5,FALSE)</f>
        <v>0.95</v>
      </c>
      <c r="K372" s="22">
        <f>HLOOKUP($O372,$B$8:$E$26,K$5,FALSE)</f>
        <v>0</v>
      </c>
      <c r="L372" s="22">
        <f>HLOOKUP($O372,$B$8:$E$26,L$5,FALSE)</f>
        <v>0</v>
      </c>
      <c r="M372" s="22">
        <f t="shared" si="77"/>
        <v>0.3</v>
      </c>
      <c r="N372" s="22">
        <f t="shared" si="78"/>
        <v>0.95</v>
      </c>
      <c r="O372" s="22" t="s">
        <v>38</v>
      </c>
      <c r="P372" s="24">
        <f t="shared" ca="1" si="74"/>
        <v>7.2519017115623655E-2</v>
      </c>
      <c r="Q372" s="24">
        <f t="shared" ca="1" si="75"/>
        <v>0.66122919011009951</v>
      </c>
      <c r="R372" s="24">
        <f t="shared" ca="1" si="79"/>
        <v>0.7337482072257232</v>
      </c>
      <c r="S372" s="22" t="str">
        <f t="shared" ca="1" si="80"/>
        <v/>
      </c>
      <c r="T372" s="24" t="str">
        <f t="shared" ca="1" si="81"/>
        <v/>
      </c>
      <c r="U372" s="24">
        <f t="shared" ca="1" si="76"/>
        <v>0</v>
      </c>
    </row>
    <row r="373" spans="7:21" x14ac:dyDescent="0.25">
      <c r="G373" s="22">
        <v>366</v>
      </c>
      <c r="H373" s="22">
        <f>HLOOKUP($O373,$B$8:$E$26,H$5,FALSE)</f>
        <v>1</v>
      </c>
      <c r="I373" s="22">
        <f>HLOOKUP($O373,$B$8:$E$26,I$5,FALSE)</f>
        <v>0.3</v>
      </c>
      <c r="J373" s="22">
        <f>HLOOKUP($O373,$B$8:$E$26,J$5,FALSE)</f>
        <v>0.95</v>
      </c>
      <c r="K373" s="22">
        <f>HLOOKUP($O373,$B$8:$E$26,K$5,FALSE)</f>
        <v>0</v>
      </c>
      <c r="L373" s="22">
        <f>HLOOKUP($O373,$B$8:$E$26,L$5,FALSE)</f>
        <v>0</v>
      </c>
      <c r="M373" s="22">
        <f t="shared" si="77"/>
        <v>0.3</v>
      </c>
      <c r="N373" s="22">
        <f t="shared" si="78"/>
        <v>0.95</v>
      </c>
      <c r="O373" s="22" t="s">
        <v>38</v>
      </c>
      <c r="P373" s="24">
        <f t="shared" ca="1" si="74"/>
        <v>0.12702458791908999</v>
      </c>
      <c r="Q373" s="24">
        <f t="shared" ca="1" si="75"/>
        <v>0.55898802160207373</v>
      </c>
      <c r="R373" s="24">
        <f t="shared" ca="1" si="79"/>
        <v>0.68601260952116372</v>
      </c>
      <c r="S373" s="22" t="str">
        <f t="shared" ca="1" si="80"/>
        <v/>
      </c>
      <c r="T373" s="24" t="str">
        <f t="shared" ca="1" si="81"/>
        <v/>
      </c>
      <c r="U373" s="24">
        <f t="shared" ca="1" si="76"/>
        <v>0</v>
      </c>
    </row>
    <row r="374" spans="7:21" x14ac:dyDescent="0.25">
      <c r="G374" s="22">
        <v>367</v>
      </c>
      <c r="H374" s="22">
        <f>HLOOKUP($O374,$B$8:$E$26,H$5,FALSE)</f>
        <v>3</v>
      </c>
      <c r="I374" s="22">
        <f>HLOOKUP($O374,$B$8:$E$26,I$5,FALSE)</f>
        <v>0.2</v>
      </c>
      <c r="J374" s="22">
        <f>HLOOKUP($O374,$B$8:$E$26,J$5,FALSE)</f>
        <v>1.26</v>
      </c>
      <c r="K374" s="22">
        <f>HLOOKUP($O374,$B$8:$E$26,K$5,FALSE)</f>
        <v>0</v>
      </c>
      <c r="L374" s="22">
        <f>HLOOKUP($O374,$B$8:$E$26,L$5,FALSE)</f>
        <v>0</v>
      </c>
      <c r="M374" s="22">
        <f t="shared" si="77"/>
        <v>0.60000000000000009</v>
      </c>
      <c r="N374" s="22">
        <f t="shared" si="78"/>
        <v>3.7800000000000002</v>
      </c>
      <c r="O374" s="22" t="s">
        <v>39</v>
      </c>
      <c r="P374" s="24">
        <f t="shared" ca="1" si="74"/>
        <v>0.25974535771331075</v>
      </c>
      <c r="Q374" s="24">
        <f t="shared" ca="1" si="75"/>
        <v>1.8680609606522574</v>
      </c>
      <c r="R374" s="24">
        <f t="shared" ca="1" si="79"/>
        <v>2.1278063183655682</v>
      </c>
      <c r="S374" s="22" t="str">
        <f t="shared" ca="1" si="80"/>
        <v/>
      </c>
      <c r="T374" s="24" t="str">
        <f t="shared" ca="1" si="81"/>
        <v/>
      </c>
      <c r="U374" s="24">
        <f t="shared" ca="1" si="76"/>
        <v>0</v>
      </c>
    </row>
    <row r="375" spans="7:21" x14ac:dyDescent="0.25">
      <c r="G375" s="22">
        <v>368</v>
      </c>
      <c r="H375" s="22">
        <f>HLOOKUP($O375,$B$8:$E$26,H$5,FALSE)</f>
        <v>3</v>
      </c>
      <c r="I375" s="22">
        <f>HLOOKUP($O375,$B$8:$E$26,I$5,FALSE)</f>
        <v>0.2</v>
      </c>
      <c r="J375" s="22">
        <f>HLOOKUP($O375,$B$8:$E$26,J$5,FALSE)</f>
        <v>1.26</v>
      </c>
      <c r="K375" s="22">
        <f>HLOOKUP($O375,$B$8:$E$26,K$5,FALSE)</f>
        <v>0</v>
      </c>
      <c r="L375" s="22">
        <f>HLOOKUP($O375,$B$8:$E$26,L$5,FALSE)</f>
        <v>0</v>
      </c>
      <c r="M375" s="22">
        <f t="shared" si="77"/>
        <v>0.60000000000000009</v>
      </c>
      <c r="N375" s="22">
        <f t="shared" si="78"/>
        <v>3.7800000000000002</v>
      </c>
      <c r="O375" s="22" t="s">
        <v>39</v>
      </c>
      <c r="P375" s="24">
        <f t="shared" ca="1" si="74"/>
        <v>0.54996185097313366</v>
      </c>
      <c r="Q375" s="24">
        <f t="shared" ca="1" si="75"/>
        <v>2.2309357746147684</v>
      </c>
      <c r="R375" s="24">
        <f t="shared" ca="1" si="79"/>
        <v>2.7808976255879019</v>
      </c>
      <c r="S375" s="22" t="str">
        <f t="shared" ca="1" si="80"/>
        <v/>
      </c>
      <c r="T375" s="24" t="str">
        <f t="shared" ca="1" si="81"/>
        <v/>
      </c>
      <c r="U375" s="24">
        <f t="shared" ca="1" si="76"/>
        <v>0</v>
      </c>
    </row>
    <row r="376" spans="7:21" x14ac:dyDescent="0.25">
      <c r="G376" s="22">
        <v>369</v>
      </c>
      <c r="H376" s="22">
        <f>HLOOKUP($O376,$B$8:$E$26,H$5,FALSE)</f>
        <v>5</v>
      </c>
      <c r="I376" s="22">
        <f>HLOOKUP($O376,$B$8:$E$26,I$5,FALSE)</f>
        <v>0.18</v>
      </c>
      <c r="J376" s="22">
        <f>HLOOKUP($O376,$B$8:$E$26,J$5,FALSE)</f>
        <v>1.37</v>
      </c>
      <c r="K376" s="22">
        <f>HLOOKUP($O376,$B$8:$E$26,K$5,FALSE)</f>
        <v>0</v>
      </c>
      <c r="L376" s="22">
        <f>HLOOKUP($O376,$B$8:$E$26,L$5,FALSE)</f>
        <v>0</v>
      </c>
      <c r="M376" s="22">
        <f t="shared" si="77"/>
        <v>0.89999999999999991</v>
      </c>
      <c r="N376" s="22">
        <f t="shared" si="78"/>
        <v>6.8500000000000005</v>
      </c>
      <c r="O376" s="22" t="s">
        <v>40</v>
      </c>
      <c r="P376" s="24">
        <f t="shared" ca="1" si="74"/>
        <v>0.84051008857495846</v>
      </c>
      <c r="Q376" s="24">
        <f t="shared" ca="1" si="75"/>
        <v>3.7715640183867118</v>
      </c>
      <c r="R376" s="24">
        <f t="shared" ca="1" si="79"/>
        <v>4.6120741069616704</v>
      </c>
      <c r="S376" s="22" t="str">
        <f t="shared" ca="1" si="80"/>
        <v/>
      </c>
      <c r="T376" s="24" t="str">
        <f t="shared" ca="1" si="81"/>
        <v/>
      </c>
      <c r="U376" s="24">
        <f t="shared" ca="1" si="76"/>
        <v>0</v>
      </c>
    </row>
    <row r="377" spans="7:21" x14ac:dyDescent="0.25">
      <c r="G377" s="22">
        <v>370</v>
      </c>
      <c r="H377" s="22">
        <f>HLOOKUP($O377,$B$8:$E$26,H$5,FALSE)</f>
        <v>5</v>
      </c>
      <c r="I377" s="22">
        <f>HLOOKUP($O377,$B$8:$E$26,I$5,FALSE)</f>
        <v>0.18</v>
      </c>
      <c r="J377" s="22">
        <f>HLOOKUP($O377,$B$8:$E$26,J$5,FALSE)</f>
        <v>1.37</v>
      </c>
      <c r="K377" s="22">
        <f>HLOOKUP($O377,$B$8:$E$26,K$5,FALSE)</f>
        <v>0</v>
      </c>
      <c r="L377" s="22">
        <f>HLOOKUP($O377,$B$8:$E$26,L$5,FALSE)</f>
        <v>0</v>
      </c>
      <c r="M377" s="22">
        <f t="shared" si="77"/>
        <v>0.89999999999999991</v>
      </c>
      <c r="N377" s="22">
        <f t="shared" si="78"/>
        <v>6.8500000000000005</v>
      </c>
      <c r="O377" s="22" t="s">
        <v>40</v>
      </c>
      <c r="P377" s="24">
        <f t="shared" ca="1" si="74"/>
        <v>0.68234414418800138</v>
      </c>
      <c r="Q377" s="24">
        <f t="shared" ca="1" si="75"/>
        <v>3.8290572652340837</v>
      </c>
      <c r="R377" s="24">
        <f t="shared" ca="1" si="79"/>
        <v>4.5114014094220849</v>
      </c>
      <c r="S377" s="22" t="str">
        <f t="shared" ca="1" si="80"/>
        <v/>
      </c>
      <c r="T377" s="24" t="str">
        <f t="shared" ca="1" si="81"/>
        <v/>
      </c>
      <c r="U377" s="24">
        <f t="shared" ca="1" si="76"/>
        <v>0</v>
      </c>
    </row>
    <row r="378" spans="7:21" x14ac:dyDescent="0.25">
      <c r="G378" s="22">
        <v>371</v>
      </c>
      <c r="H378" s="22">
        <f>HLOOKUP($O378,$B$8:$E$26,H$5,FALSE)</f>
        <v>5</v>
      </c>
      <c r="I378" s="22">
        <f>HLOOKUP($O378,$B$8:$E$26,I$5,FALSE)</f>
        <v>0.18</v>
      </c>
      <c r="J378" s="22">
        <f>HLOOKUP($O378,$B$8:$E$26,J$5,FALSE)</f>
        <v>1.37</v>
      </c>
      <c r="K378" s="22">
        <f>HLOOKUP($O378,$B$8:$E$26,K$5,FALSE)</f>
        <v>0</v>
      </c>
      <c r="L378" s="22">
        <f>HLOOKUP($O378,$B$8:$E$26,L$5,FALSE)</f>
        <v>0</v>
      </c>
      <c r="M378" s="22">
        <f t="shared" si="77"/>
        <v>0.89999999999999991</v>
      </c>
      <c r="N378" s="22">
        <f t="shared" si="78"/>
        <v>6.8500000000000005</v>
      </c>
      <c r="O378" s="22" t="s">
        <v>40</v>
      </c>
      <c r="P378" s="24">
        <f t="shared" ca="1" si="74"/>
        <v>0.57620679936339703</v>
      </c>
      <c r="Q378" s="24">
        <f t="shared" ca="1" si="75"/>
        <v>3.9042752252607631</v>
      </c>
      <c r="R378" s="24">
        <f t="shared" ca="1" si="79"/>
        <v>4.4804820246241599</v>
      </c>
      <c r="S378" s="22" t="str">
        <f t="shared" ca="1" si="80"/>
        <v/>
      </c>
      <c r="T378" s="24" t="str">
        <f t="shared" ca="1" si="81"/>
        <v/>
      </c>
      <c r="U378" s="24">
        <f t="shared" ca="1" si="76"/>
        <v>0</v>
      </c>
    </row>
    <row r="379" spans="7:21" x14ac:dyDescent="0.25">
      <c r="G379" s="22">
        <v>372</v>
      </c>
      <c r="H379" s="22">
        <f>HLOOKUP($O379,$B$8:$E$26,H$5,FALSE)</f>
        <v>3</v>
      </c>
      <c r="I379" s="22">
        <f>HLOOKUP($O379,$B$8:$E$26,I$5,FALSE)</f>
        <v>0.2</v>
      </c>
      <c r="J379" s="22">
        <f>HLOOKUP($O379,$B$8:$E$26,J$5,FALSE)</f>
        <v>1.26</v>
      </c>
      <c r="K379" s="22">
        <f>HLOOKUP($O379,$B$8:$E$26,K$5,FALSE)</f>
        <v>0</v>
      </c>
      <c r="L379" s="22">
        <f>HLOOKUP($O379,$B$8:$E$26,L$5,FALSE)</f>
        <v>0</v>
      </c>
      <c r="M379" s="22">
        <f t="shared" si="77"/>
        <v>0.60000000000000009</v>
      </c>
      <c r="N379" s="22">
        <f t="shared" si="78"/>
        <v>3.7800000000000002</v>
      </c>
      <c r="O379" s="22" t="s">
        <v>39</v>
      </c>
      <c r="P379" s="24">
        <f t="shared" ca="1" si="74"/>
        <v>0.10615588036930994</v>
      </c>
      <c r="Q379" s="24">
        <f t="shared" ca="1" si="75"/>
        <v>1.9871529021274512</v>
      </c>
      <c r="R379" s="24">
        <f t="shared" ca="1" si="79"/>
        <v>2.0933087824967611</v>
      </c>
      <c r="S379" s="22" t="str">
        <f t="shared" ca="1" si="80"/>
        <v/>
      </c>
      <c r="T379" s="24" t="str">
        <f t="shared" ca="1" si="81"/>
        <v/>
      </c>
      <c r="U379" s="24">
        <f t="shared" ca="1" si="76"/>
        <v>0</v>
      </c>
    </row>
    <row r="380" spans="7:21" x14ac:dyDescent="0.25">
      <c r="G380" s="22">
        <v>373</v>
      </c>
      <c r="H380" s="22">
        <f>HLOOKUP($O380,$B$8:$E$26,H$5,FALSE)</f>
        <v>3</v>
      </c>
      <c r="I380" s="22">
        <f>HLOOKUP($O380,$B$8:$E$26,I$5,FALSE)</f>
        <v>0.2</v>
      </c>
      <c r="J380" s="22">
        <f>HLOOKUP($O380,$B$8:$E$26,J$5,FALSE)</f>
        <v>1.26</v>
      </c>
      <c r="K380" s="22">
        <f>HLOOKUP($O380,$B$8:$E$26,K$5,FALSE)</f>
        <v>0</v>
      </c>
      <c r="L380" s="22">
        <f>HLOOKUP($O380,$B$8:$E$26,L$5,FALSE)</f>
        <v>0</v>
      </c>
      <c r="M380" s="22">
        <f t="shared" si="77"/>
        <v>0.60000000000000009</v>
      </c>
      <c r="N380" s="22">
        <f t="shared" si="78"/>
        <v>3.7800000000000002</v>
      </c>
      <c r="O380" s="22" t="s">
        <v>39</v>
      </c>
      <c r="P380" s="24">
        <f t="shared" ca="1" si="74"/>
        <v>0.53724644370386043</v>
      </c>
      <c r="Q380" s="24">
        <f t="shared" ca="1" si="75"/>
        <v>1.9209184411834432</v>
      </c>
      <c r="R380" s="24">
        <f t="shared" ca="1" si="79"/>
        <v>2.4581648848873039</v>
      </c>
      <c r="S380" s="22" t="str">
        <f t="shared" ca="1" si="80"/>
        <v/>
      </c>
      <c r="T380" s="24" t="str">
        <f t="shared" ca="1" si="81"/>
        <v/>
      </c>
      <c r="U380" s="24">
        <f t="shared" ca="1" si="76"/>
        <v>0</v>
      </c>
    </row>
    <row r="381" spans="7:21" x14ac:dyDescent="0.25">
      <c r="G381" s="22">
        <v>374</v>
      </c>
      <c r="H381" s="22">
        <f>HLOOKUP($O381,$B$8:$E$26,H$5,FALSE)</f>
        <v>10</v>
      </c>
      <c r="I381" s="22">
        <f>HLOOKUP($O381,$B$8:$E$26,I$5,FALSE)</f>
        <v>0.2</v>
      </c>
      <c r="J381" s="22">
        <f>HLOOKUP($O381,$B$8:$E$26,J$5,FALSE)</f>
        <v>1.4</v>
      </c>
      <c r="K381" s="22">
        <f>HLOOKUP($O381,$B$8:$E$26,K$5,FALSE)</f>
        <v>0</v>
      </c>
      <c r="L381" s="22">
        <f>HLOOKUP($O381,$B$8:$E$26,L$5,FALSE)</f>
        <v>0</v>
      </c>
      <c r="M381" s="22">
        <f t="shared" si="77"/>
        <v>2</v>
      </c>
      <c r="N381" s="22">
        <f t="shared" si="78"/>
        <v>14</v>
      </c>
      <c r="O381" s="22" t="s">
        <v>41</v>
      </c>
      <c r="P381" s="24">
        <f t="shared" ca="1" si="74"/>
        <v>1.4640913853773674</v>
      </c>
      <c r="Q381" s="24">
        <f t="shared" ca="1" si="75"/>
        <v>7.8057226777948632</v>
      </c>
      <c r="R381" s="24">
        <f t="shared" ca="1" si="79"/>
        <v>9.2698140631722303</v>
      </c>
      <c r="S381" s="22" t="str">
        <f t="shared" ca="1" si="80"/>
        <v/>
      </c>
      <c r="T381" s="24" t="str">
        <f t="shared" ca="1" si="81"/>
        <v/>
      </c>
      <c r="U381" s="24">
        <f t="shared" ca="1" si="76"/>
        <v>0</v>
      </c>
    </row>
    <row r="382" spans="7:21" x14ac:dyDescent="0.25">
      <c r="G382" s="22">
        <v>375</v>
      </c>
      <c r="H382" s="22">
        <f>HLOOKUP($O382,$B$8:$E$26,H$5,FALSE)</f>
        <v>1</v>
      </c>
      <c r="I382" s="22">
        <f>HLOOKUP($O382,$B$8:$E$26,I$5,FALSE)</f>
        <v>0.3</v>
      </c>
      <c r="J382" s="22">
        <f>HLOOKUP($O382,$B$8:$E$26,J$5,FALSE)</f>
        <v>0.95</v>
      </c>
      <c r="K382" s="22">
        <f>HLOOKUP($O382,$B$8:$E$26,K$5,FALSE)</f>
        <v>0</v>
      </c>
      <c r="L382" s="22">
        <f>HLOOKUP($O382,$B$8:$E$26,L$5,FALSE)</f>
        <v>0</v>
      </c>
      <c r="M382" s="22">
        <f t="shared" si="77"/>
        <v>0.3</v>
      </c>
      <c r="N382" s="22">
        <f t="shared" si="78"/>
        <v>0.95</v>
      </c>
      <c r="O382" s="22" t="s">
        <v>38</v>
      </c>
      <c r="P382" s="24">
        <f t="shared" ca="1" si="74"/>
        <v>0.2292647145886923</v>
      </c>
      <c r="Q382" s="24">
        <f t="shared" ca="1" si="75"/>
        <v>0.60629467438940088</v>
      </c>
      <c r="R382" s="24">
        <f t="shared" ca="1" si="79"/>
        <v>0.83555938897809323</v>
      </c>
      <c r="S382" s="22" t="str">
        <f t="shared" ca="1" si="80"/>
        <v/>
      </c>
      <c r="T382" s="24" t="str">
        <f t="shared" ca="1" si="81"/>
        <v/>
      </c>
      <c r="U382" s="24">
        <f t="shared" ca="1" si="76"/>
        <v>0</v>
      </c>
    </row>
    <row r="383" spans="7:21" x14ac:dyDescent="0.25">
      <c r="G383" s="22">
        <v>376</v>
      </c>
      <c r="H383" s="22">
        <f>HLOOKUP($O383,$B$8:$E$26,H$5,FALSE)</f>
        <v>5</v>
      </c>
      <c r="I383" s="22">
        <f>HLOOKUP($O383,$B$8:$E$26,I$5,FALSE)</f>
        <v>0.18</v>
      </c>
      <c r="J383" s="22">
        <f>HLOOKUP($O383,$B$8:$E$26,J$5,FALSE)</f>
        <v>1.37</v>
      </c>
      <c r="K383" s="22">
        <f>HLOOKUP($O383,$B$8:$E$26,K$5,FALSE)</f>
        <v>0</v>
      </c>
      <c r="L383" s="22">
        <f>HLOOKUP($O383,$B$8:$E$26,L$5,FALSE)</f>
        <v>0</v>
      </c>
      <c r="M383" s="22">
        <f t="shared" si="77"/>
        <v>0.89999999999999991</v>
      </c>
      <c r="N383" s="22">
        <f t="shared" si="78"/>
        <v>6.8500000000000005</v>
      </c>
      <c r="O383" s="22" t="s">
        <v>40</v>
      </c>
      <c r="P383" s="24">
        <f t="shared" ca="1" si="74"/>
        <v>0.36607958790741579</v>
      </c>
      <c r="Q383" s="24">
        <f t="shared" ca="1" si="75"/>
        <v>4.3344960931487346</v>
      </c>
      <c r="R383" s="24">
        <f t="shared" ca="1" si="79"/>
        <v>4.7005756810561508</v>
      </c>
      <c r="S383" s="22" t="str">
        <f t="shared" ca="1" si="80"/>
        <v/>
      </c>
      <c r="T383" s="24" t="str">
        <f t="shared" ca="1" si="81"/>
        <v/>
      </c>
      <c r="U383" s="24">
        <f t="shared" ca="1" si="76"/>
        <v>0</v>
      </c>
    </row>
    <row r="384" spans="7:21" x14ac:dyDescent="0.25">
      <c r="G384" s="22">
        <v>377</v>
      </c>
      <c r="H384" s="22">
        <f>HLOOKUP($O384,$B$8:$E$26,H$5,FALSE)</f>
        <v>5</v>
      </c>
      <c r="I384" s="22">
        <f>HLOOKUP($O384,$B$8:$E$26,I$5,FALSE)</f>
        <v>0.18</v>
      </c>
      <c r="J384" s="22">
        <f>HLOOKUP($O384,$B$8:$E$26,J$5,FALSE)</f>
        <v>1.37</v>
      </c>
      <c r="K384" s="22">
        <f>HLOOKUP($O384,$B$8:$E$26,K$5,FALSE)</f>
        <v>0</v>
      </c>
      <c r="L384" s="22">
        <f>HLOOKUP($O384,$B$8:$E$26,L$5,FALSE)</f>
        <v>0</v>
      </c>
      <c r="M384" s="22">
        <f t="shared" si="77"/>
        <v>0.89999999999999991</v>
      </c>
      <c r="N384" s="22">
        <f t="shared" si="78"/>
        <v>6.8500000000000005</v>
      </c>
      <c r="O384" s="22" t="s">
        <v>40</v>
      </c>
      <c r="P384" s="24">
        <f t="shared" ca="1" si="74"/>
        <v>0.33431231676760531</v>
      </c>
      <c r="Q384" s="24">
        <f t="shared" ca="1" si="75"/>
        <v>4.3538487537678332</v>
      </c>
      <c r="R384" s="24">
        <f t="shared" ca="1" si="79"/>
        <v>4.6881610705354388</v>
      </c>
      <c r="S384" s="22" t="str">
        <f t="shared" ca="1" si="80"/>
        <v/>
      </c>
      <c r="T384" s="24" t="str">
        <f t="shared" ca="1" si="81"/>
        <v/>
      </c>
      <c r="U384" s="24">
        <f t="shared" ca="1" si="76"/>
        <v>0</v>
      </c>
    </row>
    <row r="385" spans="7:21" x14ac:dyDescent="0.25">
      <c r="G385" s="22">
        <v>378</v>
      </c>
      <c r="H385" s="22">
        <f>HLOOKUP($O385,$B$8:$E$26,H$5,FALSE)</f>
        <v>5</v>
      </c>
      <c r="I385" s="22">
        <f>HLOOKUP($O385,$B$8:$E$26,I$5,FALSE)</f>
        <v>0.18</v>
      </c>
      <c r="J385" s="22">
        <f>HLOOKUP($O385,$B$8:$E$26,J$5,FALSE)</f>
        <v>1.37</v>
      </c>
      <c r="K385" s="22">
        <f>HLOOKUP($O385,$B$8:$E$26,K$5,FALSE)</f>
        <v>0</v>
      </c>
      <c r="L385" s="22">
        <f>HLOOKUP($O385,$B$8:$E$26,L$5,FALSE)</f>
        <v>0</v>
      </c>
      <c r="M385" s="22">
        <f t="shared" si="77"/>
        <v>0.89999999999999991</v>
      </c>
      <c r="N385" s="22">
        <f t="shared" si="78"/>
        <v>6.8500000000000005</v>
      </c>
      <c r="O385" s="22" t="s">
        <v>40</v>
      </c>
      <c r="P385" s="24">
        <f t="shared" ca="1" si="74"/>
        <v>0.23068532978516074</v>
      </c>
      <c r="Q385" s="24">
        <f t="shared" ca="1" si="75"/>
        <v>4.2800330675634601</v>
      </c>
      <c r="R385" s="24">
        <f t="shared" ca="1" si="79"/>
        <v>4.5107183973486205</v>
      </c>
      <c r="S385" s="22" t="str">
        <f t="shared" ca="1" si="80"/>
        <v/>
      </c>
      <c r="T385" s="24" t="str">
        <f t="shared" ca="1" si="81"/>
        <v/>
      </c>
      <c r="U385" s="24">
        <f t="shared" ca="1" si="76"/>
        <v>0</v>
      </c>
    </row>
    <row r="386" spans="7:21" x14ac:dyDescent="0.25">
      <c r="G386" s="22">
        <v>379</v>
      </c>
      <c r="H386" s="22">
        <f>HLOOKUP($O386,$B$8:$E$26,H$5,FALSE)</f>
        <v>1</v>
      </c>
      <c r="I386" s="22">
        <f>HLOOKUP($O386,$B$8:$E$26,I$5,FALSE)</f>
        <v>0.3</v>
      </c>
      <c r="J386" s="22">
        <f>HLOOKUP($O386,$B$8:$E$26,J$5,FALSE)</f>
        <v>0.95</v>
      </c>
      <c r="K386" s="22">
        <f>HLOOKUP($O386,$B$8:$E$26,K$5,FALSE)</f>
        <v>0</v>
      </c>
      <c r="L386" s="22">
        <f>HLOOKUP($O386,$B$8:$E$26,L$5,FALSE)</f>
        <v>0</v>
      </c>
      <c r="M386" s="22">
        <f t="shared" si="77"/>
        <v>0.3</v>
      </c>
      <c r="N386" s="22">
        <f t="shared" si="78"/>
        <v>0.95</v>
      </c>
      <c r="O386" s="22" t="s">
        <v>38</v>
      </c>
      <c r="P386" s="24">
        <f t="shared" ca="1" si="74"/>
        <v>4.024749984519338E-2</v>
      </c>
      <c r="Q386" s="24">
        <f t="shared" ca="1" si="75"/>
        <v>0.59473356178702763</v>
      </c>
      <c r="R386" s="24">
        <f t="shared" ca="1" si="79"/>
        <v>0.63498106163222101</v>
      </c>
      <c r="S386" s="22" t="str">
        <f t="shared" ca="1" si="80"/>
        <v/>
      </c>
      <c r="T386" s="24" t="str">
        <f t="shared" ca="1" si="81"/>
        <v/>
      </c>
      <c r="U386" s="24">
        <f t="shared" ca="1" si="76"/>
        <v>0</v>
      </c>
    </row>
    <row r="387" spans="7:21" x14ac:dyDescent="0.25">
      <c r="G387" s="22">
        <v>380</v>
      </c>
      <c r="H387" s="22">
        <f>HLOOKUP($O387,$B$8:$E$26,H$5,FALSE)</f>
        <v>1</v>
      </c>
      <c r="I387" s="22">
        <f>HLOOKUP($O387,$B$8:$E$26,I$5,FALSE)</f>
        <v>0.3</v>
      </c>
      <c r="J387" s="22">
        <f>HLOOKUP($O387,$B$8:$E$26,J$5,FALSE)</f>
        <v>0.95</v>
      </c>
      <c r="K387" s="22">
        <f>HLOOKUP($O387,$B$8:$E$26,K$5,FALSE)</f>
        <v>0</v>
      </c>
      <c r="L387" s="22">
        <f>HLOOKUP($O387,$B$8:$E$26,L$5,FALSE)</f>
        <v>0</v>
      </c>
      <c r="M387" s="22">
        <f t="shared" si="77"/>
        <v>0.3</v>
      </c>
      <c r="N387" s="22">
        <f t="shared" si="78"/>
        <v>0.95</v>
      </c>
      <c r="O387" s="22" t="s">
        <v>38</v>
      </c>
      <c r="P387" s="24">
        <f t="shared" ca="1" si="74"/>
        <v>7.644294320702763E-2</v>
      </c>
      <c r="Q387" s="24">
        <f t="shared" ca="1" si="75"/>
        <v>0.60589112802100586</v>
      </c>
      <c r="R387" s="24">
        <f t="shared" ca="1" si="79"/>
        <v>0.68233407122803347</v>
      </c>
      <c r="S387" s="22" t="str">
        <f t="shared" ca="1" si="80"/>
        <v/>
      </c>
      <c r="T387" s="24" t="str">
        <f t="shared" ca="1" si="81"/>
        <v/>
      </c>
      <c r="U387" s="24">
        <f t="shared" ca="1" si="76"/>
        <v>0</v>
      </c>
    </row>
    <row r="388" spans="7:21" x14ac:dyDescent="0.25">
      <c r="G388" s="22">
        <v>381</v>
      </c>
      <c r="H388" s="22">
        <f>HLOOKUP($O388,$B$8:$E$26,H$5,FALSE)</f>
        <v>1</v>
      </c>
      <c r="I388" s="22">
        <f>HLOOKUP($O388,$B$8:$E$26,I$5,FALSE)</f>
        <v>0.3</v>
      </c>
      <c r="J388" s="22">
        <f>HLOOKUP($O388,$B$8:$E$26,J$5,FALSE)</f>
        <v>0.95</v>
      </c>
      <c r="K388" s="22">
        <f>HLOOKUP($O388,$B$8:$E$26,K$5,FALSE)</f>
        <v>0</v>
      </c>
      <c r="L388" s="22">
        <f>HLOOKUP($O388,$B$8:$E$26,L$5,FALSE)</f>
        <v>0</v>
      </c>
      <c r="M388" s="22">
        <f t="shared" si="77"/>
        <v>0.3</v>
      </c>
      <c r="N388" s="22">
        <f t="shared" si="78"/>
        <v>0.95</v>
      </c>
      <c r="O388" s="22" t="s">
        <v>38</v>
      </c>
      <c r="P388" s="24">
        <f t="shared" ca="1" si="74"/>
        <v>2.9395726570259781E-2</v>
      </c>
      <c r="Q388" s="24">
        <f t="shared" ca="1" si="75"/>
        <v>0.63296818314650005</v>
      </c>
      <c r="R388" s="24">
        <f t="shared" ca="1" si="79"/>
        <v>0.66236390971675985</v>
      </c>
      <c r="S388" s="22" t="str">
        <f t="shared" ca="1" si="80"/>
        <v/>
      </c>
      <c r="T388" s="24" t="str">
        <f t="shared" ca="1" si="81"/>
        <v/>
      </c>
      <c r="U388" s="24">
        <f t="shared" ca="1" si="76"/>
        <v>0</v>
      </c>
    </row>
    <row r="389" spans="7:21" x14ac:dyDescent="0.25">
      <c r="G389" s="22">
        <v>382</v>
      </c>
      <c r="H389" s="22">
        <f>HLOOKUP($O389,$B$8:$E$26,H$5,FALSE)</f>
        <v>5</v>
      </c>
      <c r="I389" s="22">
        <f>HLOOKUP($O389,$B$8:$E$26,I$5,FALSE)</f>
        <v>0.18</v>
      </c>
      <c r="J389" s="22">
        <f>HLOOKUP($O389,$B$8:$E$26,J$5,FALSE)</f>
        <v>1.37</v>
      </c>
      <c r="K389" s="22">
        <f>HLOOKUP($O389,$B$8:$E$26,K$5,FALSE)</f>
        <v>0</v>
      </c>
      <c r="L389" s="22">
        <f>HLOOKUP($O389,$B$8:$E$26,L$5,FALSE)</f>
        <v>0</v>
      </c>
      <c r="M389" s="22">
        <f t="shared" si="77"/>
        <v>0.89999999999999991</v>
      </c>
      <c r="N389" s="22">
        <f t="shared" si="78"/>
        <v>6.8500000000000005</v>
      </c>
      <c r="O389" s="22" t="s">
        <v>40</v>
      </c>
      <c r="P389" s="24">
        <f t="shared" ca="1" si="74"/>
        <v>0.30411644472950272</v>
      </c>
      <c r="Q389" s="24">
        <f t="shared" ca="1" si="75"/>
        <v>3.9699339091354235</v>
      </c>
      <c r="R389" s="24">
        <f t="shared" ca="1" si="79"/>
        <v>4.2740503538649266</v>
      </c>
      <c r="S389" s="22" t="str">
        <f t="shared" ca="1" si="80"/>
        <v/>
      </c>
      <c r="T389" s="24" t="str">
        <f t="shared" ca="1" si="81"/>
        <v/>
      </c>
      <c r="U389" s="24">
        <f t="shared" ca="1" si="76"/>
        <v>0</v>
      </c>
    </row>
    <row r="390" spans="7:21" x14ac:dyDescent="0.25">
      <c r="G390" s="22">
        <v>383</v>
      </c>
      <c r="H390" s="22">
        <f>HLOOKUP($O390,$B$8:$E$26,H$5,FALSE)</f>
        <v>3</v>
      </c>
      <c r="I390" s="22">
        <f>HLOOKUP($O390,$B$8:$E$26,I$5,FALSE)</f>
        <v>0.2</v>
      </c>
      <c r="J390" s="22">
        <f>HLOOKUP($O390,$B$8:$E$26,J$5,FALSE)</f>
        <v>1.26</v>
      </c>
      <c r="K390" s="22">
        <f>HLOOKUP($O390,$B$8:$E$26,K$5,FALSE)</f>
        <v>0</v>
      </c>
      <c r="L390" s="22">
        <f>HLOOKUP($O390,$B$8:$E$26,L$5,FALSE)</f>
        <v>0</v>
      </c>
      <c r="M390" s="22">
        <f t="shared" si="77"/>
        <v>0.60000000000000009</v>
      </c>
      <c r="N390" s="22">
        <f t="shared" si="78"/>
        <v>3.7800000000000002</v>
      </c>
      <c r="O390" s="22" t="s">
        <v>39</v>
      </c>
      <c r="P390" s="24">
        <f t="shared" ca="1" si="74"/>
        <v>0.2937556211542745</v>
      </c>
      <c r="Q390" s="24">
        <f t="shared" ca="1" si="75"/>
        <v>2.2272001789885287</v>
      </c>
      <c r="R390" s="24">
        <f t="shared" ca="1" si="79"/>
        <v>2.5209558001428034</v>
      </c>
      <c r="S390" s="22" t="str">
        <f t="shared" ca="1" si="80"/>
        <v/>
      </c>
      <c r="T390" s="24" t="str">
        <f t="shared" ca="1" si="81"/>
        <v/>
      </c>
      <c r="U390" s="24">
        <f t="shared" ca="1" si="76"/>
        <v>0</v>
      </c>
    </row>
    <row r="391" spans="7:21" x14ac:dyDescent="0.25">
      <c r="G391" s="22">
        <v>384</v>
      </c>
      <c r="H391" s="22">
        <f>HLOOKUP($O391,$B$8:$E$26,H$5,FALSE)</f>
        <v>3</v>
      </c>
      <c r="I391" s="22">
        <f>HLOOKUP($O391,$B$8:$E$26,I$5,FALSE)</f>
        <v>0.2</v>
      </c>
      <c r="J391" s="22">
        <f>HLOOKUP($O391,$B$8:$E$26,J$5,FALSE)</f>
        <v>1.26</v>
      </c>
      <c r="K391" s="22">
        <f>HLOOKUP($O391,$B$8:$E$26,K$5,FALSE)</f>
        <v>0</v>
      </c>
      <c r="L391" s="22">
        <f>HLOOKUP($O391,$B$8:$E$26,L$5,FALSE)</f>
        <v>0</v>
      </c>
      <c r="M391" s="22">
        <f t="shared" si="77"/>
        <v>0.60000000000000009</v>
      </c>
      <c r="N391" s="22">
        <f t="shared" si="78"/>
        <v>3.7800000000000002</v>
      </c>
      <c r="O391" s="22" t="s">
        <v>39</v>
      </c>
      <c r="P391" s="24">
        <f t="shared" ca="1" si="74"/>
        <v>0.40522848718255461</v>
      </c>
      <c r="Q391" s="24">
        <f t="shared" ca="1" si="75"/>
        <v>2.0176421923441428</v>
      </c>
      <c r="R391" s="24">
        <f t="shared" ca="1" si="79"/>
        <v>2.4228706795266972</v>
      </c>
      <c r="S391" s="22" t="str">
        <f t="shared" ca="1" si="80"/>
        <v/>
      </c>
      <c r="T391" s="24" t="str">
        <f t="shared" ca="1" si="81"/>
        <v/>
      </c>
      <c r="U391" s="24">
        <f t="shared" ca="1" si="76"/>
        <v>0</v>
      </c>
    </row>
    <row r="392" spans="7:21" x14ac:dyDescent="0.25">
      <c r="G392" s="22">
        <v>385</v>
      </c>
      <c r="H392" s="22">
        <f>HLOOKUP($O392,$B$8:$E$26,H$5,FALSE)</f>
        <v>1</v>
      </c>
      <c r="I392" s="22">
        <f>HLOOKUP($O392,$B$8:$E$26,I$5,FALSE)</f>
        <v>0.3</v>
      </c>
      <c r="J392" s="22">
        <f>HLOOKUP($O392,$B$8:$E$26,J$5,FALSE)</f>
        <v>0.95</v>
      </c>
      <c r="K392" s="22">
        <f>HLOOKUP($O392,$B$8:$E$26,K$5,FALSE)</f>
        <v>0</v>
      </c>
      <c r="L392" s="22">
        <f>HLOOKUP($O392,$B$8:$E$26,L$5,FALSE)</f>
        <v>0</v>
      </c>
      <c r="M392" s="22">
        <f t="shared" si="77"/>
        <v>0.3</v>
      </c>
      <c r="N392" s="22">
        <f t="shared" si="78"/>
        <v>0.95</v>
      </c>
      <c r="O392" s="22" t="s">
        <v>38</v>
      </c>
      <c r="P392" s="24">
        <f t="shared" ca="1" si="74"/>
        <v>0.10462594282582038</v>
      </c>
      <c r="Q392" s="24">
        <f t="shared" ca="1" si="75"/>
        <v>0.66009877232689895</v>
      </c>
      <c r="R392" s="24">
        <f t="shared" ca="1" si="79"/>
        <v>0.76472471515271934</v>
      </c>
      <c r="S392" s="22" t="str">
        <f t="shared" ca="1" si="80"/>
        <v/>
      </c>
      <c r="T392" s="24" t="str">
        <f t="shared" ca="1" si="81"/>
        <v/>
      </c>
      <c r="U392" s="24">
        <f t="shared" ca="1" si="76"/>
        <v>0</v>
      </c>
    </row>
    <row r="393" spans="7:21" x14ac:dyDescent="0.25">
      <c r="G393" s="22">
        <v>386</v>
      </c>
      <c r="H393" s="22">
        <f>HLOOKUP($O393,$B$8:$E$26,H$5,FALSE)</f>
        <v>10</v>
      </c>
      <c r="I393" s="22">
        <f>HLOOKUP($O393,$B$8:$E$26,I$5,FALSE)</f>
        <v>0.2</v>
      </c>
      <c r="J393" s="22">
        <f>HLOOKUP($O393,$B$8:$E$26,J$5,FALSE)</f>
        <v>1.4</v>
      </c>
      <c r="K393" s="22">
        <f>HLOOKUP($O393,$B$8:$E$26,K$5,FALSE)</f>
        <v>0</v>
      </c>
      <c r="L393" s="22">
        <f>HLOOKUP($O393,$B$8:$E$26,L$5,FALSE)</f>
        <v>0</v>
      </c>
      <c r="M393" s="22">
        <f t="shared" si="77"/>
        <v>2</v>
      </c>
      <c r="N393" s="22">
        <f t="shared" si="78"/>
        <v>14</v>
      </c>
      <c r="O393" s="22" t="s">
        <v>41</v>
      </c>
      <c r="P393" s="24">
        <f t="shared" ref="P393:P456" ca="1" si="82">RAND()*$M393</f>
        <v>0.97608327462899602</v>
      </c>
      <c r="Q393" s="24">
        <f t="shared" ref="Q393:Q456" ca="1" si="83">MIN(N393*20,MAX(M393,NORMINV(RAND(),N393-(N393-M393)/2,(N393-M393)/16)))</f>
        <v>7.0946872649230652</v>
      </c>
      <c r="R393" s="24">
        <f t="shared" ca="1" si="79"/>
        <v>8.0707705395520613</v>
      </c>
      <c r="S393" s="22" t="str">
        <f t="shared" ca="1" si="80"/>
        <v/>
      </c>
      <c r="T393" s="24" t="str">
        <f t="shared" ca="1" si="81"/>
        <v/>
      </c>
      <c r="U393" s="24">
        <f t="shared" ref="U393:U456" ca="1" si="84">Q393*K393*L393</f>
        <v>0</v>
      </c>
    </row>
    <row r="394" spans="7:21" x14ac:dyDescent="0.25">
      <c r="G394" s="22">
        <v>387</v>
      </c>
      <c r="H394" s="22">
        <f>HLOOKUP($O394,$B$8:$E$26,H$5,FALSE)</f>
        <v>3</v>
      </c>
      <c r="I394" s="22">
        <f>HLOOKUP($O394,$B$8:$E$26,I$5,FALSE)</f>
        <v>0.2</v>
      </c>
      <c r="J394" s="22">
        <f>HLOOKUP($O394,$B$8:$E$26,J$5,FALSE)</f>
        <v>1.26</v>
      </c>
      <c r="K394" s="22">
        <f>HLOOKUP($O394,$B$8:$E$26,K$5,FALSE)</f>
        <v>0</v>
      </c>
      <c r="L394" s="22">
        <f>HLOOKUP($O394,$B$8:$E$26,L$5,FALSE)</f>
        <v>0</v>
      </c>
      <c r="M394" s="22">
        <f t="shared" si="77"/>
        <v>0.60000000000000009</v>
      </c>
      <c r="N394" s="22">
        <f t="shared" si="78"/>
        <v>3.7800000000000002</v>
      </c>
      <c r="O394" s="22" t="s">
        <v>39</v>
      </c>
      <c r="P394" s="24">
        <f t="shared" ca="1" si="82"/>
        <v>8.2519613022958238E-2</v>
      </c>
      <c r="Q394" s="24">
        <f t="shared" ca="1" si="83"/>
        <v>2.0547976223731568</v>
      </c>
      <c r="R394" s="24">
        <f t="shared" ca="1" si="79"/>
        <v>2.137317235396115</v>
      </c>
      <c r="S394" s="22" t="str">
        <f t="shared" ca="1" si="80"/>
        <v/>
      </c>
      <c r="T394" s="24" t="str">
        <f t="shared" ca="1" si="81"/>
        <v/>
      </c>
      <c r="U394" s="24">
        <f t="shared" ca="1" si="84"/>
        <v>0</v>
      </c>
    </row>
    <row r="395" spans="7:21" x14ac:dyDescent="0.25">
      <c r="G395" s="22">
        <v>388</v>
      </c>
      <c r="H395" s="22">
        <f>HLOOKUP($O395,$B$8:$E$26,H$5,FALSE)</f>
        <v>5</v>
      </c>
      <c r="I395" s="22">
        <f>HLOOKUP($O395,$B$8:$E$26,I$5,FALSE)</f>
        <v>0.18</v>
      </c>
      <c r="J395" s="22">
        <f>HLOOKUP($O395,$B$8:$E$26,J$5,FALSE)</f>
        <v>1.37</v>
      </c>
      <c r="K395" s="22">
        <f>HLOOKUP($O395,$B$8:$E$26,K$5,FALSE)</f>
        <v>0</v>
      </c>
      <c r="L395" s="22">
        <f>HLOOKUP($O395,$B$8:$E$26,L$5,FALSE)</f>
        <v>0</v>
      </c>
      <c r="M395" s="22">
        <f t="shared" si="77"/>
        <v>0.89999999999999991</v>
      </c>
      <c r="N395" s="22">
        <f t="shared" si="78"/>
        <v>6.8500000000000005</v>
      </c>
      <c r="O395" s="22" t="s">
        <v>40</v>
      </c>
      <c r="P395" s="24">
        <f t="shared" ca="1" si="82"/>
        <v>0.39825528739905847</v>
      </c>
      <c r="Q395" s="24">
        <f t="shared" ca="1" si="83"/>
        <v>4.063345413140965</v>
      </c>
      <c r="R395" s="24">
        <f t="shared" ca="1" si="79"/>
        <v>4.4616007005400231</v>
      </c>
      <c r="S395" s="22" t="str">
        <f t="shared" ca="1" si="80"/>
        <v/>
      </c>
      <c r="T395" s="24" t="str">
        <f t="shared" ca="1" si="81"/>
        <v/>
      </c>
      <c r="U395" s="24">
        <f t="shared" ca="1" si="84"/>
        <v>0</v>
      </c>
    </row>
    <row r="396" spans="7:21" x14ac:dyDescent="0.25">
      <c r="G396" s="22">
        <v>389</v>
      </c>
      <c r="H396" s="22">
        <f>HLOOKUP($O396,$B$8:$E$26,H$5,FALSE)</f>
        <v>1</v>
      </c>
      <c r="I396" s="22">
        <f>HLOOKUP($O396,$B$8:$E$26,I$5,FALSE)</f>
        <v>0.3</v>
      </c>
      <c r="J396" s="22">
        <f>HLOOKUP($O396,$B$8:$E$26,J$5,FALSE)</f>
        <v>0.95</v>
      </c>
      <c r="K396" s="22">
        <f>HLOOKUP($O396,$B$8:$E$26,K$5,FALSE)</f>
        <v>0</v>
      </c>
      <c r="L396" s="22">
        <f>HLOOKUP($O396,$B$8:$E$26,L$5,FALSE)</f>
        <v>0</v>
      </c>
      <c r="M396" s="22">
        <f t="shared" si="77"/>
        <v>0.3</v>
      </c>
      <c r="N396" s="22">
        <f t="shared" si="78"/>
        <v>0.95</v>
      </c>
      <c r="O396" s="22" t="s">
        <v>38</v>
      </c>
      <c r="P396" s="24">
        <f t="shared" ca="1" si="82"/>
        <v>0.29290373432777767</v>
      </c>
      <c r="Q396" s="24">
        <f t="shared" ca="1" si="83"/>
        <v>0.58026652710296711</v>
      </c>
      <c r="R396" s="24">
        <f t="shared" ca="1" si="79"/>
        <v>0.87317026143074483</v>
      </c>
      <c r="S396" s="22" t="str">
        <f t="shared" ca="1" si="80"/>
        <v/>
      </c>
      <c r="T396" s="24" t="str">
        <f t="shared" ca="1" si="81"/>
        <v/>
      </c>
      <c r="U396" s="24">
        <f t="shared" ca="1" si="84"/>
        <v>0</v>
      </c>
    </row>
    <row r="397" spans="7:21" x14ac:dyDescent="0.25">
      <c r="G397" s="22">
        <v>390</v>
      </c>
      <c r="H397" s="22">
        <f>HLOOKUP($O397,$B$8:$E$26,H$5,FALSE)</f>
        <v>1</v>
      </c>
      <c r="I397" s="22">
        <f>HLOOKUP($O397,$B$8:$E$26,I$5,FALSE)</f>
        <v>0.3</v>
      </c>
      <c r="J397" s="22">
        <f>HLOOKUP($O397,$B$8:$E$26,J$5,FALSE)</f>
        <v>0.95</v>
      </c>
      <c r="K397" s="22">
        <f>HLOOKUP($O397,$B$8:$E$26,K$5,FALSE)</f>
        <v>0</v>
      </c>
      <c r="L397" s="22">
        <f>HLOOKUP($O397,$B$8:$E$26,L$5,FALSE)</f>
        <v>0</v>
      </c>
      <c r="M397" s="22">
        <f t="shared" si="77"/>
        <v>0.3</v>
      </c>
      <c r="N397" s="22">
        <f t="shared" si="78"/>
        <v>0.95</v>
      </c>
      <c r="O397" s="22" t="s">
        <v>38</v>
      </c>
      <c r="P397" s="24">
        <f t="shared" ca="1" si="82"/>
        <v>0.23440508229272208</v>
      </c>
      <c r="Q397" s="24">
        <f t="shared" ca="1" si="83"/>
        <v>0.64789411636315586</v>
      </c>
      <c r="R397" s="24">
        <f t="shared" ca="1" si="79"/>
        <v>0.88229919865587791</v>
      </c>
      <c r="S397" s="22" t="str">
        <f t="shared" ca="1" si="80"/>
        <v/>
      </c>
      <c r="T397" s="24" t="str">
        <f t="shared" ca="1" si="81"/>
        <v/>
      </c>
      <c r="U397" s="24">
        <f t="shared" ca="1" si="84"/>
        <v>0</v>
      </c>
    </row>
    <row r="398" spans="7:21" x14ac:dyDescent="0.25">
      <c r="G398" s="22">
        <v>391</v>
      </c>
      <c r="H398" s="22">
        <f>HLOOKUP($O398,$B$8:$E$26,H$5,FALSE)</f>
        <v>1</v>
      </c>
      <c r="I398" s="22">
        <f>HLOOKUP($O398,$B$8:$E$26,I$5,FALSE)</f>
        <v>0.3</v>
      </c>
      <c r="J398" s="22">
        <f>HLOOKUP($O398,$B$8:$E$26,J$5,FALSE)</f>
        <v>0.95</v>
      </c>
      <c r="K398" s="22">
        <f>HLOOKUP($O398,$B$8:$E$26,K$5,FALSE)</f>
        <v>0</v>
      </c>
      <c r="L398" s="22">
        <f>HLOOKUP($O398,$B$8:$E$26,L$5,FALSE)</f>
        <v>0</v>
      </c>
      <c r="M398" s="22">
        <f t="shared" si="77"/>
        <v>0.3</v>
      </c>
      <c r="N398" s="22">
        <f t="shared" si="78"/>
        <v>0.95</v>
      </c>
      <c r="O398" s="22" t="s">
        <v>38</v>
      </c>
      <c r="P398" s="24">
        <f t="shared" ca="1" si="82"/>
        <v>0.28730141199100329</v>
      </c>
      <c r="Q398" s="24">
        <f t="shared" ca="1" si="83"/>
        <v>0.6186198277483379</v>
      </c>
      <c r="R398" s="24">
        <f t="shared" ca="1" si="79"/>
        <v>0.90592123973934124</v>
      </c>
      <c r="S398" s="22" t="str">
        <f t="shared" ca="1" si="80"/>
        <v/>
      </c>
      <c r="T398" s="24" t="str">
        <f t="shared" ca="1" si="81"/>
        <v/>
      </c>
      <c r="U398" s="24">
        <f t="shared" ca="1" si="84"/>
        <v>0</v>
      </c>
    </row>
    <row r="399" spans="7:21" x14ac:dyDescent="0.25">
      <c r="G399" s="22">
        <v>392</v>
      </c>
      <c r="H399" s="22">
        <f>HLOOKUP($O399,$B$8:$E$26,H$5,FALSE)</f>
        <v>3</v>
      </c>
      <c r="I399" s="22">
        <f>HLOOKUP($O399,$B$8:$E$26,I$5,FALSE)</f>
        <v>0.2</v>
      </c>
      <c r="J399" s="22">
        <f>HLOOKUP($O399,$B$8:$E$26,J$5,FALSE)</f>
        <v>1.26</v>
      </c>
      <c r="K399" s="22">
        <f>HLOOKUP($O399,$B$8:$E$26,K$5,FALSE)</f>
        <v>0</v>
      </c>
      <c r="L399" s="22">
        <f>HLOOKUP($O399,$B$8:$E$26,L$5,FALSE)</f>
        <v>0</v>
      </c>
      <c r="M399" s="22">
        <f t="shared" ref="M399:M462" si="85">I399*$H399</f>
        <v>0.60000000000000009</v>
      </c>
      <c r="N399" s="22">
        <f t="shared" ref="N399:N462" si="86">J399*$H399</f>
        <v>3.7800000000000002</v>
      </c>
      <c r="O399" s="22" t="s">
        <v>39</v>
      </c>
      <c r="P399" s="24">
        <f t="shared" ca="1" si="82"/>
        <v>0.17297734378461019</v>
      </c>
      <c r="Q399" s="24">
        <f t="shared" ca="1" si="83"/>
        <v>2.2359858432820836</v>
      </c>
      <c r="R399" s="24">
        <f t="shared" ca="1" si="79"/>
        <v>2.4089631870666937</v>
      </c>
      <c r="S399" s="22" t="str">
        <f t="shared" ca="1" si="80"/>
        <v/>
      </c>
      <c r="T399" s="24" t="str">
        <f t="shared" ca="1" si="81"/>
        <v/>
      </c>
      <c r="U399" s="24">
        <f t="shared" ca="1" si="84"/>
        <v>0</v>
      </c>
    </row>
    <row r="400" spans="7:21" x14ac:dyDescent="0.25">
      <c r="G400" s="22">
        <v>393</v>
      </c>
      <c r="H400" s="22">
        <f>HLOOKUP($O400,$B$8:$E$26,H$5,FALSE)</f>
        <v>5</v>
      </c>
      <c r="I400" s="22">
        <f>HLOOKUP($O400,$B$8:$E$26,I$5,FALSE)</f>
        <v>0.18</v>
      </c>
      <c r="J400" s="22">
        <f>HLOOKUP($O400,$B$8:$E$26,J$5,FALSE)</f>
        <v>1.37</v>
      </c>
      <c r="K400" s="22">
        <f>HLOOKUP($O400,$B$8:$E$26,K$5,FALSE)</f>
        <v>0</v>
      </c>
      <c r="L400" s="22">
        <f>HLOOKUP($O400,$B$8:$E$26,L$5,FALSE)</f>
        <v>0</v>
      </c>
      <c r="M400" s="22">
        <f t="shared" si="85"/>
        <v>0.89999999999999991</v>
      </c>
      <c r="N400" s="22">
        <f t="shared" si="86"/>
        <v>6.8500000000000005</v>
      </c>
      <c r="O400" s="22" t="s">
        <v>40</v>
      </c>
      <c r="P400" s="24">
        <f t="shared" ca="1" si="82"/>
        <v>0.20790210459440761</v>
      </c>
      <c r="Q400" s="24">
        <f t="shared" ca="1" si="83"/>
        <v>3.50289688556642</v>
      </c>
      <c r="R400" s="24">
        <f t="shared" ca="1" si="79"/>
        <v>3.7107989901608276</v>
      </c>
      <c r="S400" s="22" t="str">
        <f t="shared" ca="1" si="80"/>
        <v/>
      </c>
      <c r="T400" s="24" t="str">
        <f t="shared" ca="1" si="81"/>
        <v/>
      </c>
      <c r="U400" s="24">
        <f t="shared" ca="1" si="84"/>
        <v>0</v>
      </c>
    </row>
    <row r="401" spans="7:21" x14ac:dyDescent="0.25">
      <c r="G401" s="22">
        <v>394</v>
      </c>
      <c r="H401" s="22">
        <f>HLOOKUP($O401,$B$8:$E$26,H$5,FALSE)</f>
        <v>10</v>
      </c>
      <c r="I401" s="22">
        <f>HLOOKUP($O401,$B$8:$E$26,I$5,FALSE)</f>
        <v>0.2</v>
      </c>
      <c r="J401" s="22">
        <f>HLOOKUP($O401,$B$8:$E$26,J$5,FALSE)</f>
        <v>1.4</v>
      </c>
      <c r="K401" s="22">
        <f>HLOOKUP($O401,$B$8:$E$26,K$5,FALSE)</f>
        <v>0</v>
      </c>
      <c r="L401" s="22">
        <f>HLOOKUP($O401,$B$8:$E$26,L$5,FALSE)</f>
        <v>0</v>
      </c>
      <c r="M401" s="22">
        <f t="shared" si="85"/>
        <v>2</v>
      </c>
      <c r="N401" s="22">
        <f t="shared" si="86"/>
        <v>14</v>
      </c>
      <c r="O401" s="22" t="s">
        <v>41</v>
      </c>
      <c r="P401" s="24">
        <f t="shared" ca="1" si="82"/>
        <v>1.7408549327257945</v>
      </c>
      <c r="Q401" s="24">
        <f t="shared" ca="1" si="83"/>
        <v>8.4532501521543537</v>
      </c>
      <c r="R401" s="24">
        <f t="shared" ca="1" si="79"/>
        <v>10.194105084880148</v>
      </c>
      <c r="S401" s="22" t="str">
        <f t="shared" ca="1" si="80"/>
        <v>D</v>
      </c>
      <c r="T401" s="24">
        <f t="shared" ca="1" si="81"/>
        <v>0.19410508488014777</v>
      </c>
      <c r="U401" s="24">
        <f t="shared" ca="1" si="84"/>
        <v>0</v>
      </c>
    </row>
    <row r="402" spans="7:21" x14ac:dyDescent="0.25">
      <c r="G402" s="22">
        <v>395</v>
      </c>
      <c r="H402" s="22">
        <f>HLOOKUP($O402,$B$8:$E$26,H$5,FALSE)</f>
        <v>1</v>
      </c>
      <c r="I402" s="22">
        <f>HLOOKUP($O402,$B$8:$E$26,I$5,FALSE)</f>
        <v>0.3</v>
      </c>
      <c r="J402" s="22">
        <f>HLOOKUP($O402,$B$8:$E$26,J$5,FALSE)</f>
        <v>0.95</v>
      </c>
      <c r="K402" s="22">
        <f>HLOOKUP($O402,$B$8:$E$26,K$5,FALSE)</f>
        <v>0</v>
      </c>
      <c r="L402" s="22">
        <f>HLOOKUP($O402,$B$8:$E$26,L$5,FALSE)</f>
        <v>0</v>
      </c>
      <c r="M402" s="22">
        <f t="shared" si="85"/>
        <v>0.3</v>
      </c>
      <c r="N402" s="22">
        <f t="shared" si="86"/>
        <v>0.95</v>
      </c>
      <c r="O402" s="22" t="s">
        <v>38</v>
      </c>
      <c r="P402" s="24">
        <f t="shared" ca="1" si="82"/>
        <v>1.5314895418731865E-2</v>
      </c>
      <c r="Q402" s="24">
        <f t="shared" ca="1" si="83"/>
        <v>0.58529326143256055</v>
      </c>
      <c r="R402" s="24">
        <f t="shared" ca="1" si="79"/>
        <v>0.60060815685129243</v>
      </c>
      <c r="S402" s="22" t="str">
        <f t="shared" ca="1" si="80"/>
        <v/>
      </c>
      <c r="T402" s="24" t="str">
        <f t="shared" ca="1" si="81"/>
        <v/>
      </c>
      <c r="U402" s="24">
        <f t="shared" ca="1" si="84"/>
        <v>0</v>
      </c>
    </row>
    <row r="403" spans="7:21" x14ac:dyDescent="0.25">
      <c r="G403" s="22">
        <v>396</v>
      </c>
      <c r="H403" s="22">
        <f>HLOOKUP($O403,$B$8:$E$26,H$5,FALSE)</f>
        <v>1</v>
      </c>
      <c r="I403" s="22">
        <f>HLOOKUP($O403,$B$8:$E$26,I$5,FALSE)</f>
        <v>0.3</v>
      </c>
      <c r="J403" s="22">
        <f>HLOOKUP($O403,$B$8:$E$26,J$5,FALSE)</f>
        <v>0.95</v>
      </c>
      <c r="K403" s="22">
        <f>HLOOKUP($O403,$B$8:$E$26,K$5,FALSE)</f>
        <v>0</v>
      </c>
      <c r="L403" s="22">
        <f>HLOOKUP($O403,$B$8:$E$26,L$5,FALSE)</f>
        <v>0</v>
      </c>
      <c r="M403" s="22">
        <f t="shared" si="85"/>
        <v>0.3</v>
      </c>
      <c r="N403" s="22">
        <f t="shared" si="86"/>
        <v>0.95</v>
      </c>
      <c r="O403" s="22" t="s">
        <v>38</v>
      </c>
      <c r="P403" s="24">
        <f t="shared" ca="1" si="82"/>
        <v>5.8035905183111566E-2</v>
      </c>
      <c r="Q403" s="24">
        <f t="shared" ca="1" si="83"/>
        <v>0.60991718987297461</v>
      </c>
      <c r="R403" s="24">
        <f t="shared" ca="1" si="79"/>
        <v>0.66795309505608613</v>
      </c>
      <c r="S403" s="22" t="str">
        <f t="shared" ca="1" si="80"/>
        <v/>
      </c>
      <c r="T403" s="24" t="str">
        <f t="shared" ca="1" si="81"/>
        <v/>
      </c>
      <c r="U403" s="24">
        <f t="shared" ca="1" si="84"/>
        <v>0</v>
      </c>
    </row>
    <row r="404" spans="7:21" x14ac:dyDescent="0.25">
      <c r="G404" s="22">
        <v>397</v>
      </c>
      <c r="H404" s="22">
        <f>HLOOKUP($O404,$B$8:$E$26,H$5,FALSE)</f>
        <v>10</v>
      </c>
      <c r="I404" s="22">
        <f>HLOOKUP($O404,$B$8:$E$26,I$5,FALSE)</f>
        <v>0.2</v>
      </c>
      <c r="J404" s="22">
        <f>HLOOKUP($O404,$B$8:$E$26,J$5,FALSE)</f>
        <v>1.4</v>
      </c>
      <c r="K404" s="22">
        <f>HLOOKUP($O404,$B$8:$E$26,K$5,FALSE)</f>
        <v>0</v>
      </c>
      <c r="L404" s="22">
        <f>HLOOKUP($O404,$B$8:$E$26,L$5,FALSE)</f>
        <v>0</v>
      </c>
      <c r="M404" s="22">
        <f t="shared" si="85"/>
        <v>2</v>
      </c>
      <c r="N404" s="22">
        <f t="shared" si="86"/>
        <v>14</v>
      </c>
      <c r="O404" s="22" t="s">
        <v>41</v>
      </c>
      <c r="P404" s="24">
        <f t="shared" ca="1" si="82"/>
        <v>1.8299782310351247</v>
      </c>
      <c r="Q404" s="24">
        <f t="shared" ca="1" si="83"/>
        <v>8.2304627212754671</v>
      </c>
      <c r="R404" s="24">
        <f t="shared" ca="1" si="79"/>
        <v>10.060440952310591</v>
      </c>
      <c r="S404" s="22" t="str">
        <f t="shared" ca="1" si="80"/>
        <v>D</v>
      </c>
      <c r="T404" s="24">
        <f t="shared" ca="1" si="81"/>
        <v>6.0440952310591101E-2</v>
      </c>
      <c r="U404" s="24">
        <f t="shared" ca="1" si="84"/>
        <v>0</v>
      </c>
    </row>
    <row r="405" spans="7:21" x14ac:dyDescent="0.25">
      <c r="G405" s="22">
        <v>398</v>
      </c>
      <c r="H405" s="22">
        <f>HLOOKUP($O405,$B$8:$E$26,H$5,FALSE)</f>
        <v>3</v>
      </c>
      <c r="I405" s="22">
        <f>HLOOKUP($O405,$B$8:$E$26,I$5,FALSE)</f>
        <v>0.2</v>
      </c>
      <c r="J405" s="22">
        <f>HLOOKUP($O405,$B$8:$E$26,J$5,FALSE)</f>
        <v>1.26</v>
      </c>
      <c r="K405" s="22">
        <f>HLOOKUP($O405,$B$8:$E$26,K$5,FALSE)</f>
        <v>0</v>
      </c>
      <c r="L405" s="22">
        <f>HLOOKUP($O405,$B$8:$E$26,L$5,FALSE)</f>
        <v>0</v>
      </c>
      <c r="M405" s="22">
        <f t="shared" si="85"/>
        <v>0.60000000000000009</v>
      </c>
      <c r="N405" s="22">
        <f t="shared" si="86"/>
        <v>3.7800000000000002</v>
      </c>
      <c r="O405" s="22" t="s">
        <v>39</v>
      </c>
      <c r="P405" s="24">
        <f t="shared" ca="1" si="82"/>
        <v>3.3788379327952985E-3</v>
      </c>
      <c r="Q405" s="24">
        <f t="shared" ca="1" si="83"/>
        <v>1.9584511780242444</v>
      </c>
      <c r="R405" s="24">
        <f t="shared" ca="1" si="79"/>
        <v>1.9618300159570397</v>
      </c>
      <c r="S405" s="22" t="str">
        <f t="shared" ca="1" si="80"/>
        <v/>
      </c>
      <c r="T405" s="24" t="str">
        <f t="shared" ca="1" si="81"/>
        <v/>
      </c>
      <c r="U405" s="24">
        <f t="shared" ca="1" si="84"/>
        <v>0</v>
      </c>
    </row>
    <row r="406" spans="7:21" x14ac:dyDescent="0.25">
      <c r="G406" s="22">
        <v>399</v>
      </c>
      <c r="H406" s="22">
        <f>HLOOKUP($O406,$B$8:$E$26,H$5,FALSE)</f>
        <v>5</v>
      </c>
      <c r="I406" s="22">
        <f>HLOOKUP($O406,$B$8:$E$26,I$5,FALSE)</f>
        <v>0.18</v>
      </c>
      <c r="J406" s="22">
        <f>HLOOKUP($O406,$B$8:$E$26,J$5,FALSE)</f>
        <v>1.37</v>
      </c>
      <c r="K406" s="22">
        <f>HLOOKUP($O406,$B$8:$E$26,K$5,FALSE)</f>
        <v>0</v>
      </c>
      <c r="L406" s="22">
        <f>HLOOKUP($O406,$B$8:$E$26,L$5,FALSE)</f>
        <v>0</v>
      </c>
      <c r="M406" s="22">
        <f t="shared" si="85"/>
        <v>0.89999999999999991</v>
      </c>
      <c r="N406" s="22">
        <f t="shared" si="86"/>
        <v>6.8500000000000005</v>
      </c>
      <c r="O406" s="22" t="s">
        <v>40</v>
      </c>
      <c r="P406" s="24">
        <f t="shared" ca="1" si="82"/>
        <v>0.49793371186455981</v>
      </c>
      <c r="Q406" s="24">
        <f t="shared" ca="1" si="83"/>
        <v>3.5109769052635316</v>
      </c>
      <c r="R406" s="24">
        <f t="shared" ca="1" si="79"/>
        <v>4.008910617128091</v>
      </c>
      <c r="S406" s="22" t="str">
        <f t="shared" ca="1" si="80"/>
        <v/>
      </c>
      <c r="T406" s="24" t="str">
        <f t="shared" ca="1" si="81"/>
        <v/>
      </c>
      <c r="U406" s="24">
        <f t="shared" ca="1" si="84"/>
        <v>0</v>
      </c>
    </row>
    <row r="407" spans="7:21" x14ac:dyDescent="0.25">
      <c r="G407" s="22">
        <v>400</v>
      </c>
      <c r="H407" s="22">
        <f>HLOOKUP($O407,$B$8:$E$26,H$5,FALSE)</f>
        <v>5</v>
      </c>
      <c r="I407" s="22">
        <f>HLOOKUP($O407,$B$8:$E$26,I$5,FALSE)</f>
        <v>0.18</v>
      </c>
      <c r="J407" s="22">
        <f>HLOOKUP($O407,$B$8:$E$26,J$5,FALSE)</f>
        <v>1.37</v>
      </c>
      <c r="K407" s="22">
        <f>HLOOKUP($O407,$B$8:$E$26,K$5,FALSE)</f>
        <v>0</v>
      </c>
      <c r="L407" s="22">
        <f>HLOOKUP($O407,$B$8:$E$26,L$5,FALSE)</f>
        <v>0</v>
      </c>
      <c r="M407" s="22">
        <f t="shared" si="85"/>
        <v>0.89999999999999991</v>
      </c>
      <c r="N407" s="22">
        <f t="shared" si="86"/>
        <v>6.8500000000000005</v>
      </c>
      <c r="O407" s="22" t="s">
        <v>40</v>
      </c>
      <c r="P407" s="24">
        <f t="shared" ca="1" si="82"/>
        <v>0.73185238881010528</v>
      </c>
      <c r="Q407" s="24">
        <f t="shared" ca="1" si="83"/>
        <v>3.6945984398444325</v>
      </c>
      <c r="R407" s="24">
        <f t="shared" ca="1" si="79"/>
        <v>4.4264508286545379</v>
      </c>
      <c r="S407" s="22" t="str">
        <f t="shared" ca="1" si="80"/>
        <v/>
      </c>
      <c r="T407" s="24" t="str">
        <f t="shared" ca="1" si="81"/>
        <v/>
      </c>
      <c r="U407" s="24">
        <f t="shared" ca="1" si="84"/>
        <v>0</v>
      </c>
    </row>
    <row r="408" spans="7:21" x14ac:dyDescent="0.25">
      <c r="G408" s="22">
        <v>401</v>
      </c>
      <c r="H408" s="22">
        <f>HLOOKUP($O408,$B$8:$E$26,H$5,FALSE)</f>
        <v>1</v>
      </c>
      <c r="I408" s="22">
        <f>HLOOKUP($O408,$B$8:$E$26,I$5,FALSE)</f>
        <v>0.3</v>
      </c>
      <c r="J408" s="22">
        <f>HLOOKUP($O408,$B$8:$E$26,J$5,FALSE)</f>
        <v>0.95</v>
      </c>
      <c r="K408" s="22">
        <f>HLOOKUP($O408,$B$8:$E$26,K$5,FALSE)</f>
        <v>0</v>
      </c>
      <c r="L408" s="22">
        <f>HLOOKUP($O408,$B$8:$E$26,L$5,FALSE)</f>
        <v>0</v>
      </c>
      <c r="M408" s="22">
        <f t="shared" si="85"/>
        <v>0.3</v>
      </c>
      <c r="N408" s="22">
        <f t="shared" si="86"/>
        <v>0.95</v>
      </c>
      <c r="O408" s="22" t="s">
        <v>38</v>
      </c>
      <c r="P408" s="24">
        <f t="shared" ca="1" si="82"/>
        <v>8.1766900980102752E-2</v>
      </c>
      <c r="Q408" s="24">
        <f t="shared" ca="1" si="83"/>
        <v>0.62768224199724343</v>
      </c>
      <c r="R408" s="24">
        <f t="shared" ca="1" si="79"/>
        <v>0.70944914297734618</v>
      </c>
      <c r="S408" s="22" t="str">
        <f t="shared" ca="1" si="80"/>
        <v/>
      </c>
      <c r="T408" s="24" t="str">
        <f t="shared" ca="1" si="81"/>
        <v/>
      </c>
      <c r="U408" s="24">
        <f t="shared" ca="1" si="84"/>
        <v>0</v>
      </c>
    </row>
    <row r="409" spans="7:21" x14ac:dyDescent="0.25">
      <c r="G409" s="22">
        <v>402</v>
      </c>
      <c r="H409" s="22">
        <f>HLOOKUP($O409,$B$8:$E$26,H$5,FALSE)</f>
        <v>3</v>
      </c>
      <c r="I409" s="22">
        <f>HLOOKUP($O409,$B$8:$E$26,I$5,FALSE)</f>
        <v>0.2</v>
      </c>
      <c r="J409" s="22">
        <f>HLOOKUP($O409,$B$8:$E$26,J$5,FALSE)</f>
        <v>1.26</v>
      </c>
      <c r="K409" s="22">
        <f>HLOOKUP($O409,$B$8:$E$26,K$5,FALSE)</f>
        <v>0</v>
      </c>
      <c r="L409" s="22">
        <f>HLOOKUP($O409,$B$8:$E$26,L$5,FALSE)</f>
        <v>0</v>
      </c>
      <c r="M409" s="22">
        <f t="shared" si="85"/>
        <v>0.60000000000000009</v>
      </c>
      <c r="N409" s="22">
        <f t="shared" si="86"/>
        <v>3.7800000000000002</v>
      </c>
      <c r="O409" s="22" t="s">
        <v>39</v>
      </c>
      <c r="P409" s="24">
        <f t="shared" ca="1" si="82"/>
        <v>0.37171207226477221</v>
      </c>
      <c r="Q409" s="24">
        <f t="shared" ca="1" si="83"/>
        <v>2.4803331955537438</v>
      </c>
      <c r="R409" s="24">
        <f t="shared" ca="1" si="79"/>
        <v>2.8520452678185162</v>
      </c>
      <c r="S409" s="22" t="str">
        <f t="shared" ca="1" si="80"/>
        <v/>
      </c>
      <c r="T409" s="24" t="str">
        <f t="shared" ca="1" si="81"/>
        <v/>
      </c>
      <c r="U409" s="24">
        <f t="shared" ca="1" si="84"/>
        <v>0</v>
      </c>
    </row>
    <row r="410" spans="7:21" x14ac:dyDescent="0.25">
      <c r="G410" s="22">
        <v>403</v>
      </c>
      <c r="H410" s="22">
        <f>HLOOKUP($O410,$B$8:$E$26,H$5,FALSE)</f>
        <v>5</v>
      </c>
      <c r="I410" s="22">
        <f>HLOOKUP($O410,$B$8:$E$26,I$5,FALSE)</f>
        <v>0.18</v>
      </c>
      <c r="J410" s="22">
        <f>HLOOKUP($O410,$B$8:$E$26,J$5,FALSE)</f>
        <v>1.37</v>
      </c>
      <c r="K410" s="22">
        <f>HLOOKUP($O410,$B$8:$E$26,K$5,FALSE)</f>
        <v>0</v>
      </c>
      <c r="L410" s="22">
        <f>HLOOKUP($O410,$B$8:$E$26,L$5,FALSE)</f>
        <v>0</v>
      </c>
      <c r="M410" s="22">
        <f t="shared" si="85"/>
        <v>0.89999999999999991</v>
      </c>
      <c r="N410" s="22">
        <f t="shared" si="86"/>
        <v>6.8500000000000005</v>
      </c>
      <c r="O410" s="22" t="s">
        <v>40</v>
      </c>
      <c r="P410" s="24">
        <f t="shared" ca="1" si="82"/>
        <v>0.76797550084875066</v>
      </c>
      <c r="Q410" s="24">
        <f t="shared" ca="1" si="83"/>
        <v>3.614899020903287</v>
      </c>
      <c r="R410" s="24">
        <f t="shared" ca="1" si="79"/>
        <v>4.3828745217520373</v>
      </c>
      <c r="S410" s="22" t="str">
        <f t="shared" ca="1" si="80"/>
        <v/>
      </c>
      <c r="T410" s="24" t="str">
        <f t="shared" ca="1" si="81"/>
        <v/>
      </c>
      <c r="U410" s="24">
        <f t="shared" ca="1" si="84"/>
        <v>0</v>
      </c>
    </row>
    <row r="411" spans="7:21" x14ac:dyDescent="0.25">
      <c r="G411" s="22">
        <v>404</v>
      </c>
      <c r="H411" s="22">
        <f>HLOOKUP($O411,$B$8:$E$26,H$5,FALSE)</f>
        <v>10</v>
      </c>
      <c r="I411" s="22">
        <f>HLOOKUP($O411,$B$8:$E$26,I$5,FALSE)</f>
        <v>0.2</v>
      </c>
      <c r="J411" s="22">
        <f>HLOOKUP($O411,$B$8:$E$26,J$5,FALSE)</f>
        <v>1.4</v>
      </c>
      <c r="K411" s="22">
        <f>HLOOKUP($O411,$B$8:$E$26,K$5,FALSE)</f>
        <v>0</v>
      </c>
      <c r="L411" s="22">
        <f>HLOOKUP($O411,$B$8:$E$26,L$5,FALSE)</f>
        <v>0</v>
      </c>
      <c r="M411" s="22">
        <f t="shared" si="85"/>
        <v>2</v>
      </c>
      <c r="N411" s="22">
        <f t="shared" si="86"/>
        <v>14</v>
      </c>
      <c r="O411" s="22" t="s">
        <v>41</v>
      </c>
      <c r="P411" s="24">
        <f t="shared" ca="1" si="82"/>
        <v>0.43635798598826514</v>
      </c>
      <c r="Q411" s="24">
        <f t="shared" ca="1" si="83"/>
        <v>7.5492728090226118</v>
      </c>
      <c r="R411" s="24">
        <f t="shared" ca="1" si="79"/>
        <v>7.9856307950108771</v>
      </c>
      <c r="S411" s="22" t="str">
        <f t="shared" ca="1" si="80"/>
        <v/>
      </c>
      <c r="T411" s="24" t="str">
        <f t="shared" ca="1" si="81"/>
        <v/>
      </c>
      <c r="U411" s="24">
        <f t="shared" ca="1" si="84"/>
        <v>0</v>
      </c>
    </row>
    <row r="412" spans="7:21" x14ac:dyDescent="0.25">
      <c r="G412" s="22">
        <v>405</v>
      </c>
      <c r="H412" s="22">
        <f>HLOOKUP($O412,$B$8:$E$26,H$5,FALSE)</f>
        <v>10</v>
      </c>
      <c r="I412" s="22">
        <f>HLOOKUP($O412,$B$8:$E$26,I$5,FALSE)</f>
        <v>0.2</v>
      </c>
      <c r="J412" s="22">
        <f>HLOOKUP($O412,$B$8:$E$26,J$5,FALSE)</f>
        <v>1.4</v>
      </c>
      <c r="K412" s="22">
        <f>HLOOKUP($O412,$B$8:$E$26,K$5,FALSE)</f>
        <v>0</v>
      </c>
      <c r="L412" s="22">
        <f>HLOOKUP($O412,$B$8:$E$26,L$5,FALSE)</f>
        <v>0</v>
      </c>
      <c r="M412" s="22">
        <f t="shared" si="85"/>
        <v>2</v>
      </c>
      <c r="N412" s="22">
        <f t="shared" si="86"/>
        <v>14</v>
      </c>
      <c r="O412" s="22" t="s">
        <v>41</v>
      </c>
      <c r="P412" s="24">
        <f t="shared" ca="1" si="82"/>
        <v>0.36098427070128225</v>
      </c>
      <c r="Q412" s="24">
        <f t="shared" ca="1" si="83"/>
        <v>7.2683054287572633</v>
      </c>
      <c r="R412" s="24">
        <f t="shared" ca="1" si="79"/>
        <v>7.6292896994585453</v>
      </c>
      <c r="S412" s="22" t="str">
        <f t="shared" ca="1" si="80"/>
        <v/>
      </c>
      <c r="T412" s="24" t="str">
        <f t="shared" ca="1" si="81"/>
        <v/>
      </c>
      <c r="U412" s="24">
        <f t="shared" ca="1" si="84"/>
        <v>0</v>
      </c>
    </row>
    <row r="413" spans="7:21" x14ac:dyDescent="0.25">
      <c r="G413" s="22">
        <v>406</v>
      </c>
      <c r="H413" s="22">
        <f>HLOOKUP($O413,$B$8:$E$26,H$5,FALSE)</f>
        <v>1</v>
      </c>
      <c r="I413" s="22">
        <f>HLOOKUP($O413,$B$8:$E$26,I$5,FALSE)</f>
        <v>0.3</v>
      </c>
      <c r="J413" s="22">
        <f>HLOOKUP($O413,$B$8:$E$26,J$5,FALSE)</f>
        <v>0.95</v>
      </c>
      <c r="K413" s="22">
        <f>HLOOKUP($O413,$B$8:$E$26,K$5,FALSE)</f>
        <v>0</v>
      </c>
      <c r="L413" s="22">
        <f>HLOOKUP($O413,$B$8:$E$26,L$5,FALSE)</f>
        <v>0</v>
      </c>
      <c r="M413" s="22">
        <f t="shared" si="85"/>
        <v>0.3</v>
      </c>
      <c r="N413" s="22">
        <f t="shared" si="86"/>
        <v>0.95</v>
      </c>
      <c r="O413" s="22" t="s">
        <v>38</v>
      </c>
      <c r="P413" s="24">
        <f t="shared" ca="1" si="82"/>
        <v>0.18549440199103104</v>
      </c>
      <c r="Q413" s="24">
        <f t="shared" ca="1" si="83"/>
        <v>0.57233222934212857</v>
      </c>
      <c r="R413" s="24">
        <f t="shared" ca="1" si="79"/>
        <v>0.75782663133315964</v>
      </c>
      <c r="S413" s="22" t="str">
        <f t="shared" ca="1" si="80"/>
        <v/>
      </c>
      <c r="T413" s="24" t="str">
        <f t="shared" ca="1" si="81"/>
        <v/>
      </c>
      <c r="U413" s="24">
        <f t="shared" ca="1" si="84"/>
        <v>0</v>
      </c>
    </row>
    <row r="414" spans="7:21" x14ac:dyDescent="0.25">
      <c r="G414" s="22">
        <v>407</v>
      </c>
      <c r="H414" s="22">
        <f>HLOOKUP($O414,$B$8:$E$26,H$5,FALSE)</f>
        <v>3</v>
      </c>
      <c r="I414" s="22">
        <f>HLOOKUP($O414,$B$8:$E$26,I$5,FALSE)</f>
        <v>0.2</v>
      </c>
      <c r="J414" s="22">
        <f>HLOOKUP($O414,$B$8:$E$26,J$5,FALSE)</f>
        <v>1.26</v>
      </c>
      <c r="K414" s="22">
        <f>HLOOKUP($O414,$B$8:$E$26,K$5,FALSE)</f>
        <v>0</v>
      </c>
      <c r="L414" s="22">
        <f>HLOOKUP($O414,$B$8:$E$26,L$5,FALSE)</f>
        <v>0</v>
      </c>
      <c r="M414" s="22">
        <f t="shared" si="85"/>
        <v>0.60000000000000009</v>
      </c>
      <c r="N414" s="22">
        <f t="shared" si="86"/>
        <v>3.7800000000000002</v>
      </c>
      <c r="O414" s="22" t="s">
        <v>39</v>
      </c>
      <c r="P414" s="24">
        <f t="shared" ca="1" si="82"/>
        <v>0.59040726382179765</v>
      </c>
      <c r="Q414" s="24">
        <f t="shared" ca="1" si="83"/>
        <v>2.3274979408665608</v>
      </c>
      <c r="R414" s="24">
        <f t="shared" ca="1" si="79"/>
        <v>2.9179052046883585</v>
      </c>
      <c r="S414" s="22" t="str">
        <f t="shared" ca="1" si="80"/>
        <v/>
      </c>
      <c r="T414" s="24" t="str">
        <f t="shared" ca="1" si="81"/>
        <v/>
      </c>
      <c r="U414" s="24">
        <f t="shared" ca="1" si="84"/>
        <v>0</v>
      </c>
    </row>
    <row r="415" spans="7:21" x14ac:dyDescent="0.25">
      <c r="G415" s="22">
        <v>408</v>
      </c>
      <c r="H415" s="22">
        <f>HLOOKUP($O415,$B$8:$E$26,H$5,FALSE)</f>
        <v>3</v>
      </c>
      <c r="I415" s="22">
        <f>HLOOKUP($O415,$B$8:$E$26,I$5,FALSE)</f>
        <v>0.2</v>
      </c>
      <c r="J415" s="22">
        <f>HLOOKUP($O415,$B$8:$E$26,J$5,FALSE)</f>
        <v>1.26</v>
      </c>
      <c r="K415" s="22">
        <f>HLOOKUP($O415,$B$8:$E$26,K$5,FALSE)</f>
        <v>0</v>
      </c>
      <c r="L415" s="22">
        <f>HLOOKUP($O415,$B$8:$E$26,L$5,FALSE)</f>
        <v>0</v>
      </c>
      <c r="M415" s="22">
        <f t="shared" si="85"/>
        <v>0.60000000000000009</v>
      </c>
      <c r="N415" s="22">
        <f t="shared" si="86"/>
        <v>3.7800000000000002</v>
      </c>
      <c r="O415" s="22" t="s">
        <v>39</v>
      </c>
      <c r="P415" s="24">
        <f t="shared" ca="1" si="82"/>
        <v>0.48467577960447578</v>
      </c>
      <c r="Q415" s="24">
        <f t="shared" ca="1" si="83"/>
        <v>2.2486155656292222</v>
      </c>
      <c r="R415" s="24">
        <f t="shared" ca="1" si="79"/>
        <v>2.733291345233698</v>
      </c>
      <c r="S415" s="22" t="str">
        <f t="shared" ca="1" si="80"/>
        <v/>
      </c>
      <c r="T415" s="24" t="str">
        <f t="shared" ca="1" si="81"/>
        <v/>
      </c>
      <c r="U415" s="24">
        <f t="shared" ca="1" si="84"/>
        <v>0</v>
      </c>
    </row>
    <row r="416" spans="7:21" x14ac:dyDescent="0.25">
      <c r="G416" s="22">
        <v>409</v>
      </c>
      <c r="H416" s="22">
        <f>HLOOKUP($O416,$B$8:$E$26,H$5,FALSE)</f>
        <v>5</v>
      </c>
      <c r="I416" s="22">
        <f>HLOOKUP($O416,$B$8:$E$26,I$5,FALSE)</f>
        <v>0.18</v>
      </c>
      <c r="J416" s="22">
        <f>HLOOKUP($O416,$B$8:$E$26,J$5,FALSE)</f>
        <v>1.37</v>
      </c>
      <c r="K416" s="22">
        <f>HLOOKUP($O416,$B$8:$E$26,K$5,FALSE)</f>
        <v>0</v>
      </c>
      <c r="L416" s="22">
        <f>HLOOKUP($O416,$B$8:$E$26,L$5,FALSE)</f>
        <v>0</v>
      </c>
      <c r="M416" s="22">
        <f t="shared" si="85"/>
        <v>0.89999999999999991</v>
      </c>
      <c r="N416" s="22">
        <f t="shared" si="86"/>
        <v>6.8500000000000005</v>
      </c>
      <c r="O416" s="22" t="s">
        <v>40</v>
      </c>
      <c r="P416" s="24">
        <f t="shared" ca="1" si="82"/>
        <v>0.60498936600357522</v>
      </c>
      <c r="Q416" s="24">
        <f t="shared" ca="1" si="83"/>
        <v>3.7834050860833917</v>
      </c>
      <c r="R416" s="24">
        <f t="shared" ca="1" si="79"/>
        <v>4.3883944520869669</v>
      </c>
      <c r="S416" s="22" t="str">
        <f t="shared" ca="1" si="80"/>
        <v/>
      </c>
      <c r="T416" s="24" t="str">
        <f t="shared" ca="1" si="81"/>
        <v/>
      </c>
      <c r="U416" s="24">
        <f t="shared" ca="1" si="84"/>
        <v>0</v>
      </c>
    </row>
    <row r="417" spans="7:21" x14ac:dyDescent="0.25">
      <c r="G417" s="22">
        <v>410</v>
      </c>
      <c r="H417" s="22">
        <f>HLOOKUP($O417,$B$8:$E$26,H$5,FALSE)</f>
        <v>5</v>
      </c>
      <c r="I417" s="22">
        <f>HLOOKUP($O417,$B$8:$E$26,I$5,FALSE)</f>
        <v>0.18</v>
      </c>
      <c r="J417" s="22">
        <f>HLOOKUP($O417,$B$8:$E$26,J$5,FALSE)</f>
        <v>1.37</v>
      </c>
      <c r="K417" s="22">
        <f>HLOOKUP($O417,$B$8:$E$26,K$5,FALSE)</f>
        <v>0</v>
      </c>
      <c r="L417" s="22">
        <f>HLOOKUP($O417,$B$8:$E$26,L$5,FALSE)</f>
        <v>0</v>
      </c>
      <c r="M417" s="22">
        <f t="shared" si="85"/>
        <v>0.89999999999999991</v>
      </c>
      <c r="N417" s="22">
        <f t="shared" si="86"/>
        <v>6.8500000000000005</v>
      </c>
      <c r="O417" s="22" t="s">
        <v>40</v>
      </c>
      <c r="P417" s="24">
        <f t="shared" ca="1" si="82"/>
        <v>0.57320280299644</v>
      </c>
      <c r="Q417" s="24">
        <f t="shared" ca="1" si="83"/>
        <v>4.0475208253355648</v>
      </c>
      <c r="R417" s="24">
        <f t="shared" ca="1" si="79"/>
        <v>4.620723628332005</v>
      </c>
      <c r="S417" s="22" t="str">
        <f t="shared" ca="1" si="80"/>
        <v/>
      </c>
      <c r="T417" s="24" t="str">
        <f t="shared" ca="1" si="81"/>
        <v/>
      </c>
      <c r="U417" s="24">
        <f t="shared" ca="1" si="84"/>
        <v>0</v>
      </c>
    </row>
    <row r="418" spans="7:21" x14ac:dyDescent="0.25">
      <c r="G418" s="22">
        <v>411</v>
      </c>
      <c r="H418" s="22">
        <f>HLOOKUP($O418,$B$8:$E$26,H$5,FALSE)</f>
        <v>5</v>
      </c>
      <c r="I418" s="22">
        <f>HLOOKUP($O418,$B$8:$E$26,I$5,FALSE)</f>
        <v>0.18</v>
      </c>
      <c r="J418" s="22">
        <f>HLOOKUP($O418,$B$8:$E$26,J$5,FALSE)</f>
        <v>1.37</v>
      </c>
      <c r="K418" s="22">
        <f>HLOOKUP($O418,$B$8:$E$26,K$5,FALSE)</f>
        <v>0</v>
      </c>
      <c r="L418" s="22">
        <f>HLOOKUP($O418,$B$8:$E$26,L$5,FALSE)</f>
        <v>0</v>
      </c>
      <c r="M418" s="22">
        <f t="shared" si="85"/>
        <v>0.89999999999999991</v>
      </c>
      <c r="N418" s="22">
        <f t="shared" si="86"/>
        <v>6.8500000000000005</v>
      </c>
      <c r="O418" s="22" t="s">
        <v>40</v>
      </c>
      <c r="P418" s="24">
        <f t="shared" ca="1" si="82"/>
        <v>0.44243039976882209</v>
      </c>
      <c r="Q418" s="24">
        <f t="shared" ca="1" si="83"/>
        <v>3.4142498583189478</v>
      </c>
      <c r="R418" s="24">
        <f t="shared" ca="1" si="79"/>
        <v>3.8566802580877697</v>
      </c>
      <c r="S418" s="22" t="str">
        <f t="shared" ca="1" si="80"/>
        <v/>
      </c>
      <c r="T418" s="24" t="str">
        <f t="shared" ca="1" si="81"/>
        <v/>
      </c>
      <c r="U418" s="24">
        <f t="shared" ca="1" si="84"/>
        <v>0</v>
      </c>
    </row>
    <row r="419" spans="7:21" x14ac:dyDescent="0.25">
      <c r="G419" s="22">
        <v>412</v>
      </c>
      <c r="H419" s="22">
        <f>HLOOKUP($O419,$B$8:$E$26,H$5,FALSE)</f>
        <v>3</v>
      </c>
      <c r="I419" s="22">
        <f>HLOOKUP($O419,$B$8:$E$26,I$5,FALSE)</f>
        <v>0.2</v>
      </c>
      <c r="J419" s="22">
        <f>HLOOKUP($O419,$B$8:$E$26,J$5,FALSE)</f>
        <v>1.26</v>
      </c>
      <c r="K419" s="22">
        <f>HLOOKUP($O419,$B$8:$E$26,K$5,FALSE)</f>
        <v>0</v>
      </c>
      <c r="L419" s="22">
        <f>HLOOKUP($O419,$B$8:$E$26,L$5,FALSE)</f>
        <v>0</v>
      </c>
      <c r="M419" s="22">
        <f t="shared" si="85"/>
        <v>0.60000000000000009</v>
      </c>
      <c r="N419" s="22">
        <f t="shared" si="86"/>
        <v>3.7800000000000002</v>
      </c>
      <c r="O419" s="22" t="s">
        <v>39</v>
      </c>
      <c r="P419" s="24">
        <f t="shared" ca="1" si="82"/>
        <v>0.19071677630399561</v>
      </c>
      <c r="Q419" s="24">
        <f t="shared" ca="1" si="83"/>
        <v>2.2128324043242897</v>
      </c>
      <c r="R419" s="24">
        <f t="shared" ca="1" si="79"/>
        <v>2.4035491806282852</v>
      </c>
      <c r="S419" s="22" t="str">
        <f t="shared" ca="1" si="80"/>
        <v/>
      </c>
      <c r="T419" s="24" t="str">
        <f t="shared" ca="1" si="81"/>
        <v/>
      </c>
      <c r="U419" s="24">
        <f t="shared" ca="1" si="84"/>
        <v>0</v>
      </c>
    </row>
    <row r="420" spans="7:21" x14ac:dyDescent="0.25">
      <c r="G420" s="22">
        <v>413</v>
      </c>
      <c r="H420" s="22">
        <f>HLOOKUP($O420,$B$8:$E$26,H$5,FALSE)</f>
        <v>3</v>
      </c>
      <c r="I420" s="22">
        <f>HLOOKUP($O420,$B$8:$E$26,I$5,FALSE)</f>
        <v>0.2</v>
      </c>
      <c r="J420" s="22">
        <f>HLOOKUP($O420,$B$8:$E$26,J$5,FALSE)</f>
        <v>1.26</v>
      </c>
      <c r="K420" s="22">
        <f>HLOOKUP($O420,$B$8:$E$26,K$5,FALSE)</f>
        <v>0</v>
      </c>
      <c r="L420" s="22">
        <f>HLOOKUP($O420,$B$8:$E$26,L$5,FALSE)</f>
        <v>0</v>
      </c>
      <c r="M420" s="22">
        <f t="shared" si="85"/>
        <v>0.60000000000000009</v>
      </c>
      <c r="N420" s="22">
        <f t="shared" si="86"/>
        <v>3.7800000000000002</v>
      </c>
      <c r="O420" s="22" t="s">
        <v>39</v>
      </c>
      <c r="P420" s="24">
        <f t="shared" ca="1" si="82"/>
        <v>0.22435735585661454</v>
      </c>
      <c r="Q420" s="24">
        <f t="shared" ca="1" si="83"/>
        <v>2.0427973918742905</v>
      </c>
      <c r="R420" s="24">
        <f t="shared" ca="1" si="79"/>
        <v>2.2671547477309053</v>
      </c>
      <c r="S420" s="22" t="str">
        <f t="shared" ca="1" si="80"/>
        <v/>
      </c>
      <c r="T420" s="24" t="str">
        <f t="shared" ca="1" si="81"/>
        <v/>
      </c>
      <c r="U420" s="24">
        <f t="shared" ca="1" si="84"/>
        <v>0</v>
      </c>
    </row>
    <row r="421" spans="7:21" x14ac:dyDescent="0.25">
      <c r="G421" s="22">
        <v>414</v>
      </c>
      <c r="H421" s="22">
        <f>HLOOKUP($O421,$B$8:$E$26,H$5,FALSE)</f>
        <v>1</v>
      </c>
      <c r="I421" s="22">
        <f>HLOOKUP($O421,$B$8:$E$26,I$5,FALSE)</f>
        <v>0.3</v>
      </c>
      <c r="J421" s="22">
        <f>HLOOKUP($O421,$B$8:$E$26,J$5,FALSE)</f>
        <v>0.95</v>
      </c>
      <c r="K421" s="22">
        <f>HLOOKUP($O421,$B$8:$E$26,K$5,FALSE)</f>
        <v>0</v>
      </c>
      <c r="L421" s="22">
        <f>HLOOKUP($O421,$B$8:$E$26,L$5,FALSE)</f>
        <v>0</v>
      </c>
      <c r="M421" s="22">
        <f t="shared" si="85"/>
        <v>0.3</v>
      </c>
      <c r="N421" s="22">
        <f t="shared" si="86"/>
        <v>0.95</v>
      </c>
      <c r="O421" s="22" t="s">
        <v>38</v>
      </c>
      <c r="P421" s="24">
        <f t="shared" ca="1" si="82"/>
        <v>0.1985015836562182</v>
      </c>
      <c r="Q421" s="24">
        <f t="shared" ca="1" si="83"/>
        <v>0.63671727925701049</v>
      </c>
      <c r="R421" s="24">
        <f t="shared" ca="1" si="79"/>
        <v>0.83521886291322867</v>
      </c>
      <c r="S421" s="22" t="str">
        <f t="shared" ca="1" si="80"/>
        <v/>
      </c>
      <c r="T421" s="24" t="str">
        <f t="shared" ca="1" si="81"/>
        <v/>
      </c>
      <c r="U421" s="24">
        <f t="shared" ca="1" si="84"/>
        <v>0</v>
      </c>
    </row>
    <row r="422" spans="7:21" x14ac:dyDescent="0.25">
      <c r="G422" s="22">
        <v>415</v>
      </c>
      <c r="H422" s="22">
        <f>HLOOKUP($O422,$B$8:$E$26,H$5,FALSE)</f>
        <v>1</v>
      </c>
      <c r="I422" s="22">
        <f>HLOOKUP($O422,$B$8:$E$26,I$5,FALSE)</f>
        <v>0.3</v>
      </c>
      <c r="J422" s="22">
        <f>HLOOKUP($O422,$B$8:$E$26,J$5,FALSE)</f>
        <v>0.95</v>
      </c>
      <c r="K422" s="22">
        <f>HLOOKUP($O422,$B$8:$E$26,K$5,FALSE)</f>
        <v>0</v>
      </c>
      <c r="L422" s="22">
        <f>HLOOKUP($O422,$B$8:$E$26,L$5,FALSE)</f>
        <v>0</v>
      </c>
      <c r="M422" s="22">
        <f t="shared" si="85"/>
        <v>0.3</v>
      </c>
      <c r="N422" s="22">
        <f t="shared" si="86"/>
        <v>0.95</v>
      </c>
      <c r="O422" s="22" t="s">
        <v>38</v>
      </c>
      <c r="P422" s="24">
        <f t="shared" ca="1" si="82"/>
        <v>0.23645385399833599</v>
      </c>
      <c r="Q422" s="24">
        <f t="shared" ca="1" si="83"/>
        <v>0.63153865573761581</v>
      </c>
      <c r="R422" s="24">
        <f t="shared" ca="1" si="79"/>
        <v>0.86799250973595177</v>
      </c>
      <c r="S422" s="22" t="str">
        <f t="shared" ca="1" si="80"/>
        <v/>
      </c>
      <c r="T422" s="24" t="str">
        <f t="shared" ca="1" si="81"/>
        <v/>
      </c>
      <c r="U422" s="24">
        <f t="shared" ca="1" si="84"/>
        <v>0</v>
      </c>
    </row>
    <row r="423" spans="7:21" x14ac:dyDescent="0.25">
      <c r="G423" s="22">
        <v>416</v>
      </c>
      <c r="H423" s="22">
        <f>HLOOKUP($O423,$B$8:$E$26,H$5,FALSE)</f>
        <v>5</v>
      </c>
      <c r="I423" s="22">
        <f>HLOOKUP($O423,$B$8:$E$26,I$5,FALSE)</f>
        <v>0.18</v>
      </c>
      <c r="J423" s="22">
        <f>HLOOKUP($O423,$B$8:$E$26,J$5,FALSE)</f>
        <v>1.37</v>
      </c>
      <c r="K423" s="22">
        <f>HLOOKUP($O423,$B$8:$E$26,K$5,FALSE)</f>
        <v>0</v>
      </c>
      <c r="L423" s="22">
        <f>HLOOKUP($O423,$B$8:$E$26,L$5,FALSE)</f>
        <v>0</v>
      </c>
      <c r="M423" s="22">
        <f t="shared" si="85"/>
        <v>0.89999999999999991</v>
      </c>
      <c r="N423" s="22">
        <f t="shared" si="86"/>
        <v>6.8500000000000005</v>
      </c>
      <c r="O423" s="22" t="s">
        <v>40</v>
      </c>
      <c r="P423" s="24">
        <f t="shared" ca="1" si="82"/>
        <v>6.7859555474907685E-2</v>
      </c>
      <c r="Q423" s="24">
        <f t="shared" ca="1" si="83"/>
        <v>4.3282831096729035</v>
      </c>
      <c r="R423" s="24">
        <f t="shared" ca="1" si="79"/>
        <v>4.3961426651478108</v>
      </c>
      <c r="S423" s="22" t="str">
        <f t="shared" ca="1" si="80"/>
        <v/>
      </c>
      <c r="T423" s="24" t="str">
        <f t="shared" ca="1" si="81"/>
        <v/>
      </c>
      <c r="U423" s="24">
        <f t="shared" ca="1" si="84"/>
        <v>0</v>
      </c>
    </row>
    <row r="424" spans="7:21" x14ac:dyDescent="0.25">
      <c r="G424" s="22">
        <v>417</v>
      </c>
      <c r="H424" s="22">
        <f>HLOOKUP($O424,$B$8:$E$26,H$5,FALSE)</f>
        <v>5</v>
      </c>
      <c r="I424" s="22">
        <f>HLOOKUP($O424,$B$8:$E$26,I$5,FALSE)</f>
        <v>0.18</v>
      </c>
      <c r="J424" s="22">
        <f>HLOOKUP($O424,$B$8:$E$26,J$5,FALSE)</f>
        <v>1.37</v>
      </c>
      <c r="K424" s="22">
        <f>HLOOKUP($O424,$B$8:$E$26,K$5,FALSE)</f>
        <v>0</v>
      </c>
      <c r="L424" s="22">
        <f>HLOOKUP($O424,$B$8:$E$26,L$5,FALSE)</f>
        <v>0</v>
      </c>
      <c r="M424" s="22">
        <f t="shared" si="85"/>
        <v>0.89999999999999991</v>
      </c>
      <c r="N424" s="22">
        <f t="shared" si="86"/>
        <v>6.8500000000000005</v>
      </c>
      <c r="O424" s="22" t="s">
        <v>40</v>
      </c>
      <c r="P424" s="24">
        <f t="shared" ca="1" si="82"/>
        <v>0.58531298777481811</v>
      </c>
      <c r="Q424" s="24">
        <f t="shared" ca="1" si="83"/>
        <v>4.0271855365035005</v>
      </c>
      <c r="R424" s="24">
        <f t="shared" ca="1" si="79"/>
        <v>4.612498524278319</v>
      </c>
      <c r="S424" s="22" t="str">
        <f t="shared" ca="1" si="80"/>
        <v/>
      </c>
      <c r="T424" s="24" t="str">
        <f t="shared" ca="1" si="81"/>
        <v/>
      </c>
      <c r="U424" s="24">
        <f t="shared" ca="1" si="84"/>
        <v>0</v>
      </c>
    </row>
    <row r="425" spans="7:21" x14ac:dyDescent="0.25">
      <c r="G425" s="22">
        <v>418</v>
      </c>
      <c r="H425" s="22">
        <f>HLOOKUP($O425,$B$8:$E$26,H$5,FALSE)</f>
        <v>5</v>
      </c>
      <c r="I425" s="22">
        <f>HLOOKUP($O425,$B$8:$E$26,I$5,FALSE)</f>
        <v>0.18</v>
      </c>
      <c r="J425" s="22">
        <f>HLOOKUP($O425,$B$8:$E$26,J$5,FALSE)</f>
        <v>1.37</v>
      </c>
      <c r="K425" s="22">
        <f>HLOOKUP($O425,$B$8:$E$26,K$5,FALSE)</f>
        <v>0</v>
      </c>
      <c r="L425" s="22">
        <f>HLOOKUP($O425,$B$8:$E$26,L$5,FALSE)</f>
        <v>0</v>
      </c>
      <c r="M425" s="22">
        <f t="shared" si="85"/>
        <v>0.89999999999999991</v>
      </c>
      <c r="N425" s="22">
        <f t="shared" si="86"/>
        <v>6.8500000000000005</v>
      </c>
      <c r="O425" s="22" t="s">
        <v>40</v>
      </c>
      <c r="P425" s="24">
        <f t="shared" ca="1" si="82"/>
        <v>0.14697402245387856</v>
      </c>
      <c r="Q425" s="24">
        <f t="shared" ca="1" si="83"/>
        <v>3.4801733432416286</v>
      </c>
      <c r="R425" s="24">
        <f t="shared" ca="1" si="79"/>
        <v>3.6271473656955071</v>
      </c>
      <c r="S425" s="22" t="str">
        <f t="shared" ca="1" si="80"/>
        <v/>
      </c>
      <c r="T425" s="24" t="str">
        <f t="shared" ca="1" si="81"/>
        <v/>
      </c>
      <c r="U425" s="24">
        <f t="shared" ca="1" si="84"/>
        <v>0</v>
      </c>
    </row>
    <row r="426" spans="7:21" x14ac:dyDescent="0.25">
      <c r="G426" s="22">
        <v>419</v>
      </c>
      <c r="H426" s="22">
        <f>HLOOKUP($O426,$B$8:$E$26,H$5,FALSE)</f>
        <v>1</v>
      </c>
      <c r="I426" s="22">
        <f>HLOOKUP($O426,$B$8:$E$26,I$5,FALSE)</f>
        <v>0.3</v>
      </c>
      <c r="J426" s="22">
        <f>HLOOKUP($O426,$B$8:$E$26,J$5,FALSE)</f>
        <v>0.95</v>
      </c>
      <c r="K426" s="22">
        <f>HLOOKUP($O426,$B$8:$E$26,K$5,FALSE)</f>
        <v>0</v>
      </c>
      <c r="L426" s="22">
        <f>HLOOKUP($O426,$B$8:$E$26,L$5,FALSE)</f>
        <v>0</v>
      </c>
      <c r="M426" s="22">
        <f t="shared" si="85"/>
        <v>0.3</v>
      </c>
      <c r="N426" s="22">
        <f t="shared" si="86"/>
        <v>0.95</v>
      </c>
      <c r="O426" s="22" t="s">
        <v>38</v>
      </c>
      <c r="P426" s="24">
        <f t="shared" ca="1" si="82"/>
        <v>9.1040313011568258E-2</v>
      </c>
      <c r="Q426" s="24">
        <f t="shared" ca="1" si="83"/>
        <v>0.65597376803704999</v>
      </c>
      <c r="R426" s="24">
        <f t="shared" ca="1" si="79"/>
        <v>0.74701408104861822</v>
      </c>
      <c r="S426" s="22" t="str">
        <f t="shared" ca="1" si="80"/>
        <v/>
      </c>
      <c r="T426" s="24" t="str">
        <f t="shared" ca="1" si="81"/>
        <v/>
      </c>
      <c r="U426" s="24">
        <f t="shared" ca="1" si="84"/>
        <v>0</v>
      </c>
    </row>
    <row r="427" spans="7:21" x14ac:dyDescent="0.25">
      <c r="G427" s="22">
        <v>420</v>
      </c>
      <c r="H427" s="22">
        <f>HLOOKUP($O427,$B$8:$E$26,H$5,FALSE)</f>
        <v>10</v>
      </c>
      <c r="I427" s="22">
        <f>HLOOKUP($O427,$B$8:$E$26,I$5,FALSE)</f>
        <v>0.2</v>
      </c>
      <c r="J427" s="22">
        <f>HLOOKUP($O427,$B$8:$E$26,J$5,FALSE)</f>
        <v>1.4</v>
      </c>
      <c r="K427" s="22">
        <f>HLOOKUP($O427,$B$8:$E$26,K$5,FALSE)</f>
        <v>0</v>
      </c>
      <c r="L427" s="22">
        <f>HLOOKUP($O427,$B$8:$E$26,L$5,FALSE)</f>
        <v>0</v>
      </c>
      <c r="M427" s="22">
        <f t="shared" si="85"/>
        <v>2</v>
      </c>
      <c r="N427" s="22">
        <f t="shared" si="86"/>
        <v>14</v>
      </c>
      <c r="O427" s="22" t="s">
        <v>41</v>
      </c>
      <c r="P427" s="24">
        <f t="shared" ca="1" si="82"/>
        <v>2.2707486427273604E-3</v>
      </c>
      <c r="Q427" s="24">
        <f t="shared" ca="1" si="83"/>
        <v>8.0853051201984556</v>
      </c>
      <c r="R427" s="24">
        <f t="shared" ca="1" si="79"/>
        <v>8.0875758688411832</v>
      </c>
      <c r="S427" s="22" t="str">
        <f t="shared" ca="1" si="80"/>
        <v/>
      </c>
      <c r="T427" s="24" t="str">
        <f t="shared" ca="1" si="81"/>
        <v/>
      </c>
      <c r="U427" s="24">
        <f t="shared" ca="1" si="84"/>
        <v>0</v>
      </c>
    </row>
    <row r="428" spans="7:21" x14ac:dyDescent="0.25">
      <c r="G428" s="22">
        <v>421</v>
      </c>
      <c r="H428" s="22">
        <f>HLOOKUP($O428,$B$8:$E$26,H$5,FALSE)</f>
        <v>1</v>
      </c>
      <c r="I428" s="22">
        <f>HLOOKUP($O428,$B$8:$E$26,I$5,FALSE)</f>
        <v>0.3</v>
      </c>
      <c r="J428" s="22">
        <f>HLOOKUP($O428,$B$8:$E$26,J$5,FALSE)</f>
        <v>0.95</v>
      </c>
      <c r="K428" s="22">
        <f>HLOOKUP($O428,$B$8:$E$26,K$5,FALSE)</f>
        <v>0</v>
      </c>
      <c r="L428" s="22">
        <f>HLOOKUP($O428,$B$8:$E$26,L$5,FALSE)</f>
        <v>0</v>
      </c>
      <c r="M428" s="22">
        <f t="shared" si="85"/>
        <v>0.3</v>
      </c>
      <c r="N428" s="22">
        <f t="shared" si="86"/>
        <v>0.95</v>
      </c>
      <c r="O428" s="22" t="s">
        <v>38</v>
      </c>
      <c r="P428" s="24">
        <f t="shared" ca="1" si="82"/>
        <v>0.20012049062743348</v>
      </c>
      <c r="Q428" s="24">
        <f t="shared" ca="1" si="83"/>
        <v>0.64036749100340029</v>
      </c>
      <c r="R428" s="24">
        <f t="shared" ref="R428:R491" ca="1" si="87">SUM(P428:Q428)</f>
        <v>0.84048798163083371</v>
      </c>
      <c r="S428" s="22" t="str">
        <f t="shared" ref="S428:S491" ca="1" si="88">IF(H428&lt;R428,O428,"")</f>
        <v/>
      </c>
      <c r="T428" s="24" t="str">
        <f t="shared" ref="T428:T491" ca="1" si="89">IF(S428=O428,R428-H428,"")</f>
        <v/>
      </c>
      <c r="U428" s="24">
        <f t="shared" ca="1" si="84"/>
        <v>0</v>
      </c>
    </row>
    <row r="429" spans="7:21" x14ac:dyDescent="0.25">
      <c r="G429" s="22">
        <v>422</v>
      </c>
      <c r="H429" s="22">
        <f>HLOOKUP($O429,$B$8:$E$26,H$5,FALSE)</f>
        <v>5</v>
      </c>
      <c r="I429" s="22">
        <f>HLOOKUP($O429,$B$8:$E$26,I$5,FALSE)</f>
        <v>0.18</v>
      </c>
      <c r="J429" s="22">
        <f>HLOOKUP($O429,$B$8:$E$26,J$5,FALSE)</f>
        <v>1.37</v>
      </c>
      <c r="K429" s="22">
        <f>HLOOKUP($O429,$B$8:$E$26,K$5,FALSE)</f>
        <v>0</v>
      </c>
      <c r="L429" s="22">
        <f>HLOOKUP($O429,$B$8:$E$26,L$5,FALSE)</f>
        <v>0</v>
      </c>
      <c r="M429" s="22">
        <f t="shared" si="85"/>
        <v>0.89999999999999991</v>
      </c>
      <c r="N429" s="22">
        <f t="shared" si="86"/>
        <v>6.8500000000000005</v>
      </c>
      <c r="O429" s="22" t="s">
        <v>40</v>
      </c>
      <c r="P429" s="24">
        <f t="shared" ca="1" si="82"/>
        <v>0.43035959972411897</v>
      </c>
      <c r="Q429" s="24">
        <f t="shared" ca="1" si="83"/>
        <v>3.7312688685403765</v>
      </c>
      <c r="R429" s="24">
        <f t="shared" ca="1" si="87"/>
        <v>4.161628468264496</v>
      </c>
      <c r="S429" s="22" t="str">
        <f t="shared" ca="1" si="88"/>
        <v/>
      </c>
      <c r="T429" s="24" t="str">
        <f t="shared" ca="1" si="89"/>
        <v/>
      </c>
      <c r="U429" s="24">
        <f t="shared" ca="1" si="84"/>
        <v>0</v>
      </c>
    </row>
    <row r="430" spans="7:21" x14ac:dyDescent="0.25">
      <c r="G430" s="22">
        <v>423</v>
      </c>
      <c r="H430" s="22">
        <f>HLOOKUP($O430,$B$8:$E$26,H$5,FALSE)</f>
        <v>3</v>
      </c>
      <c r="I430" s="22">
        <f>HLOOKUP($O430,$B$8:$E$26,I$5,FALSE)</f>
        <v>0.2</v>
      </c>
      <c r="J430" s="22">
        <f>HLOOKUP($O430,$B$8:$E$26,J$5,FALSE)</f>
        <v>1.26</v>
      </c>
      <c r="K430" s="22">
        <f>HLOOKUP($O430,$B$8:$E$26,K$5,FALSE)</f>
        <v>0</v>
      </c>
      <c r="L430" s="22">
        <f>HLOOKUP($O430,$B$8:$E$26,L$5,FALSE)</f>
        <v>0</v>
      </c>
      <c r="M430" s="22">
        <f t="shared" si="85"/>
        <v>0.60000000000000009</v>
      </c>
      <c r="N430" s="22">
        <f t="shared" si="86"/>
        <v>3.7800000000000002</v>
      </c>
      <c r="O430" s="22" t="s">
        <v>39</v>
      </c>
      <c r="P430" s="24">
        <f t="shared" ca="1" si="82"/>
        <v>0.25519016026607572</v>
      </c>
      <c r="Q430" s="24">
        <f t="shared" ca="1" si="83"/>
        <v>2.5323910655943216</v>
      </c>
      <c r="R430" s="24">
        <f t="shared" ca="1" si="87"/>
        <v>2.7875812258603974</v>
      </c>
      <c r="S430" s="22" t="str">
        <f t="shared" ca="1" si="88"/>
        <v/>
      </c>
      <c r="T430" s="24" t="str">
        <f t="shared" ca="1" si="89"/>
        <v/>
      </c>
      <c r="U430" s="24">
        <f t="shared" ca="1" si="84"/>
        <v>0</v>
      </c>
    </row>
    <row r="431" spans="7:21" x14ac:dyDescent="0.25">
      <c r="G431" s="22">
        <v>424</v>
      </c>
      <c r="H431" s="22">
        <f>HLOOKUP($O431,$B$8:$E$26,H$5,FALSE)</f>
        <v>3</v>
      </c>
      <c r="I431" s="22">
        <f>HLOOKUP($O431,$B$8:$E$26,I$5,FALSE)</f>
        <v>0.2</v>
      </c>
      <c r="J431" s="22">
        <f>HLOOKUP($O431,$B$8:$E$26,J$5,FALSE)</f>
        <v>1.26</v>
      </c>
      <c r="K431" s="22">
        <f>HLOOKUP($O431,$B$8:$E$26,K$5,FALSE)</f>
        <v>0</v>
      </c>
      <c r="L431" s="22">
        <f>HLOOKUP($O431,$B$8:$E$26,L$5,FALSE)</f>
        <v>0</v>
      </c>
      <c r="M431" s="22">
        <f t="shared" si="85"/>
        <v>0.60000000000000009</v>
      </c>
      <c r="N431" s="22">
        <f t="shared" si="86"/>
        <v>3.7800000000000002</v>
      </c>
      <c r="O431" s="22" t="s">
        <v>39</v>
      </c>
      <c r="P431" s="24">
        <f t="shared" ca="1" si="82"/>
        <v>0.58797018966118586</v>
      </c>
      <c r="Q431" s="24">
        <f t="shared" ca="1" si="83"/>
        <v>2.095758336711016</v>
      </c>
      <c r="R431" s="24">
        <f t="shared" ca="1" si="87"/>
        <v>2.6837285263722017</v>
      </c>
      <c r="S431" s="22" t="str">
        <f t="shared" ca="1" si="88"/>
        <v/>
      </c>
      <c r="T431" s="24" t="str">
        <f t="shared" ca="1" si="89"/>
        <v/>
      </c>
      <c r="U431" s="24">
        <f t="shared" ca="1" si="84"/>
        <v>0</v>
      </c>
    </row>
    <row r="432" spans="7:21" x14ac:dyDescent="0.25">
      <c r="G432" s="22">
        <v>425</v>
      </c>
      <c r="H432" s="22">
        <f>HLOOKUP($O432,$B$8:$E$26,H$5,FALSE)</f>
        <v>10</v>
      </c>
      <c r="I432" s="22">
        <f>HLOOKUP($O432,$B$8:$E$26,I$5,FALSE)</f>
        <v>0.2</v>
      </c>
      <c r="J432" s="22">
        <f>HLOOKUP($O432,$B$8:$E$26,J$5,FALSE)</f>
        <v>1.4</v>
      </c>
      <c r="K432" s="22">
        <f>HLOOKUP($O432,$B$8:$E$26,K$5,FALSE)</f>
        <v>0</v>
      </c>
      <c r="L432" s="22">
        <f>HLOOKUP($O432,$B$8:$E$26,L$5,FALSE)</f>
        <v>0</v>
      </c>
      <c r="M432" s="22">
        <f t="shared" si="85"/>
        <v>2</v>
      </c>
      <c r="N432" s="22">
        <f t="shared" si="86"/>
        <v>14</v>
      </c>
      <c r="O432" s="22" t="s">
        <v>41</v>
      </c>
      <c r="P432" s="24">
        <f t="shared" ca="1" si="82"/>
        <v>0.44665596340551939</v>
      </c>
      <c r="Q432" s="24">
        <f t="shared" ca="1" si="83"/>
        <v>8.3405983265755292</v>
      </c>
      <c r="R432" s="24">
        <f t="shared" ca="1" si="87"/>
        <v>8.787254289981048</v>
      </c>
      <c r="S432" s="22" t="str">
        <f t="shared" ca="1" si="88"/>
        <v/>
      </c>
      <c r="T432" s="24" t="str">
        <f t="shared" ca="1" si="89"/>
        <v/>
      </c>
      <c r="U432" s="24">
        <f t="shared" ca="1" si="84"/>
        <v>0</v>
      </c>
    </row>
    <row r="433" spans="7:21" x14ac:dyDescent="0.25">
      <c r="G433" s="22">
        <v>426</v>
      </c>
      <c r="H433" s="22">
        <f>HLOOKUP($O433,$B$8:$E$26,H$5,FALSE)</f>
        <v>3</v>
      </c>
      <c r="I433" s="22">
        <f>HLOOKUP($O433,$B$8:$E$26,I$5,FALSE)</f>
        <v>0.2</v>
      </c>
      <c r="J433" s="22">
        <f>HLOOKUP($O433,$B$8:$E$26,J$5,FALSE)</f>
        <v>1.26</v>
      </c>
      <c r="K433" s="22">
        <f>HLOOKUP($O433,$B$8:$E$26,K$5,FALSE)</f>
        <v>0</v>
      </c>
      <c r="L433" s="22">
        <f>HLOOKUP($O433,$B$8:$E$26,L$5,FALSE)</f>
        <v>0</v>
      </c>
      <c r="M433" s="22">
        <f t="shared" si="85"/>
        <v>0.60000000000000009</v>
      </c>
      <c r="N433" s="22">
        <f t="shared" si="86"/>
        <v>3.7800000000000002</v>
      </c>
      <c r="O433" s="22" t="s">
        <v>39</v>
      </c>
      <c r="P433" s="24">
        <f t="shared" ca="1" si="82"/>
        <v>0.2180131237966744</v>
      </c>
      <c r="Q433" s="24">
        <f t="shared" ca="1" si="83"/>
        <v>2.0799140783651886</v>
      </c>
      <c r="R433" s="24">
        <f t="shared" ca="1" si="87"/>
        <v>2.2979272021618629</v>
      </c>
      <c r="S433" s="22" t="str">
        <f t="shared" ca="1" si="88"/>
        <v/>
      </c>
      <c r="T433" s="24" t="str">
        <f t="shared" ca="1" si="89"/>
        <v/>
      </c>
      <c r="U433" s="24">
        <f t="shared" ca="1" si="84"/>
        <v>0</v>
      </c>
    </row>
    <row r="434" spans="7:21" x14ac:dyDescent="0.25">
      <c r="G434" s="22">
        <v>427</v>
      </c>
      <c r="H434" s="22">
        <f>HLOOKUP($O434,$B$8:$E$26,H$5,FALSE)</f>
        <v>3</v>
      </c>
      <c r="I434" s="22">
        <f>HLOOKUP($O434,$B$8:$E$26,I$5,FALSE)</f>
        <v>0.2</v>
      </c>
      <c r="J434" s="22">
        <f>HLOOKUP($O434,$B$8:$E$26,J$5,FALSE)</f>
        <v>1.26</v>
      </c>
      <c r="K434" s="22">
        <f>HLOOKUP($O434,$B$8:$E$26,K$5,FALSE)</f>
        <v>0</v>
      </c>
      <c r="L434" s="22">
        <f>HLOOKUP($O434,$B$8:$E$26,L$5,FALSE)</f>
        <v>0</v>
      </c>
      <c r="M434" s="22">
        <f t="shared" si="85"/>
        <v>0.60000000000000009</v>
      </c>
      <c r="N434" s="22">
        <f t="shared" si="86"/>
        <v>3.7800000000000002</v>
      </c>
      <c r="O434" s="22" t="s">
        <v>39</v>
      </c>
      <c r="P434" s="24">
        <f t="shared" ca="1" si="82"/>
        <v>0.58518236897600795</v>
      </c>
      <c r="Q434" s="24">
        <f t="shared" ca="1" si="83"/>
        <v>2.2108175338893852</v>
      </c>
      <c r="R434" s="24">
        <f t="shared" ca="1" si="87"/>
        <v>2.7959999028653932</v>
      </c>
      <c r="S434" s="22" t="str">
        <f t="shared" ca="1" si="88"/>
        <v/>
      </c>
      <c r="T434" s="24" t="str">
        <f t="shared" ca="1" si="89"/>
        <v/>
      </c>
      <c r="U434" s="24">
        <f t="shared" ca="1" si="84"/>
        <v>0</v>
      </c>
    </row>
    <row r="435" spans="7:21" x14ac:dyDescent="0.25">
      <c r="G435" s="22">
        <v>428</v>
      </c>
      <c r="H435" s="22">
        <f>HLOOKUP($O435,$B$8:$E$26,H$5,FALSE)</f>
        <v>5</v>
      </c>
      <c r="I435" s="22">
        <f>HLOOKUP($O435,$B$8:$E$26,I$5,FALSE)</f>
        <v>0.18</v>
      </c>
      <c r="J435" s="22">
        <f>HLOOKUP($O435,$B$8:$E$26,J$5,FALSE)</f>
        <v>1.37</v>
      </c>
      <c r="K435" s="22">
        <f>HLOOKUP($O435,$B$8:$E$26,K$5,FALSE)</f>
        <v>0</v>
      </c>
      <c r="L435" s="22">
        <f>HLOOKUP($O435,$B$8:$E$26,L$5,FALSE)</f>
        <v>0</v>
      </c>
      <c r="M435" s="22">
        <f t="shared" si="85"/>
        <v>0.89999999999999991</v>
      </c>
      <c r="N435" s="22">
        <f t="shared" si="86"/>
        <v>6.8500000000000005</v>
      </c>
      <c r="O435" s="22" t="s">
        <v>40</v>
      </c>
      <c r="P435" s="24">
        <f t="shared" ca="1" si="82"/>
        <v>0.7000164199911848</v>
      </c>
      <c r="Q435" s="24">
        <f t="shared" ca="1" si="83"/>
        <v>4.1562746770717878</v>
      </c>
      <c r="R435" s="24">
        <f t="shared" ca="1" si="87"/>
        <v>4.8562910970629725</v>
      </c>
      <c r="S435" s="22" t="str">
        <f t="shared" ca="1" si="88"/>
        <v/>
      </c>
      <c r="T435" s="24" t="str">
        <f t="shared" ca="1" si="89"/>
        <v/>
      </c>
      <c r="U435" s="24">
        <f t="shared" ca="1" si="84"/>
        <v>0</v>
      </c>
    </row>
    <row r="436" spans="7:21" x14ac:dyDescent="0.25">
      <c r="G436" s="22">
        <v>429</v>
      </c>
      <c r="H436" s="22">
        <f>HLOOKUP($O436,$B$8:$E$26,H$5,FALSE)</f>
        <v>1</v>
      </c>
      <c r="I436" s="22">
        <f>HLOOKUP($O436,$B$8:$E$26,I$5,FALSE)</f>
        <v>0.3</v>
      </c>
      <c r="J436" s="22">
        <f>HLOOKUP($O436,$B$8:$E$26,J$5,FALSE)</f>
        <v>0.95</v>
      </c>
      <c r="K436" s="22">
        <f>HLOOKUP($O436,$B$8:$E$26,K$5,FALSE)</f>
        <v>0</v>
      </c>
      <c r="L436" s="22">
        <f>HLOOKUP($O436,$B$8:$E$26,L$5,FALSE)</f>
        <v>0</v>
      </c>
      <c r="M436" s="22">
        <f t="shared" si="85"/>
        <v>0.3</v>
      </c>
      <c r="N436" s="22">
        <f t="shared" si="86"/>
        <v>0.95</v>
      </c>
      <c r="O436" s="22" t="s">
        <v>38</v>
      </c>
      <c r="P436" s="24">
        <f t="shared" ca="1" si="82"/>
        <v>0.28238216456147147</v>
      </c>
      <c r="Q436" s="24">
        <f t="shared" ca="1" si="83"/>
        <v>0.62363855534231405</v>
      </c>
      <c r="R436" s="24">
        <f t="shared" ca="1" si="87"/>
        <v>0.90602071990378552</v>
      </c>
      <c r="S436" s="22" t="str">
        <f t="shared" ca="1" si="88"/>
        <v/>
      </c>
      <c r="T436" s="24" t="str">
        <f t="shared" ca="1" si="89"/>
        <v/>
      </c>
      <c r="U436" s="24">
        <f t="shared" ca="1" si="84"/>
        <v>0</v>
      </c>
    </row>
    <row r="437" spans="7:21" x14ac:dyDescent="0.25">
      <c r="G437" s="22">
        <v>430</v>
      </c>
      <c r="H437" s="22">
        <f>HLOOKUP($O437,$B$8:$E$26,H$5,FALSE)</f>
        <v>10</v>
      </c>
      <c r="I437" s="22">
        <f>HLOOKUP($O437,$B$8:$E$26,I$5,FALSE)</f>
        <v>0.2</v>
      </c>
      <c r="J437" s="22">
        <f>HLOOKUP($O437,$B$8:$E$26,J$5,FALSE)</f>
        <v>1.4</v>
      </c>
      <c r="K437" s="22">
        <f>HLOOKUP($O437,$B$8:$E$26,K$5,FALSE)</f>
        <v>0</v>
      </c>
      <c r="L437" s="22">
        <f>HLOOKUP($O437,$B$8:$E$26,L$5,FALSE)</f>
        <v>0</v>
      </c>
      <c r="M437" s="22">
        <f t="shared" si="85"/>
        <v>2</v>
      </c>
      <c r="N437" s="22">
        <f t="shared" si="86"/>
        <v>14</v>
      </c>
      <c r="O437" s="22" t="s">
        <v>41</v>
      </c>
      <c r="P437" s="24">
        <f t="shared" ca="1" si="82"/>
        <v>0.92634764676080028</v>
      </c>
      <c r="Q437" s="24">
        <f t="shared" ca="1" si="83"/>
        <v>7.4692132507085418</v>
      </c>
      <c r="R437" s="24">
        <f t="shared" ca="1" si="87"/>
        <v>8.3955608974693412</v>
      </c>
      <c r="S437" s="22" t="str">
        <f t="shared" ca="1" si="88"/>
        <v/>
      </c>
      <c r="T437" s="24" t="str">
        <f t="shared" ca="1" si="89"/>
        <v/>
      </c>
      <c r="U437" s="24">
        <f t="shared" ca="1" si="84"/>
        <v>0</v>
      </c>
    </row>
    <row r="438" spans="7:21" x14ac:dyDescent="0.25">
      <c r="G438" s="22">
        <v>431</v>
      </c>
      <c r="H438" s="22">
        <f>HLOOKUP($O438,$B$8:$E$26,H$5,FALSE)</f>
        <v>10</v>
      </c>
      <c r="I438" s="22">
        <f>HLOOKUP($O438,$B$8:$E$26,I$5,FALSE)</f>
        <v>0.2</v>
      </c>
      <c r="J438" s="22">
        <f>HLOOKUP($O438,$B$8:$E$26,J$5,FALSE)</f>
        <v>1.4</v>
      </c>
      <c r="K438" s="22">
        <f>HLOOKUP($O438,$B$8:$E$26,K$5,FALSE)</f>
        <v>0</v>
      </c>
      <c r="L438" s="22">
        <f>HLOOKUP($O438,$B$8:$E$26,L$5,FALSE)</f>
        <v>0</v>
      </c>
      <c r="M438" s="22">
        <f t="shared" si="85"/>
        <v>2</v>
      </c>
      <c r="N438" s="22">
        <f t="shared" si="86"/>
        <v>14</v>
      </c>
      <c r="O438" s="22" t="s">
        <v>41</v>
      </c>
      <c r="P438" s="24">
        <f t="shared" ca="1" si="82"/>
        <v>0.29670397534370152</v>
      </c>
      <c r="Q438" s="24">
        <f t="shared" ca="1" si="83"/>
        <v>8.0967708086576717</v>
      </c>
      <c r="R438" s="24">
        <f t="shared" ca="1" si="87"/>
        <v>8.3934747840013735</v>
      </c>
      <c r="S438" s="22" t="str">
        <f t="shared" ca="1" si="88"/>
        <v/>
      </c>
      <c r="T438" s="24" t="str">
        <f t="shared" ca="1" si="89"/>
        <v/>
      </c>
      <c r="U438" s="24">
        <f t="shared" ca="1" si="84"/>
        <v>0</v>
      </c>
    </row>
    <row r="439" spans="7:21" x14ac:dyDescent="0.25">
      <c r="G439" s="22">
        <v>432</v>
      </c>
      <c r="H439" s="22">
        <f>HLOOKUP($O439,$B$8:$E$26,H$5,FALSE)</f>
        <v>3</v>
      </c>
      <c r="I439" s="22">
        <f>HLOOKUP($O439,$B$8:$E$26,I$5,FALSE)</f>
        <v>0.2</v>
      </c>
      <c r="J439" s="22">
        <f>HLOOKUP($O439,$B$8:$E$26,J$5,FALSE)</f>
        <v>1.26</v>
      </c>
      <c r="K439" s="22">
        <f>HLOOKUP($O439,$B$8:$E$26,K$5,FALSE)</f>
        <v>0</v>
      </c>
      <c r="L439" s="22">
        <f>HLOOKUP($O439,$B$8:$E$26,L$5,FALSE)</f>
        <v>0</v>
      </c>
      <c r="M439" s="22">
        <f t="shared" si="85"/>
        <v>0.60000000000000009</v>
      </c>
      <c r="N439" s="22">
        <f t="shared" si="86"/>
        <v>3.7800000000000002</v>
      </c>
      <c r="O439" s="22" t="s">
        <v>39</v>
      </c>
      <c r="P439" s="24">
        <f t="shared" ca="1" si="82"/>
        <v>0.36638409570093494</v>
      </c>
      <c r="Q439" s="24">
        <f t="shared" ca="1" si="83"/>
        <v>2.122157930867242</v>
      </c>
      <c r="R439" s="24">
        <f t="shared" ca="1" si="87"/>
        <v>2.4885420265681768</v>
      </c>
      <c r="S439" s="22" t="str">
        <f t="shared" ca="1" si="88"/>
        <v/>
      </c>
      <c r="T439" s="24" t="str">
        <f t="shared" ca="1" si="89"/>
        <v/>
      </c>
      <c r="U439" s="24">
        <f t="shared" ca="1" si="84"/>
        <v>0</v>
      </c>
    </row>
    <row r="440" spans="7:21" x14ac:dyDescent="0.25">
      <c r="G440" s="22">
        <v>433</v>
      </c>
      <c r="H440" s="22">
        <f>HLOOKUP($O440,$B$8:$E$26,H$5,FALSE)</f>
        <v>5</v>
      </c>
      <c r="I440" s="22">
        <f>HLOOKUP($O440,$B$8:$E$26,I$5,FALSE)</f>
        <v>0.18</v>
      </c>
      <c r="J440" s="22">
        <f>HLOOKUP($O440,$B$8:$E$26,J$5,FALSE)</f>
        <v>1.37</v>
      </c>
      <c r="K440" s="22">
        <f>HLOOKUP($O440,$B$8:$E$26,K$5,FALSE)</f>
        <v>0</v>
      </c>
      <c r="L440" s="22">
        <f>HLOOKUP($O440,$B$8:$E$26,L$5,FALSE)</f>
        <v>0</v>
      </c>
      <c r="M440" s="22">
        <f t="shared" si="85"/>
        <v>0.89999999999999991</v>
      </c>
      <c r="N440" s="22">
        <f t="shared" si="86"/>
        <v>6.8500000000000005</v>
      </c>
      <c r="O440" s="22" t="s">
        <v>40</v>
      </c>
      <c r="P440" s="24">
        <f t="shared" ca="1" si="82"/>
        <v>0.29554475997343449</v>
      </c>
      <c r="Q440" s="24">
        <f t="shared" ca="1" si="83"/>
        <v>3.5249413619025769</v>
      </c>
      <c r="R440" s="24">
        <f t="shared" ca="1" si="87"/>
        <v>3.8204861218760113</v>
      </c>
      <c r="S440" s="22" t="str">
        <f t="shared" ca="1" si="88"/>
        <v/>
      </c>
      <c r="T440" s="24" t="str">
        <f t="shared" ca="1" si="89"/>
        <v/>
      </c>
      <c r="U440" s="24">
        <f t="shared" ca="1" si="84"/>
        <v>0</v>
      </c>
    </row>
    <row r="441" spans="7:21" x14ac:dyDescent="0.25">
      <c r="G441" s="22">
        <v>434</v>
      </c>
      <c r="H441" s="22">
        <f>HLOOKUP($O441,$B$8:$E$26,H$5,FALSE)</f>
        <v>10</v>
      </c>
      <c r="I441" s="22">
        <f>HLOOKUP($O441,$B$8:$E$26,I$5,FALSE)</f>
        <v>0.2</v>
      </c>
      <c r="J441" s="22">
        <f>HLOOKUP($O441,$B$8:$E$26,J$5,FALSE)</f>
        <v>1.4</v>
      </c>
      <c r="K441" s="22">
        <f>HLOOKUP($O441,$B$8:$E$26,K$5,FALSE)</f>
        <v>0</v>
      </c>
      <c r="L441" s="22">
        <f>HLOOKUP($O441,$B$8:$E$26,L$5,FALSE)</f>
        <v>0</v>
      </c>
      <c r="M441" s="22">
        <f t="shared" si="85"/>
        <v>2</v>
      </c>
      <c r="N441" s="22">
        <f t="shared" si="86"/>
        <v>14</v>
      </c>
      <c r="O441" s="22" t="s">
        <v>41</v>
      </c>
      <c r="P441" s="24">
        <f t="shared" ca="1" si="82"/>
        <v>1.7024157632464434</v>
      </c>
      <c r="Q441" s="24">
        <f t="shared" ca="1" si="83"/>
        <v>8.114459474601178</v>
      </c>
      <c r="R441" s="24">
        <f t="shared" ca="1" si="87"/>
        <v>9.8168752378476221</v>
      </c>
      <c r="S441" s="22" t="str">
        <f t="shared" ca="1" si="88"/>
        <v/>
      </c>
      <c r="T441" s="24" t="str">
        <f t="shared" ca="1" si="89"/>
        <v/>
      </c>
      <c r="U441" s="24">
        <f t="shared" ca="1" si="84"/>
        <v>0</v>
      </c>
    </row>
    <row r="442" spans="7:21" x14ac:dyDescent="0.25">
      <c r="G442" s="22">
        <v>435</v>
      </c>
      <c r="H442" s="22">
        <f>HLOOKUP($O442,$B$8:$E$26,H$5,FALSE)</f>
        <v>1</v>
      </c>
      <c r="I442" s="22">
        <f>HLOOKUP($O442,$B$8:$E$26,I$5,FALSE)</f>
        <v>0.3</v>
      </c>
      <c r="J442" s="22">
        <f>HLOOKUP($O442,$B$8:$E$26,J$5,FALSE)</f>
        <v>0.95</v>
      </c>
      <c r="K442" s="22">
        <f>HLOOKUP($O442,$B$8:$E$26,K$5,FALSE)</f>
        <v>0</v>
      </c>
      <c r="L442" s="22">
        <f>HLOOKUP($O442,$B$8:$E$26,L$5,FALSE)</f>
        <v>0</v>
      </c>
      <c r="M442" s="22">
        <f t="shared" si="85"/>
        <v>0.3</v>
      </c>
      <c r="N442" s="22">
        <f t="shared" si="86"/>
        <v>0.95</v>
      </c>
      <c r="O442" s="22" t="s">
        <v>38</v>
      </c>
      <c r="P442" s="24">
        <f t="shared" ca="1" si="82"/>
        <v>4.1260927253895283E-2</v>
      </c>
      <c r="Q442" s="24">
        <f t="shared" ca="1" si="83"/>
        <v>0.64332113151597614</v>
      </c>
      <c r="R442" s="24">
        <f t="shared" ca="1" si="87"/>
        <v>0.68458205876987144</v>
      </c>
      <c r="S442" s="22" t="str">
        <f t="shared" ca="1" si="88"/>
        <v/>
      </c>
      <c r="T442" s="24" t="str">
        <f t="shared" ca="1" si="89"/>
        <v/>
      </c>
      <c r="U442" s="24">
        <f t="shared" ca="1" si="84"/>
        <v>0</v>
      </c>
    </row>
    <row r="443" spans="7:21" x14ac:dyDescent="0.25">
      <c r="G443" s="22">
        <v>436</v>
      </c>
      <c r="H443" s="22">
        <f>HLOOKUP($O443,$B$8:$E$26,H$5,FALSE)</f>
        <v>10</v>
      </c>
      <c r="I443" s="22">
        <f>HLOOKUP($O443,$B$8:$E$26,I$5,FALSE)</f>
        <v>0.2</v>
      </c>
      <c r="J443" s="22">
        <f>HLOOKUP($O443,$B$8:$E$26,J$5,FALSE)</f>
        <v>1.4</v>
      </c>
      <c r="K443" s="22">
        <f>HLOOKUP($O443,$B$8:$E$26,K$5,FALSE)</f>
        <v>0</v>
      </c>
      <c r="L443" s="22">
        <f>HLOOKUP($O443,$B$8:$E$26,L$5,FALSE)</f>
        <v>0</v>
      </c>
      <c r="M443" s="22">
        <f t="shared" si="85"/>
        <v>2</v>
      </c>
      <c r="N443" s="22">
        <f t="shared" si="86"/>
        <v>14</v>
      </c>
      <c r="O443" s="22" t="s">
        <v>41</v>
      </c>
      <c r="P443" s="24">
        <f t="shared" ca="1" si="82"/>
        <v>1.6964518512965328</v>
      </c>
      <c r="Q443" s="24">
        <f t="shared" ca="1" si="83"/>
        <v>8.3550257468652127</v>
      </c>
      <c r="R443" s="24">
        <f t="shared" ca="1" si="87"/>
        <v>10.051477598161746</v>
      </c>
      <c r="S443" s="22" t="str">
        <f t="shared" ca="1" si="88"/>
        <v>D</v>
      </c>
      <c r="T443" s="24">
        <f t="shared" ca="1" si="89"/>
        <v>5.147759816174613E-2</v>
      </c>
      <c r="U443" s="24">
        <f t="shared" ca="1" si="84"/>
        <v>0</v>
      </c>
    </row>
    <row r="444" spans="7:21" x14ac:dyDescent="0.25">
      <c r="G444" s="22">
        <v>437</v>
      </c>
      <c r="H444" s="22">
        <f>HLOOKUP($O444,$B$8:$E$26,H$5,FALSE)</f>
        <v>3</v>
      </c>
      <c r="I444" s="22">
        <f>HLOOKUP($O444,$B$8:$E$26,I$5,FALSE)</f>
        <v>0.2</v>
      </c>
      <c r="J444" s="22">
        <f>HLOOKUP($O444,$B$8:$E$26,J$5,FALSE)</f>
        <v>1.26</v>
      </c>
      <c r="K444" s="22">
        <f>HLOOKUP($O444,$B$8:$E$26,K$5,FALSE)</f>
        <v>0</v>
      </c>
      <c r="L444" s="22">
        <f>HLOOKUP($O444,$B$8:$E$26,L$5,FALSE)</f>
        <v>0</v>
      </c>
      <c r="M444" s="22">
        <f t="shared" si="85"/>
        <v>0.60000000000000009</v>
      </c>
      <c r="N444" s="22">
        <f t="shared" si="86"/>
        <v>3.7800000000000002</v>
      </c>
      <c r="O444" s="22" t="s">
        <v>39</v>
      </c>
      <c r="P444" s="24">
        <f t="shared" ca="1" si="82"/>
        <v>0.40837971268600826</v>
      </c>
      <c r="Q444" s="24">
        <f t="shared" ca="1" si="83"/>
        <v>1.8502092581267335</v>
      </c>
      <c r="R444" s="24">
        <f t="shared" ca="1" si="87"/>
        <v>2.2585889708127418</v>
      </c>
      <c r="S444" s="22" t="str">
        <f t="shared" ca="1" si="88"/>
        <v/>
      </c>
      <c r="T444" s="24" t="str">
        <f t="shared" ca="1" si="89"/>
        <v/>
      </c>
      <c r="U444" s="24">
        <f t="shared" ca="1" si="84"/>
        <v>0</v>
      </c>
    </row>
    <row r="445" spans="7:21" x14ac:dyDescent="0.25">
      <c r="G445" s="22">
        <v>438</v>
      </c>
      <c r="H445" s="22">
        <f>HLOOKUP($O445,$B$8:$E$26,H$5,FALSE)</f>
        <v>3</v>
      </c>
      <c r="I445" s="22">
        <f>HLOOKUP($O445,$B$8:$E$26,I$5,FALSE)</f>
        <v>0.2</v>
      </c>
      <c r="J445" s="22">
        <f>HLOOKUP($O445,$B$8:$E$26,J$5,FALSE)</f>
        <v>1.26</v>
      </c>
      <c r="K445" s="22">
        <f>HLOOKUP($O445,$B$8:$E$26,K$5,FALSE)</f>
        <v>0</v>
      </c>
      <c r="L445" s="22">
        <f>HLOOKUP($O445,$B$8:$E$26,L$5,FALSE)</f>
        <v>0</v>
      </c>
      <c r="M445" s="22">
        <f t="shared" si="85"/>
        <v>0.60000000000000009</v>
      </c>
      <c r="N445" s="22">
        <f t="shared" si="86"/>
        <v>3.7800000000000002</v>
      </c>
      <c r="O445" s="22" t="s">
        <v>39</v>
      </c>
      <c r="P445" s="24">
        <f t="shared" ca="1" si="82"/>
        <v>0.33079350635603905</v>
      </c>
      <c r="Q445" s="24">
        <f t="shared" ca="1" si="83"/>
        <v>1.940145285846516</v>
      </c>
      <c r="R445" s="24">
        <f t="shared" ca="1" si="87"/>
        <v>2.2709387922025552</v>
      </c>
      <c r="S445" s="22" t="str">
        <f t="shared" ca="1" si="88"/>
        <v/>
      </c>
      <c r="T445" s="24" t="str">
        <f t="shared" ca="1" si="89"/>
        <v/>
      </c>
      <c r="U445" s="24">
        <f t="shared" ca="1" si="84"/>
        <v>0</v>
      </c>
    </row>
    <row r="446" spans="7:21" x14ac:dyDescent="0.25">
      <c r="G446" s="22">
        <v>439</v>
      </c>
      <c r="H446" s="22">
        <f>HLOOKUP($O446,$B$8:$E$26,H$5,FALSE)</f>
        <v>5</v>
      </c>
      <c r="I446" s="22">
        <f>HLOOKUP($O446,$B$8:$E$26,I$5,FALSE)</f>
        <v>0.18</v>
      </c>
      <c r="J446" s="22">
        <f>HLOOKUP($O446,$B$8:$E$26,J$5,FALSE)</f>
        <v>1.37</v>
      </c>
      <c r="K446" s="22">
        <f>HLOOKUP($O446,$B$8:$E$26,K$5,FALSE)</f>
        <v>0</v>
      </c>
      <c r="L446" s="22">
        <f>HLOOKUP($O446,$B$8:$E$26,L$5,FALSE)</f>
        <v>0</v>
      </c>
      <c r="M446" s="22">
        <f t="shared" si="85"/>
        <v>0.89999999999999991</v>
      </c>
      <c r="N446" s="22">
        <f t="shared" si="86"/>
        <v>6.8500000000000005</v>
      </c>
      <c r="O446" s="22" t="s">
        <v>40</v>
      </c>
      <c r="P446" s="24">
        <f t="shared" ca="1" si="82"/>
        <v>0.11878141168226974</v>
      </c>
      <c r="Q446" s="24">
        <f t="shared" ca="1" si="83"/>
        <v>3.7924910094773496</v>
      </c>
      <c r="R446" s="24">
        <f t="shared" ca="1" si="87"/>
        <v>3.9112724211596195</v>
      </c>
      <c r="S446" s="22" t="str">
        <f t="shared" ca="1" si="88"/>
        <v/>
      </c>
      <c r="T446" s="24" t="str">
        <f t="shared" ca="1" si="89"/>
        <v/>
      </c>
      <c r="U446" s="24">
        <f t="shared" ca="1" si="84"/>
        <v>0</v>
      </c>
    </row>
    <row r="447" spans="7:21" x14ac:dyDescent="0.25">
      <c r="G447" s="22">
        <v>440</v>
      </c>
      <c r="H447" s="22">
        <f>HLOOKUP($O447,$B$8:$E$26,H$5,FALSE)</f>
        <v>10</v>
      </c>
      <c r="I447" s="22">
        <f>HLOOKUP($O447,$B$8:$E$26,I$5,FALSE)</f>
        <v>0.2</v>
      </c>
      <c r="J447" s="22">
        <f>HLOOKUP($O447,$B$8:$E$26,J$5,FALSE)</f>
        <v>1.4</v>
      </c>
      <c r="K447" s="22">
        <f>HLOOKUP($O447,$B$8:$E$26,K$5,FALSE)</f>
        <v>0</v>
      </c>
      <c r="L447" s="22">
        <f>HLOOKUP($O447,$B$8:$E$26,L$5,FALSE)</f>
        <v>0</v>
      </c>
      <c r="M447" s="22">
        <f t="shared" si="85"/>
        <v>2</v>
      </c>
      <c r="N447" s="22">
        <f t="shared" si="86"/>
        <v>14</v>
      </c>
      <c r="O447" s="22" t="s">
        <v>41</v>
      </c>
      <c r="P447" s="24">
        <f t="shared" ca="1" si="82"/>
        <v>1.604847462613612</v>
      </c>
      <c r="Q447" s="24">
        <f t="shared" ca="1" si="83"/>
        <v>8.1828024698662638</v>
      </c>
      <c r="R447" s="24">
        <f t="shared" ca="1" si="87"/>
        <v>9.7876499324798765</v>
      </c>
      <c r="S447" s="22" t="str">
        <f t="shared" ca="1" si="88"/>
        <v/>
      </c>
      <c r="T447" s="24" t="str">
        <f t="shared" ca="1" si="89"/>
        <v/>
      </c>
      <c r="U447" s="24">
        <f t="shared" ca="1" si="84"/>
        <v>0</v>
      </c>
    </row>
    <row r="448" spans="7:21" x14ac:dyDescent="0.25">
      <c r="G448" s="22">
        <v>441</v>
      </c>
      <c r="H448" s="22">
        <f>HLOOKUP($O448,$B$8:$E$26,H$5,FALSE)</f>
        <v>5</v>
      </c>
      <c r="I448" s="22">
        <f>HLOOKUP($O448,$B$8:$E$26,I$5,FALSE)</f>
        <v>0.18</v>
      </c>
      <c r="J448" s="22">
        <f>HLOOKUP($O448,$B$8:$E$26,J$5,FALSE)</f>
        <v>1.37</v>
      </c>
      <c r="K448" s="22">
        <f>HLOOKUP($O448,$B$8:$E$26,K$5,FALSE)</f>
        <v>0</v>
      </c>
      <c r="L448" s="22">
        <f>HLOOKUP($O448,$B$8:$E$26,L$5,FALSE)</f>
        <v>0</v>
      </c>
      <c r="M448" s="22">
        <f t="shared" si="85"/>
        <v>0.89999999999999991</v>
      </c>
      <c r="N448" s="22">
        <f t="shared" si="86"/>
        <v>6.8500000000000005</v>
      </c>
      <c r="O448" s="22" t="s">
        <v>40</v>
      </c>
      <c r="P448" s="24">
        <f t="shared" ca="1" si="82"/>
        <v>0.71725057320185437</v>
      </c>
      <c r="Q448" s="24">
        <f t="shared" ca="1" si="83"/>
        <v>3.7786307868859965</v>
      </c>
      <c r="R448" s="24">
        <f t="shared" ca="1" si="87"/>
        <v>4.4958813600878509</v>
      </c>
      <c r="S448" s="22" t="str">
        <f t="shared" ca="1" si="88"/>
        <v/>
      </c>
      <c r="T448" s="24" t="str">
        <f t="shared" ca="1" si="89"/>
        <v/>
      </c>
      <c r="U448" s="24">
        <f t="shared" ca="1" si="84"/>
        <v>0</v>
      </c>
    </row>
    <row r="449" spans="7:21" x14ac:dyDescent="0.25">
      <c r="G449" s="22">
        <v>442</v>
      </c>
      <c r="H449" s="22">
        <f>HLOOKUP($O449,$B$8:$E$26,H$5,FALSE)</f>
        <v>3</v>
      </c>
      <c r="I449" s="22">
        <f>HLOOKUP($O449,$B$8:$E$26,I$5,FALSE)</f>
        <v>0.2</v>
      </c>
      <c r="J449" s="22">
        <f>HLOOKUP($O449,$B$8:$E$26,J$5,FALSE)</f>
        <v>1.26</v>
      </c>
      <c r="K449" s="22">
        <f>HLOOKUP($O449,$B$8:$E$26,K$5,FALSE)</f>
        <v>0</v>
      </c>
      <c r="L449" s="22">
        <f>HLOOKUP($O449,$B$8:$E$26,L$5,FALSE)</f>
        <v>0</v>
      </c>
      <c r="M449" s="22">
        <f t="shared" si="85"/>
        <v>0.60000000000000009</v>
      </c>
      <c r="N449" s="22">
        <f t="shared" si="86"/>
        <v>3.7800000000000002</v>
      </c>
      <c r="O449" s="22" t="s">
        <v>39</v>
      </c>
      <c r="P449" s="24">
        <f t="shared" ca="1" si="82"/>
        <v>0.3827684901081147</v>
      </c>
      <c r="Q449" s="24">
        <f t="shared" ca="1" si="83"/>
        <v>2.1776414983141827</v>
      </c>
      <c r="R449" s="24">
        <f t="shared" ca="1" si="87"/>
        <v>2.5604099884222973</v>
      </c>
      <c r="S449" s="22" t="str">
        <f t="shared" ca="1" si="88"/>
        <v/>
      </c>
      <c r="T449" s="24" t="str">
        <f t="shared" ca="1" si="89"/>
        <v/>
      </c>
      <c r="U449" s="24">
        <f t="shared" ca="1" si="84"/>
        <v>0</v>
      </c>
    </row>
    <row r="450" spans="7:21" x14ac:dyDescent="0.25">
      <c r="G450" s="22">
        <v>443</v>
      </c>
      <c r="H450" s="22">
        <f>HLOOKUP($O450,$B$8:$E$26,H$5,FALSE)</f>
        <v>3</v>
      </c>
      <c r="I450" s="22">
        <f>HLOOKUP($O450,$B$8:$E$26,I$5,FALSE)</f>
        <v>0.2</v>
      </c>
      <c r="J450" s="22">
        <f>HLOOKUP($O450,$B$8:$E$26,J$5,FALSE)</f>
        <v>1.26</v>
      </c>
      <c r="K450" s="22">
        <f>HLOOKUP($O450,$B$8:$E$26,K$5,FALSE)</f>
        <v>0</v>
      </c>
      <c r="L450" s="22">
        <f>HLOOKUP($O450,$B$8:$E$26,L$5,FALSE)</f>
        <v>0</v>
      </c>
      <c r="M450" s="22">
        <f t="shared" si="85"/>
        <v>0.60000000000000009</v>
      </c>
      <c r="N450" s="22">
        <f t="shared" si="86"/>
        <v>3.7800000000000002</v>
      </c>
      <c r="O450" s="22" t="s">
        <v>39</v>
      </c>
      <c r="P450" s="24">
        <f t="shared" ca="1" si="82"/>
        <v>0.32116505947478291</v>
      </c>
      <c r="Q450" s="24">
        <f t="shared" ca="1" si="83"/>
        <v>1.9572813389749506</v>
      </c>
      <c r="R450" s="24">
        <f t="shared" ca="1" si="87"/>
        <v>2.2784463984497334</v>
      </c>
      <c r="S450" s="22" t="str">
        <f t="shared" ca="1" si="88"/>
        <v/>
      </c>
      <c r="T450" s="24" t="str">
        <f t="shared" ca="1" si="89"/>
        <v/>
      </c>
      <c r="U450" s="24">
        <f t="shared" ca="1" si="84"/>
        <v>0</v>
      </c>
    </row>
    <row r="451" spans="7:21" x14ac:dyDescent="0.25">
      <c r="G451" s="22">
        <v>444</v>
      </c>
      <c r="H451" s="22">
        <f>HLOOKUP($O451,$B$8:$E$26,H$5,FALSE)</f>
        <v>10</v>
      </c>
      <c r="I451" s="22">
        <f>HLOOKUP($O451,$B$8:$E$26,I$5,FALSE)</f>
        <v>0.2</v>
      </c>
      <c r="J451" s="22">
        <f>HLOOKUP($O451,$B$8:$E$26,J$5,FALSE)</f>
        <v>1.4</v>
      </c>
      <c r="K451" s="22">
        <f>HLOOKUP($O451,$B$8:$E$26,K$5,FALSE)</f>
        <v>0</v>
      </c>
      <c r="L451" s="22">
        <f>HLOOKUP($O451,$B$8:$E$26,L$5,FALSE)</f>
        <v>0</v>
      </c>
      <c r="M451" s="22">
        <f t="shared" si="85"/>
        <v>2</v>
      </c>
      <c r="N451" s="22">
        <f t="shared" si="86"/>
        <v>14</v>
      </c>
      <c r="O451" s="22" t="s">
        <v>41</v>
      </c>
      <c r="P451" s="24">
        <f t="shared" ca="1" si="82"/>
        <v>0.2845600897544156</v>
      </c>
      <c r="Q451" s="24">
        <f t="shared" ca="1" si="83"/>
        <v>6.8264714099923918</v>
      </c>
      <c r="R451" s="24">
        <f t="shared" ca="1" si="87"/>
        <v>7.1110314997468071</v>
      </c>
      <c r="S451" s="22" t="str">
        <f t="shared" ca="1" si="88"/>
        <v/>
      </c>
      <c r="T451" s="24" t="str">
        <f t="shared" ca="1" si="89"/>
        <v/>
      </c>
      <c r="U451" s="24">
        <f t="shared" ca="1" si="84"/>
        <v>0</v>
      </c>
    </row>
    <row r="452" spans="7:21" x14ac:dyDescent="0.25">
      <c r="G452" s="22">
        <v>445</v>
      </c>
      <c r="H452" s="22">
        <f>HLOOKUP($O452,$B$8:$E$26,H$5,FALSE)</f>
        <v>1</v>
      </c>
      <c r="I452" s="22">
        <f>HLOOKUP($O452,$B$8:$E$26,I$5,FALSE)</f>
        <v>0.3</v>
      </c>
      <c r="J452" s="22">
        <f>HLOOKUP($O452,$B$8:$E$26,J$5,FALSE)</f>
        <v>0.95</v>
      </c>
      <c r="K452" s="22">
        <f>HLOOKUP($O452,$B$8:$E$26,K$5,FALSE)</f>
        <v>0</v>
      </c>
      <c r="L452" s="22">
        <f>HLOOKUP($O452,$B$8:$E$26,L$5,FALSE)</f>
        <v>0</v>
      </c>
      <c r="M452" s="22">
        <f t="shared" si="85"/>
        <v>0.3</v>
      </c>
      <c r="N452" s="22">
        <f t="shared" si="86"/>
        <v>0.95</v>
      </c>
      <c r="O452" s="22" t="s">
        <v>38</v>
      </c>
      <c r="P452" s="24">
        <f t="shared" ca="1" si="82"/>
        <v>0.207780959581048</v>
      </c>
      <c r="Q452" s="24">
        <f t="shared" ca="1" si="83"/>
        <v>0.63778867444691167</v>
      </c>
      <c r="R452" s="24">
        <f t="shared" ca="1" si="87"/>
        <v>0.8455696340279597</v>
      </c>
      <c r="S452" s="22" t="str">
        <f t="shared" ca="1" si="88"/>
        <v/>
      </c>
      <c r="T452" s="24" t="str">
        <f t="shared" ca="1" si="89"/>
        <v/>
      </c>
      <c r="U452" s="24">
        <f t="shared" ca="1" si="84"/>
        <v>0</v>
      </c>
    </row>
    <row r="453" spans="7:21" x14ac:dyDescent="0.25">
      <c r="G453" s="22">
        <v>446</v>
      </c>
      <c r="H453" s="22">
        <f>HLOOKUP($O453,$B$8:$E$26,H$5,FALSE)</f>
        <v>5</v>
      </c>
      <c r="I453" s="22">
        <f>HLOOKUP($O453,$B$8:$E$26,I$5,FALSE)</f>
        <v>0.18</v>
      </c>
      <c r="J453" s="22">
        <f>HLOOKUP($O453,$B$8:$E$26,J$5,FALSE)</f>
        <v>1.37</v>
      </c>
      <c r="K453" s="22">
        <f>HLOOKUP($O453,$B$8:$E$26,K$5,FALSE)</f>
        <v>0</v>
      </c>
      <c r="L453" s="22">
        <f>HLOOKUP($O453,$B$8:$E$26,L$5,FALSE)</f>
        <v>0</v>
      </c>
      <c r="M453" s="22">
        <f t="shared" si="85"/>
        <v>0.89999999999999991</v>
      </c>
      <c r="N453" s="22">
        <f t="shared" si="86"/>
        <v>6.8500000000000005</v>
      </c>
      <c r="O453" s="22" t="s">
        <v>40</v>
      </c>
      <c r="P453" s="24">
        <f t="shared" ca="1" si="82"/>
        <v>0.4139800009537018</v>
      </c>
      <c r="Q453" s="24">
        <f t="shared" ca="1" si="83"/>
        <v>3.5048634133659333</v>
      </c>
      <c r="R453" s="24">
        <f t="shared" ca="1" si="87"/>
        <v>3.9188434143196353</v>
      </c>
      <c r="S453" s="22" t="str">
        <f t="shared" ca="1" si="88"/>
        <v/>
      </c>
      <c r="T453" s="24" t="str">
        <f t="shared" ca="1" si="89"/>
        <v/>
      </c>
      <c r="U453" s="24">
        <f t="shared" ca="1" si="84"/>
        <v>0</v>
      </c>
    </row>
    <row r="454" spans="7:21" x14ac:dyDescent="0.25">
      <c r="G454" s="22">
        <v>447</v>
      </c>
      <c r="H454" s="22">
        <f>HLOOKUP($O454,$B$8:$E$26,H$5,FALSE)</f>
        <v>5</v>
      </c>
      <c r="I454" s="22">
        <f>HLOOKUP($O454,$B$8:$E$26,I$5,FALSE)</f>
        <v>0.18</v>
      </c>
      <c r="J454" s="22">
        <f>HLOOKUP($O454,$B$8:$E$26,J$5,FALSE)</f>
        <v>1.37</v>
      </c>
      <c r="K454" s="22">
        <f>HLOOKUP($O454,$B$8:$E$26,K$5,FALSE)</f>
        <v>0</v>
      </c>
      <c r="L454" s="22">
        <f>HLOOKUP($O454,$B$8:$E$26,L$5,FALSE)</f>
        <v>0</v>
      </c>
      <c r="M454" s="22">
        <f t="shared" si="85"/>
        <v>0.89999999999999991</v>
      </c>
      <c r="N454" s="22">
        <f t="shared" si="86"/>
        <v>6.8500000000000005</v>
      </c>
      <c r="O454" s="22" t="s">
        <v>40</v>
      </c>
      <c r="P454" s="24">
        <f t="shared" ca="1" si="82"/>
        <v>0.73565844390743795</v>
      </c>
      <c r="Q454" s="24">
        <f t="shared" ca="1" si="83"/>
        <v>4.2569328564601703</v>
      </c>
      <c r="R454" s="24">
        <f t="shared" ca="1" si="87"/>
        <v>4.9925913003676081</v>
      </c>
      <c r="S454" s="22" t="str">
        <f t="shared" ca="1" si="88"/>
        <v/>
      </c>
      <c r="T454" s="24" t="str">
        <f t="shared" ca="1" si="89"/>
        <v/>
      </c>
      <c r="U454" s="24">
        <f t="shared" ca="1" si="84"/>
        <v>0</v>
      </c>
    </row>
    <row r="455" spans="7:21" x14ac:dyDescent="0.25">
      <c r="G455" s="22">
        <v>448</v>
      </c>
      <c r="H455" s="22">
        <f>HLOOKUP($O455,$B$8:$E$26,H$5,FALSE)</f>
        <v>10</v>
      </c>
      <c r="I455" s="22">
        <f>HLOOKUP($O455,$B$8:$E$26,I$5,FALSE)</f>
        <v>0.2</v>
      </c>
      <c r="J455" s="22">
        <f>HLOOKUP($O455,$B$8:$E$26,J$5,FALSE)</f>
        <v>1.4</v>
      </c>
      <c r="K455" s="22">
        <f>HLOOKUP($O455,$B$8:$E$26,K$5,FALSE)</f>
        <v>0</v>
      </c>
      <c r="L455" s="22">
        <f>HLOOKUP($O455,$B$8:$E$26,L$5,FALSE)</f>
        <v>0</v>
      </c>
      <c r="M455" s="22">
        <f t="shared" si="85"/>
        <v>2</v>
      </c>
      <c r="N455" s="22">
        <f t="shared" si="86"/>
        <v>14</v>
      </c>
      <c r="O455" s="22" t="s">
        <v>41</v>
      </c>
      <c r="P455" s="24">
        <f t="shared" ca="1" si="82"/>
        <v>1.7989220847554266</v>
      </c>
      <c r="Q455" s="24">
        <f t="shared" ca="1" si="83"/>
        <v>6.6921909532203312</v>
      </c>
      <c r="R455" s="24">
        <f t="shared" ca="1" si="87"/>
        <v>8.491113037975758</v>
      </c>
      <c r="S455" s="22" t="str">
        <f t="shared" ca="1" si="88"/>
        <v/>
      </c>
      <c r="T455" s="24" t="str">
        <f t="shared" ca="1" si="89"/>
        <v/>
      </c>
      <c r="U455" s="24">
        <f t="shared" ca="1" si="84"/>
        <v>0</v>
      </c>
    </row>
    <row r="456" spans="7:21" x14ac:dyDescent="0.25">
      <c r="G456" s="22">
        <v>449</v>
      </c>
      <c r="H456" s="22">
        <f>HLOOKUP($O456,$B$8:$E$26,H$5,FALSE)</f>
        <v>1</v>
      </c>
      <c r="I456" s="22">
        <f>HLOOKUP($O456,$B$8:$E$26,I$5,FALSE)</f>
        <v>0.3</v>
      </c>
      <c r="J456" s="22">
        <f>HLOOKUP($O456,$B$8:$E$26,J$5,FALSE)</f>
        <v>0.95</v>
      </c>
      <c r="K456" s="22">
        <f>HLOOKUP($O456,$B$8:$E$26,K$5,FALSE)</f>
        <v>0</v>
      </c>
      <c r="L456" s="22">
        <f>HLOOKUP($O456,$B$8:$E$26,L$5,FALSE)</f>
        <v>0</v>
      </c>
      <c r="M456" s="22">
        <f t="shared" si="85"/>
        <v>0.3</v>
      </c>
      <c r="N456" s="22">
        <f t="shared" si="86"/>
        <v>0.95</v>
      </c>
      <c r="O456" s="22" t="s">
        <v>38</v>
      </c>
      <c r="P456" s="24">
        <f t="shared" ca="1" si="82"/>
        <v>3.5851427232808784E-2</v>
      </c>
      <c r="Q456" s="24">
        <f t="shared" ca="1" si="83"/>
        <v>0.69244132177760009</v>
      </c>
      <c r="R456" s="24">
        <f t="shared" ca="1" si="87"/>
        <v>0.72829274901040886</v>
      </c>
      <c r="S456" s="22" t="str">
        <f t="shared" ca="1" si="88"/>
        <v/>
      </c>
      <c r="T456" s="24" t="str">
        <f t="shared" ca="1" si="89"/>
        <v/>
      </c>
      <c r="U456" s="24">
        <f t="shared" ca="1" si="84"/>
        <v>0</v>
      </c>
    </row>
    <row r="457" spans="7:21" x14ac:dyDescent="0.25">
      <c r="G457" s="22">
        <v>450</v>
      </c>
      <c r="H457" s="22">
        <f>HLOOKUP($O457,$B$8:$E$26,H$5,FALSE)</f>
        <v>1</v>
      </c>
      <c r="I457" s="22">
        <f>HLOOKUP($O457,$B$8:$E$26,I$5,FALSE)</f>
        <v>0.3</v>
      </c>
      <c r="J457" s="22">
        <f>HLOOKUP($O457,$B$8:$E$26,J$5,FALSE)</f>
        <v>0.95</v>
      </c>
      <c r="K457" s="22">
        <f>HLOOKUP($O457,$B$8:$E$26,K$5,FALSE)</f>
        <v>0</v>
      </c>
      <c r="L457" s="22">
        <f>HLOOKUP($O457,$B$8:$E$26,L$5,FALSE)</f>
        <v>0</v>
      </c>
      <c r="M457" s="22">
        <f t="shared" si="85"/>
        <v>0.3</v>
      </c>
      <c r="N457" s="22">
        <f t="shared" si="86"/>
        <v>0.95</v>
      </c>
      <c r="O457" s="22" t="s">
        <v>38</v>
      </c>
      <c r="P457" s="24">
        <f t="shared" ref="P457:P520" ca="1" si="90">RAND()*$M457</f>
        <v>6.4003413865616407E-2</v>
      </c>
      <c r="Q457" s="24">
        <f t="shared" ref="Q457:Q520" ca="1" si="91">MIN(N457*20,MAX(M457,NORMINV(RAND(),N457-(N457-M457)/2,(N457-M457)/16)))</f>
        <v>0.69971393244402436</v>
      </c>
      <c r="R457" s="24">
        <f t="shared" ca="1" si="87"/>
        <v>0.76371734630964072</v>
      </c>
      <c r="S457" s="22" t="str">
        <f t="shared" ca="1" si="88"/>
        <v/>
      </c>
      <c r="T457" s="24" t="str">
        <f t="shared" ca="1" si="89"/>
        <v/>
      </c>
      <c r="U457" s="24">
        <f t="shared" ref="U457:U520" ca="1" si="92">Q457*K457*L457</f>
        <v>0</v>
      </c>
    </row>
    <row r="458" spans="7:21" x14ac:dyDescent="0.25">
      <c r="G458" s="22">
        <v>451</v>
      </c>
      <c r="H458" s="22">
        <f>HLOOKUP($O458,$B$8:$E$26,H$5,FALSE)</f>
        <v>1</v>
      </c>
      <c r="I458" s="22">
        <f>HLOOKUP($O458,$B$8:$E$26,I$5,FALSE)</f>
        <v>0.3</v>
      </c>
      <c r="J458" s="22">
        <f>HLOOKUP($O458,$B$8:$E$26,J$5,FALSE)</f>
        <v>0.95</v>
      </c>
      <c r="K458" s="22">
        <f>HLOOKUP($O458,$B$8:$E$26,K$5,FALSE)</f>
        <v>0</v>
      </c>
      <c r="L458" s="22">
        <f>HLOOKUP($O458,$B$8:$E$26,L$5,FALSE)</f>
        <v>0</v>
      </c>
      <c r="M458" s="22">
        <f t="shared" si="85"/>
        <v>0.3</v>
      </c>
      <c r="N458" s="22">
        <f t="shared" si="86"/>
        <v>0.95</v>
      </c>
      <c r="O458" s="22" t="s">
        <v>38</v>
      </c>
      <c r="P458" s="24">
        <f t="shared" ca="1" si="90"/>
        <v>1.0904026219621965E-2</v>
      </c>
      <c r="Q458" s="24">
        <f t="shared" ca="1" si="91"/>
        <v>0.60661706015183736</v>
      </c>
      <c r="R458" s="24">
        <f t="shared" ca="1" si="87"/>
        <v>0.6175210863714593</v>
      </c>
      <c r="S458" s="22" t="str">
        <f t="shared" ca="1" si="88"/>
        <v/>
      </c>
      <c r="T458" s="24" t="str">
        <f t="shared" ca="1" si="89"/>
        <v/>
      </c>
      <c r="U458" s="24">
        <f t="shared" ca="1" si="92"/>
        <v>0</v>
      </c>
    </row>
    <row r="459" spans="7:21" x14ac:dyDescent="0.25">
      <c r="G459" s="22">
        <v>452</v>
      </c>
      <c r="H459" s="22">
        <f>HLOOKUP($O459,$B$8:$E$26,H$5,FALSE)</f>
        <v>5</v>
      </c>
      <c r="I459" s="22">
        <f>HLOOKUP($O459,$B$8:$E$26,I$5,FALSE)</f>
        <v>0.18</v>
      </c>
      <c r="J459" s="22">
        <f>HLOOKUP($O459,$B$8:$E$26,J$5,FALSE)</f>
        <v>1.37</v>
      </c>
      <c r="K459" s="22">
        <f>HLOOKUP($O459,$B$8:$E$26,K$5,FALSE)</f>
        <v>0</v>
      </c>
      <c r="L459" s="22">
        <f>HLOOKUP($O459,$B$8:$E$26,L$5,FALSE)</f>
        <v>0</v>
      </c>
      <c r="M459" s="22">
        <f t="shared" si="85"/>
        <v>0.89999999999999991</v>
      </c>
      <c r="N459" s="22">
        <f t="shared" si="86"/>
        <v>6.8500000000000005</v>
      </c>
      <c r="O459" s="22" t="s">
        <v>40</v>
      </c>
      <c r="P459" s="24">
        <f t="shared" ca="1" si="90"/>
        <v>0.73745966011533581</v>
      </c>
      <c r="Q459" s="24">
        <f t="shared" ca="1" si="91"/>
        <v>3.6215554627029967</v>
      </c>
      <c r="R459" s="24">
        <f t="shared" ca="1" si="87"/>
        <v>4.3590151228183327</v>
      </c>
      <c r="S459" s="22" t="str">
        <f t="shared" ca="1" si="88"/>
        <v/>
      </c>
      <c r="T459" s="24" t="str">
        <f t="shared" ca="1" si="89"/>
        <v/>
      </c>
      <c r="U459" s="24">
        <f t="shared" ca="1" si="92"/>
        <v>0</v>
      </c>
    </row>
    <row r="460" spans="7:21" x14ac:dyDescent="0.25">
      <c r="G460" s="22">
        <v>453</v>
      </c>
      <c r="H460" s="22">
        <f>HLOOKUP($O460,$B$8:$E$26,H$5,FALSE)</f>
        <v>3</v>
      </c>
      <c r="I460" s="22">
        <f>HLOOKUP($O460,$B$8:$E$26,I$5,FALSE)</f>
        <v>0.2</v>
      </c>
      <c r="J460" s="22">
        <f>HLOOKUP($O460,$B$8:$E$26,J$5,FALSE)</f>
        <v>1.26</v>
      </c>
      <c r="K460" s="22">
        <f>HLOOKUP($O460,$B$8:$E$26,K$5,FALSE)</f>
        <v>0</v>
      </c>
      <c r="L460" s="22">
        <f>HLOOKUP($O460,$B$8:$E$26,L$5,FALSE)</f>
        <v>0</v>
      </c>
      <c r="M460" s="22">
        <f t="shared" si="85"/>
        <v>0.60000000000000009</v>
      </c>
      <c r="N460" s="22">
        <f t="shared" si="86"/>
        <v>3.7800000000000002</v>
      </c>
      <c r="O460" s="22" t="s">
        <v>39</v>
      </c>
      <c r="P460" s="24">
        <f t="shared" ca="1" si="90"/>
        <v>0.59046312757874198</v>
      </c>
      <c r="Q460" s="24">
        <f t="shared" ca="1" si="91"/>
        <v>2.2899738181178693</v>
      </c>
      <c r="R460" s="24">
        <f t="shared" ca="1" si="87"/>
        <v>2.8804369456966112</v>
      </c>
      <c r="S460" s="22" t="str">
        <f t="shared" ca="1" si="88"/>
        <v/>
      </c>
      <c r="T460" s="24" t="str">
        <f t="shared" ca="1" si="89"/>
        <v/>
      </c>
      <c r="U460" s="24">
        <f t="shared" ca="1" si="92"/>
        <v>0</v>
      </c>
    </row>
    <row r="461" spans="7:21" x14ac:dyDescent="0.25">
      <c r="G461" s="22">
        <v>454</v>
      </c>
      <c r="H461" s="22">
        <f>HLOOKUP($O461,$B$8:$E$26,H$5,FALSE)</f>
        <v>3</v>
      </c>
      <c r="I461" s="22">
        <f>HLOOKUP($O461,$B$8:$E$26,I$5,FALSE)</f>
        <v>0.2</v>
      </c>
      <c r="J461" s="22">
        <f>HLOOKUP($O461,$B$8:$E$26,J$5,FALSE)</f>
        <v>1.26</v>
      </c>
      <c r="K461" s="22">
        <f>HLOOKUP($O461,$B$8:$E$26,K$5,FALSE)</f>
        <v>0</v>
      </c>
      <c r="L461" s="22">
        <f>HLOOKUP($O461,$B$8:$E$26,L$5,FALSE)</f>
        <v>0</v>
      </c>
      <c r="M461" s="22">
        <f t="shared" si="85"/>
        <v>0.60000000000000009</v>
      </c>
      <c r="N461" s="22">
        <f t="shared" si="86"/>
        <v>3.7800000000000002</v>
      </c>
      <c r="O461" s="22" t="s">
        <v>39</v>
      </c>
      <c r="P461" s="24">
        <f t="shared" ca="1" si="90"/>
        <v>7.2051359642170187E-2</v>
      </c>
      <c r="Q461" s="24">
        <f t="shared" ca="1" si="91"/>
        <v>2.0872041686247198</v>
      </c>
      <c r="R461" s="24">
        <f t="shared" ca="1" si="87"/>
        <v>2.1592555282668902</v>
      </c>
      <c r="S461" s="22" t="str">
        <f t="shared" ca="1" si="88"/>
        <v/>
      </c>
      <c r="T461" s="24" t="str">
        <f t="shared" ca="1" si="89"/>
        <v/>
      </c>
      <c r="U461" s="24">
        <f t="shared" ca="1" si="92"/>
        <v>0</v>
      </c>
    </row>
    <row r="462" spans="7:21" x14ac:dyDescent="0.25">
      <c r="G462" s="22">
        <v>455</v>
      </c>
      <c r="H462" s="22">
        <f>HLOOKUP($O462,$B$8:$E$26,H$5,FALSE)</f>
        <v>10</v>
      </c>
      <c r="I462" s="22">
        <f>HLOOKUP($O462,$B$8:$E$26,I$5,FALSE)</f>
        <v>0.2</v>
      </c>
      <c r="J462" s="22">
        <f>HLOOKUP($O462,$B$8:$E$26,J$5,FALSE)</f>
        <v>1.4</v>
      </c>
      <c r="K462" s="22">
        <f>HLOOKUP($O462,$B$8:$E$26,K$5,FALSE)</f>
        <v>0</v>
      </c>
      <c r="L462" s="22">
        <f>HLOOKUP($O462,$B$8:$E$26,L$5,FALSE)</f>
        <v>0</v>
      </c>
      <c r="M462" s="22">
        <f t="shared" si="85"/>
        <v>2</v>
      </c>
      <c r="N462" s="22">
        <f t="shared" si="86"/>
        <v>14</v>
      </c>
      <c r="O462" s="22" t="s">
        <v>41</v>
      </c>
      <c r="P462" s="24">
        <f t="shared" ca="1" si="90"/>
        <v>4.5754825174427749E-2</v>
      </c>
      <c r="Q462" s="24">
        <f t="shared" ca="1" si="91"/>
        <v>7.9895690507259811</v>
      </c>
      <c r="R462" s="24">
        <f t="shared" ca="1" si="87"/>
        <v>8.0353238759004082</v>
      </c>
      <c r="S462" s="22" t="str">
        <f t="shared" ca="1" si="88"/>
        <v/>
      </c>
      <c r="T462" s="24" t="str">
        <f t="shared" ca="1" si="89"/>
        <v/>
      </c>
      <c r="U462" s="24">
        <f t="shared" ca="1" si="92"/>
        <v>0</v>
      </c>
    </row>
    <row r="463" spans="7:21" x14ac:dyDescent="0.25">
      <c r="G463" s="22">
        <v>456</v>
      </c>
      <c r="H463" s="22">
        <f>HLOOKUP($O463,$B$8:$E$26,H$5,FALSE)</f>
        <v>3</v>
      </c>
      <c r="I463" s="22">
        <f>HLOOKUP($O463,$B$8:$E$26,I$5,FALSE)</f>
        <v>0.2</v>
      </c>
      <c r="J463" s="22">
        <f>HLOOKUP($O463,$B$8:$E$26,J$5,FALSE)</f>
        <v>1.26</v>
      </c>
      <c r="K463" s="22">
        <f>HLOOKUP($O463,$B$8:$E$26,K$5,FALSE)</f>
        <v>0</v>
      </c>
      <c r="L463" s="22">
        <f>HLOOKUP($O463,$B$8:$E$26,L$5,FALSE)</f>
        <v>0</v>
      </c>
      <c r="M463" s="22">
        <f t="shared" ref="M463:M526" si="93">I463*$H463</f>
        <v>0.60000000000000009</v>
      </c>
      <c r="N463" s="22">
        <f t="shared" ref="N463:N526" si="94">J463*$H463</f>
        <v>3.7800000000000002</v>
      </c>
      <c r="O463" s="22" t="s">
        <v>39</v>
      </c>
      <c r="P463" s="24">
        <f t="shared" ca="1" si="90"/>
        <v>0.15493436843434327</v>
      </c>
      <c r="Q463" s="24">
        <f t="shared" ca="1" si="91"/>
        <v>2.0375850153343982</v>
      </c>
      <c r="R463" s="24">
        <f t="shared" ca="1" si="87"/>
        <v>2.1925193837687416</v>
      </c>
      <c r="S463" s="22" t="str">
        <f t="shared" ca="1" si="88"/>
        <v/>
      </c>
      <c r="T463" s="24" t="str">
        <f t="shared" ca="1" si="89"/>
        <v/>
      </c>
      <c r="U463" s="24">
        <f t="shared" ca="1" si="92"/>
        <v>0</v>
      </c>
    </row>
    <row r="464" spans="7:21" x14ac:dyDescent="0.25">
      <c r="G464" s="22">
        <v>457</v>
      </c>
      <c r="H464" s="22">
        <f>HLOOKUP($O464,$B$8:$E$26,H$5,FALSE)</f>
        <v>3</v>
      </c>
      <c r="I464" s="22">
        <f>HLOOKUP($O464,$B$8:$E$26,I$5,FALSE)</f>
        <v>0.2</v>
      </c>
      <c r="J464" s="22">
        <f>HLOOKUP($O464,$B$8:$E$26,J$5,FALSE)</f>
        <v>1.26</v>
      </c>
      <c r="K464" s="22">
        <f>HLOOKUP($O464,$B$8:$E$26,K$5,FALSE)</f>
        <v>0</v>
      </c>
      <c r="L464" s="22">
        <f>HLOOKUP($O464,$B$8:$E$26,L$5,FALSE)</f>
        <v>0</v>
      </c>
      <c r="M464" s="22">
        <f t="shared" si="93"/>
        <v>0.60000000000000009</v>
      </c>
      <c r="N464" s="22">
        <f t="shared" si="94"/>
        <v>3.7800000000000002</v>
      </c>
      <c r="O464" s="22" t="s">
        <v>39</v>
      </c>
      <c r="P464" s="24">
        <f t="shared" ca="1" si="90"/>
        <v>0.56086534236752461</v>
      </c>
      <c r="Q464" s="24">
        <f t="shared" ca="1" si="91"/>
        <v>1.8329420101866147</v>
      </c>
      <c r="R464" s="24">
        <f t="shared" ca="1" si="87"/>
        <v>2.3938073525541395</v>
      </c>
      <c r="S464" s="22" t="str">
        <f t="shared" ca="1" si="88"/>
        <v/>
      </c>
      <c r="T464" s="24" t="str">
        <f t="shared" ca="1" si="89"/>
        <v/>
      </c>
      <c r="U464" s="24">
        <f t="shared" ca="1" si="92"/>
        <v>0</v>
      </c>
    </row>
    <row r="465" spans="7:21" x14ac:dyDescent="0.25">
      <c r="G465" s="22">
        <v>458</v>
      </c>
      <c r="H465" s="22">
        <f>HLOOKUP($O465,$B$8:$E$26,H$5,FALSE)</f>
        <v>5</v>
      </c>
      <c r="I465" s="22">
        <f>HLOOKUP($O465,$B$8:$E$26,I$5,FALSE)</f>
        <v>0.18</v>
      </c>
      <c r="J465" s="22">
        <f>HLOOKUP($O465,$B$8:$E$26,J$5,FALSE)</f>
        <v>1.37</v>
      </c>
      <c r="K465" s="22">
        <f>HLOOKUP($O465,$B$8:$E$26,K$5,FALSE)</f>
        <v>0</v>
      </c>
      <c r="L465" s="22">
        <f>HLOOKUP($O465,$B$8:$E$26,L$5,FALSE)</f>
        <v>0</v>
      </c>
      <c r="M465" s="22">
        <f t="shared" si="93"/>
        <v>0.89999999999999991</v>
      </c>
      <c r="N465" s="22">
        <f t="shared" si="94"/>
        <v>6.8500000000000005</v>
      </c>
      <c r="O465" s="22" t="s">
        <v>40</v>
      </c>
      <c r="P465" s="24">
        <f t="shared" ca="1" si="90"/>
        <v>0.66444825687091569</v>
      </c>
      <c r="Q465" s="24">
        <f t="shared" ca="1" si="91"/>
        <v>3.3563746362322968</v>
      </c>
      <c r="R465" s="24">
        <f t="shared" ca="1" si="87"/>
        <v>4.0208228931032126</v>
      </c>
      <c r="S465" s="22" t="str">
        <f t="shared" ca="1" si="88"/>
        <v/>
      </c>
      <c r="T465" s="24" t="str">
        <f t="shared" ca="1" si="89"/>
        <v/>
      </c>
      <c r="U465" s="24">
        <f t="shared" ca="1" si="92"/>
        <v>0</v>
      </c>
    </row>
    <row r="466" spans="7:21" x14ac:dyDescent="0.25">
      <c r="G466" s="22">
        <v>459</v>
      </c>
      <c r="H466" s="22">
        <f>HLOOKUP($O466,$B$8:$E$26,H$5,FALSE)</f>
        <v>1</v>
      </c>
      <c r="I466" s="22">
        <f>HLOOKUP($O466,$B$8:$E$26,I$5,FALSE)</f>
        <v>0.3</v>
      </c>
      <c r="J466" s="22">
        <f>HLOOKUP($O466,$B$8:$E$26,J$5,FALSE)</f>
        <v>0.95</v>
      </c>
      <c r="K466" s="22">
        <f>HLOOKUP($O466,$B$8:$E$26,K$5,FALSE)</f>
        <v>0</v>
      </c>
      <c r="L466" s="22">
        <f>HLOOKUP($O466,$B$8:$E$26,L$5,FALSE)</f>
        <v>0</v>
      </c>
      <c r="M466" s="22">
        <f t="shared" si="93"/>
        <v>0.3</v>
      </c>
      <c r="N466" s="22">
        <f t="shared" si="94"/>
        <v>0.95</v>
      </c>
      <c r="O466" s="22" t="s">
        <v>38</v>
      </c>
      <c r="P466" s="24">
        <f t="shared" ca="1" si="90"/>
        <v>2.8928384881561318E-2</v>
      </c>
      <c r="Q466" s="24">
        <f t="shared" ca="1" si="91"/>
        <v>0.68289802866080918</v>
      </c>
      <c r="R466" s="24">
        <f t="shared" ca="1" si="87"/>
        <v>0.71182641354237053</v>
      </c>
      <c r="S466" s="22" t="str">
        <f t="shared" ca="1" si="88"/>
        <v/>
      </c>
      <c r="T466" s="24" t="str">
        <f t="shared" ca="1" si="89"/>
        <v/>
      </c>
      <c r="U466" s="24">
        <f t="shared" ca="1" si="92"/>
        <v>0</v>
      </c>
    </row>
    <row r="467" spans="7:21" x14ac:dyDescent="0.25">
      <c r="G467" s="22">
        <v>460</v>
      </c>
      <c r="H467" s="22">
        <f>HLOOKUP($O467,$B$8:$E$26,H$5,FALSE)</f>
        <v>1</v>
      </c>
      <c r="I467" s="22">
        <f>HLOOKUP($O467,$B$8:$E$26,I$5,FALSE)</f>
        <v>0.3</v>
      </c>
      <c r="J467" s="22">
        <f>HLOOKUP($O467,$B$8:$E$26,J$5,FALSE)</f>
        <v>0.95</v>
      </c>
      <c r="K467" s="22">
        <f>HLOOKUP($O467,$B$8:$E$26,K$5,FALSE)</f>
        <v>0</v>
      </c>
      <c r="L467" s="22">
        <f>HLOOKUP($O467,$B$8:$E$26,L$5,FALSE)</f>
        <v>0</v>
      </c>
      <c r="M467" s="22">
        <f t="shared" si="93"/>
        <v>0.3</v>
      </c>
      <c r="N467" s="22">
        <f t="shared" si="94"/>
        <v>0.95</v>
      </c>
      <c r="O467" s="22" t="s">
        <v>38</v>
      </c>
      <c r="P467" s="24">
        <f t="shared" ca="1" si="90"/>
        <v>0.16685665729560273</v>
      </c>
      <c r="Q467" s="24">
        <f t="shared" ca="1" si="91"/>
        <v>0.63694642266434631</v>
      </c>
      <c r="R467" s="24">
        <f t="shared" ca="1" si="87"/>
        <v>0.80380307995994904</v>
      </c>
      <c r="S467" s="22" t="str">
        <f t="shared" ca="1" si="88"/>
        <v/>
      </c>
      <c r="T467" s="24" t="str">
        <f t="shared" ca="1" si="89"/>
        <v/>
      </c>
      <c r="U467" s="24">
        <f t="shared" ca="1" si="92"/>
        <v>0</v>
      </c>
    </row>
    <row r="468" spans="7:21" x14ac:dyDescent="0.25">
      <c r="G468" s="22">
        <v>461</v>
      </c>
      <c r="H468" s="22">
        <f>HLOOKUP($O468,$B$8:$E$26,H$5,FALSE)</f>
        <v>1</v>
      </c>
      <c r="I468" s="22">
        <f>HLOOKUP($O468,$B$8:$E$26,I$5,FALSE)</f>
        <v>0.3</v>
      </c>
      <c r="J468" s="22">
        <f>HLOOKUP($O468,$B$8:$E$26,J$5,FALSE)</f>
        <v>0.95</v>
      </c>
      <c r="K468" s="22">
        <f>HLOOKUP($O468,$B$8:$E$26,K$5,FALSE)</f>
        <v>0</v>
      </c>
      <c r="L468" s="22">
        <f>HLOOKUP($O468,$B$8:$E$26,L$5,FALSE)</f>
        <v>0</v>
      </c>
      <c r="M468" s="22">
        <f t="shared" si="93"/>
        <v>0.3</v>
      </c>
      <c r="N468" s="22">
        <f t="shared" si="94"/>
        <v>0.95</v>
      </c>
      <c r="O468" s="22" t="s">
        <v>38</v>
      </c>
      <c r="P468" s="24">
        <f t="shared" ca="1" si="90"/>
        <v>6.3599071644219171E-2</v>
      </c>
      <c r="Q468" s="24">
        <f t="shared" ca="1" si="91"/>
        <v>0.65963377574512072</v>
      </c>
      <c r="R468" s="24">
        <f t="shared" ca="1" si="87"/>
        <v>0.72323284738933991</v>
      </c>
      <c r="S468" s="22" t="str">
        <f t="shared" ca="1" si="88"/>
        <v/>
      </c>
      <c r="T468" s="24" t="str">
        <f t="shared" ca="1" si="89"/>
        <v/>
      </c>
      <c r="U468" s="24">
        <f t="shared" ca="1" si="92"/>
        <v>0</v>
      </c>
    </row>
    <row r="469" spans="7:21" x14ac:dyDescent="0.25">
      <c r="G469" s="22">
        <v>462</v>
      </c>
      <c r="H469" s="22">
        <f>HLOOKUP($O469,$B$8:$E$26,H$5,FALSE)</f>
        <v>3</v>
      </c>
      <c r="I469" s="22">
        <f>HLOOKUP($O469,$B$8:$E$26,I$5,FALSE)</f>
        <v>0.2</v>
      </c>
      <c r="J469" s="22">
        <f>HLOOKUP($O469,$B$8:$E$26,J$5,FALSE)</f>
        <v>1.26</v>
      </c>
      <c r="K469" s="22">
        <f>HLOOKUP($O469,$B$8:$E$26,K$5,FALSE)</f>
        <v>0</v>
      </c>
      <c r="L469" s="22">
        <f>HLOOKUP($O469,$B$8:$E$26,L$5,FALSE)</f>
        <v>0</v>
      </c>
      <c r="M469" s="22">
        <f t="shared" si="93"/>
        <v>0.60000000000000009</v>
      </c>
      <c r="N469" s="22">
        <f t="shared" si="94"/>
        <v>3.7800000000000002</v>
      </c>
      <c r="O469" s="22" t="s">
        <v>39</v>
      </c>
      <c r="P469" s="24">
        <f t="shared" ca="1" si="90"/>
        <v>0.12771360424599154</v>
      </c>
      <c r="Q469" s="24">
        <f t="shared" ca="1" si="91"/>
        <v>2.3109233494967722</v>
      </c>
      <c r="R469" s="24">
        <f t="shared" ca="1" si="87"/>
        <v>2.4386369537427637</v>
      </c>
      <c r="S469" s="22" t="str">
        <f t="shared" ca="1" si="88"/>
        <v/>
      </c>
      <c r="T469" s="24" t="str">
        <f t="shared" ca="1" si="89"/>
        <v/>
      </c>
      <c r="U469" s="24">
        <f t="shared" ca="1" si="92"/>
        <v>0</v>
      </c>
    </row>
    <row r="470" spans="7:21" x14ac:dyDescent="0.25">
      <c r="G470" s="22">
        <v>463</v>
      </c>
      <c r="H470" s="22">
        <f>HLOOKUP($O470,$B$8:$E$26,H$5,FALSE)</f>
        <v>5</v>
      </c>
      <c r="I470" s="22">
        <f>HLOOKUP($O470,$B$8:$E$26,I$5,FALSE)</f>
        <v>0.18</v>
      </c>
      <c r="J470" s="22">
        <f>HLOOKUP($O470,$B$8:$E$26,J$5,FALSE)</f>
        <v>1.37</v>
      </c>
      <c r="K470" s="22">
        <f>HLOOKUP($O470,$B$8:$E$26,K$5,FALSE)</f>
        <v>0</v>
      </c>
      <c r="L470" s="22">
        <f>HLOOKUP($O470,$B$8:$E$26,L$5,FALSE)</f>
        <v>0</v>
      </c>
      <c r="M470" s="22">
        <f t="shared" si="93"/>
        <v>0.89999999999999991</v>
      </c>
      <c r="N470" s="22">
        <f t="shared" si="94"/>
        <v>6.8500000000000005</v>
      </c>
      <c r="O470" s="22" t="s">
        <v>40</v>
      </c>
      <c r="P470" s="24">
        <f t="shared" ca="1" si="90"/>
        <v>1.0510102154647148E-2</v>
      </c>
      <c r="Q470" s="24">
        <f t="shared" ca="1" si="91"/>
        <v>3.8536070368867232</v>
      </c>
      <c r="R470" s="24">
        <f t="shared" ca="1" si="87"/>
        <v>3.8641171390413702</v>
      </c>
      <c r="S470" s="22" t="str">
        <f t="shared" ca="1" si="88"/>
        <v/>
      </c>
      <c r="T470" s="24" t="str">
        <f t="shared" ca="1" si="89"/>
        <v/>
      </c>
      <c r="U470" s="24">
        <f t="shared" ca="1" si="92"/>
        <v>0</v>
      </c>
    </row>
    <row r="471" spans="7:21" x14ac:dyDescent="0.25">
      <c r="G471" s="22">
        <v>464</v>
      </c>
      <c r="H471" s="22">
        <f>HLOOKUP($O471,$B$8:$E$26,H$5,FALSE)</f>
        <v>10</v>
      </c>
      <c r="I471" s="22">
        <f>HLOOKUP($O471,$B$8:$E$26,I$5,FALSE)</f>
        <v>0.2</v>
      </c>
      <c r="J471" s="22">
        <f>HLOOKUP($O471,$B$8:$E$26,J$5,FALSE)</f>
        <v>1.4</v>
      </c>
      <c r="K471" s="22">
        <f>HLOOKUP($O471,$B$8:$E$26,K$5,FALSE)</f>
        <v>0</v>
      </c>
      <c r="L471" s="22">
        <f>HLOOKUP($O471,$B$8:$E$26,L$5,FALSE)</f>
        <v>0</v>
      </c>
      <c r="M471" s="22">
        <f t="shared" si="93"/>
        <v>2</v>
      </c>
      <c r="N471" s="22">
        <f t="shared" si="94"/>
        <v>14</v>
      </c>
      <c r="O471" s="22" t="s">
        <v>41</v>
      </c>
      <c r="P471" s="24">
        <f t="shared" ca="1" si="90"/>
        <v>1.8987439235021892</v>
      </c>
      <c r="Q471" s="24">
        <f t="shared" ca="1" si="91"/>
        <v>6.8777605272748845</v>
      </c>
      <c r="R471" s="24">
        <f t="shared" ca="1" si="87"/>
        <v>8.7765044507770735</v>
      </c>
      <c r="S471" s="22" t="str">
        <f t="shared" ca="1" si="88"/>
        <v/>
      </c>
      <c r="T471" s="24" t="str">
        <f t="shared" ca="1" si="89"/>
        <v/>
      </c>
      <c r="U471" s="24">
        <f t="shared" ca="1" si="92"/>
        <v>0</v>
      </c>
    </row>
    <row r="472" spans="7:21" x14ac:dyDescent="0.25">
      <c r="G472" s="22">
        <v>465</v>
      </c>
      <c r="H472" s="22">
        <f>HLOOKUP($O472,$B$8:$E$26,H$5,FALSE)</f>
        <v>1</v>
      </c>
      <c r="I472" s="22">
        <f>HLOOKUP($O472,$B$8:$E$26,I$5,FALSE)</f>
        <v>0.3</v>
      </c>
      <c r="J472" s="22">
        <f>HLOOKUP($O472,$B$8:$E$26,J$5,FALSE)</f>
        <v>0.95</v>
      </c>
      <c r="K472" s="22">
        <f>HLOOKUP($O472,$B$8:$E$26,K$5,FALSE)</f>
        <v>0</v>
      </c>
      <c r="L472" s="22">
        <f>HLOOKUP($O472,$B$8:$E$26,L$5,FALSE)</f>
        <v>0</v>
      </c>
      <c r="M472" s="22">
        <f t="shared" si="93"/>
        <v>0.3</v>
      </c>
      <c r="N472" s="22">
        <f t="shared" si="94"/>
        <v>0.95</v>
      </c>
      <c r="O472" s="22" t="s">
        <v>38</v>
      </c>
      <c r="P472" s="24">
        <f t="shared" ca="1" si="90"/>
        <v>0.21737347851176911</v>
      </c>
      <c r="Q472" s="24">
        <f t="shared" ca="1" si="91"/>
        <v>0.62674062627683713</v>
      </c>
      <c r="R472" s="24">
        <f t="shared" ca="1" si="87"/>
        <v>0.84411410478860627</v>
      </c>
      <c r="S472" s="22" t="str">
        <f t="shared" ca="1" si="88"/>
        <v/>
      </c>
      <c r="T472" s="24" t="str">
        <f t="shared" ca="1" si="89"/>
        <v/>
      </c>
      <c r="U472" s="24">
        <f t="shared" ca="1" si="92"/>
        <v>0</v>
      </c>
    </row>
    <row r="473" spans="7:21" x14ac:dyDescent="0.25">
      <c r="G473" s="22">
        <v>466</v>
      </c>
      <c r="H473" s="22">
        <f>HLOOKUP($O473,$B$8:$E$26,H$5,FALSE)</f>
        <v>1</v>
      </c>
      <c r="I473" s="22">
        <f>HLOOKUP($O473,$B$8:$E$26,I$5,FALSE)</f>
        <v>0.3</v>
      </c>
      <c r="J473" s="22">
        <f>HLOOKUP($O473,$B$8:$E$26,J$5,FALSE)</f>
        <v>0.95</v>
      </c>
      <c r="K473" s="22">
        <f>HLOOKUP($O473,$B$8:$E$26,K$5,FALSE)</f>
        <v>0</v>
      </c>
      <c r="L473" s="22">
        <f>HLOOKUP($O473,$B$8:$E$26,L$5,FALSE)</f>
        <v>0</v>
      </c>
      <c r="M473" s="22">
        <f t="shared" si="93"/>
        <v>0.3</v>
      </c>
      <c r="N473" s="22">
        <f t="shared" si="94"/>
        <v>0.95</v>
      </c>
      <c r="O473" s="22" t="s">
        <v>38</v>
      </c>
      <c r="P473" s="24">
        <f t="shared" ca="1" si="90"/>
        <v>0.18538235375775156</v>
      </c>
      <c r="Q473" s="24">
        <f t="shared" ca="1" si="91"/>
        <v>0.62921820835100717</v>
      </c>
      <c r="R473" s="24">
        <f t="shared" ca="1" si="87"/>
        <v>0.81460056210875875</v>
      </c>
      <c r="S473" s="22" t="str">
        <f t="shared" ca="1" si="88"/>
        <v/>
      </c>
      <c r="T473" s="24" t="str">
        <f t="shared" ca="1" si="89"/>
        <v/>
      </c>
      <c r="U473" s="24">
        <f t="shared" ca="1" si="92"/>
        <v>0</v>
      </c>
    </row>
    <row r="474" spans="7:21" x14ac:dyDescent="0.25">
      <c r="G474" s="22">
        <v>467</v>
      </c>
      <c r="H474" s="22">
        <f>HLOOKUP($O474,$B$8:$E$26,H$5,FALSE)</f>
        <v>3</v>
      </c>
      <c r="I474" s="22">
        <f>HLOOKUP($O474,$B$8:$E$26,I$5,FALSE)</f>
        <v>0.2</v>
      </c>
      <c r="J474" s="22">
        <f>HLOOKUP($O474,$B$8:$E$26,J$5,FALSE)</f>
        <v>1.26</v>
      </c>
      <c r="K474" s="22">
        <f>HLOOKUP($O474,$B$8:$E$26,K$5,FALSE)</f>
        <v>0</v>
      </c>
      <c r="L474" s="22">
        <f>HLOOKUP($O474,$B$8:$E$26,L$5,FALSE)</f>
        <v>0</v>
      </c>
      <c r="M474" s="22">
        <f t="shared" si="93"/>
        <v>0.60000000000000009</v>
      </c>
      <c r="N474" s="22">
        <f t="shared" si="94"/>
        <v>3.7800000000000002</v>
      </c>
      <c r="O474" s="22" t="s">
        <v>39</v>
      </c>
      <c r="P474" s="24">
        <f t="shared" ca="1" si="90"/>
        <v>0.58940691377826537</v>
      </c>
      <c r="Q474" s="24">
        <f t="shared" ca="1" si="91"/>
        <v>2.2665668539577686</v>
      </c>
      <c r="R474" s="24">
        <f t="shared" ca="1" si="87"/>
        <v>2.855973767736034</v>
      </c>
      <c r="S474" s="22" t="str">
        <f t="shared" ca="1" si="88"/>
        <v/>
      </c>
      <c r="T474" s="24" t="str">
        <f t="shared" ca="1" si="89"/>
        <v/>
      </c>
      <c r="U474" s="24">
        <f t="shared" ca="1" si="92"/>
        <v>0</v>
      </c>
    </row>
    <row r="475" spans="7:21" x14ac:dyDescent="0.25">
      <c r="G475" s="22">
        <v>468</v>
      </c>
      <c r="H475" s="22">
        <f>HLOOKUP($O475,$B$8:$E$26,H$5,FALSE)</f>
        <v>3</v>
      </c>
      <c r="I475" s="22">
        <f>HLOOKUP($O475,$B$8:$E$26,I$5,FALSE)</f>
        <v>0.2</v>
      </c>
      <c r="J475" s="22">
        <f>HLOOKUP($O475,$B$8:$E$26,J$5,FALSE)</f>
        <v>1.26</v>
      </c>
      <c r="K475" s="22">
        <f>HLOOKUP($O475,$B$8:$E$26,K$5,FALSE)</f>
        <v>0</v>
      </c>
      <c r="L475" s="22">
        <f>HLOOKUP($O475,$B$8:$E$26,L$5,FALSE)</f>
        <v>0</v>
      </c>
      <c r="M475" s="22">
        <f t="shared" si="93"/>
        <v>0.60000000000000009</v>
      </c>
      <c r="N475" s="22">
        <f t="shared" si="94"/>
        <v>3.7800000000000002</v>
      </c>
      <c r="O475" s="22" t="s">
        <v>39</v>
      </c>
      <c r="P475" s="24">
        <f t="shared" ca="1" si="90"/>
        <v>0.20574032182517332</v>
      </c>
      <c r="Q475" s="24">
        <f t="shared" ca="1" si="91"/>
        <v>2.1172862565802277</v>
      </c>
      <c r="R475" s="24">
        <f t="shared" ca="1" si="87"/>
        <v>2.3230265784054009</v>
      </c>
      <c r="S475" s="22" t="str">
        <f t="shared" ca="1" si="88"/>
        <v/>
      </c>
      <c r="T475" s="24" t="str">
        <f t="shared" ca="1" si="89"/>
        <v/>
      </c>
      <c r="U475" s="24">
        <f t="shared" ca="1" si="92"/>
        <v>0</v>
      </c>
    </row>
    <row r="476" spans="7:21" x14ac:dyDescent="0.25">
      <c r="G476" s="22">
        <v>469</v>
      </c>
      <c r="H476" s="22">
        <f>HLOOKUP($O476,$B$8:$E$26,H$5,FALSE)</f>
        <v>5</v>
      </c>
      <c r="I476" s="22">
        <f>HLOOKUP($O476,$B$8:$E$26,I$5,FALSE)</f>
        <v>0.18</v>
      </c>
      <c r="J476" s="22">
        <f>HLOOKUP($O476,$B$8:$E$26,J$5,FALSE)</f>
        <v>1.37</v>
      </c>
      <c r="K476" s="22">
        <f>HLOOKUP($O476,$B$8:$E$26,K$5,FALSE)</f>
        <v>0</v>
      </c>
      <c r="L476" s="22">
        <f>HLOOKUP($O476,$B$8:$E$26,L$5,FALSE)</f>
        <v>0</v>
      </c>
      <c r="M476" s="22">
        <f t="shared" si="93"/>
        <v>0.89999999999999991</v>
      </c>
      <c r="N476" s="22">
        <f t="shared" si="94"/>
        <v>6.8500000000000005</v>
      </c>
      <c r="O476" s="22" t="s">
        <v>40</v>
      </c>
      <c r="P476" s="24">
        <f t="shared" ca="1" si="90"/>
        <v>0.72539321561501968</v>
      </c>
      <c r="Q476" s="24">
        <f t="shared" ca="1" si="91"/>
        <v>3.9299389171282559</v>
      </c>
      <c r="R476" s="24">
        <f t="shared" ca="1" si="87"/>
        <v>4.6553321327432755</v>
      </c>
      <c r="S476" s="22" t="str">
        <f t="shared" ca="1" si="88"/>
        <v/>
      </c>
      <c r="T476" s="24" t="str">
        <f t="shared" ca="1" si="89"/>
        <v/>
      </c>
      <c r="U476" s="24">
        <f t="shared" ca="1" si="92"/>
        <v>0</v>
      </c>
    </row>
    <row r="477" spans="7:21" x14ac:dyDescent="0.25">
      <c r="G477" s="22">
        <v>470</v>
      </c>
      <c r="H477" s="22">
        <f>HLOOKUP($O477,$B$8:$E$26,H$5,FALSE)</f>
        <v>5</v>
      </c>
      <c r="I477" s="22">
        <f>HLOOKUP($O477,$B$8:$E$26,I$5,FALSE)</f>
        <v>0.18</v>
      </c>
      <c r="J477" s="22">
        <f>HLOOKUP($O477,$B$8:$E$26,J$5,FALSE)</f>
        <v>1.37</v>
      </c>
      <c r="K477" s="22">
        <f>HLOOKUP($O477,$B$8:$E$26,K$5,FALSE)</f>
        <v>0</v>
      </c>
      <c r="L477" s="22">
        <f>HLOOKUP($O477,$B$8:$E$26,L$5,FALSE)</f>
        <v>0</v>
      </c>
      <c r="M477" s="22">
        <f t="shared" si="93"/>
        <v>0.89999999999999991</v>
      </c>
      <c r="N477" s="22">
        <f t="shared" si="94"/>
        <v>6.8500000000000005</v>
      </c>
      <c r="O477" s="22" t="s">
        <v>40</v>
      </c>
      <c r="P477" s="24">
        <f t="shared" ca="1" si="90"/>
        <v>0.27263093085785345</v>
      </c>
      <c r="Q477" s="24">
        <f t="shared" ca="1" si="91"/>
        <v>3.8370931345419961</v>
      </c>
      <c r="R477" s="24">
        <f t="shared" ca="1" si="87"/>
        <v>4.1097240653998499</v>
      </c>
      <c r="S477" s="22" t="str">
        <f t="shared" ca="1" si="88"/>
        <v/>
      </c>
      <c r="T477" s="24" t="str">
        <f t="shared" ca="1" si="89"/>
        <v/>
      </c>
      <c r="U477" s="24">
        <f t="shared" ca="1" si="92"/>
        <v>0</v>
      </c>
    </row>
    <row r="478" spans="7:21" x14ac:dyDescent="0.25">
      <c r="G478" s="22">
        <v>471</v>
      </c>
      <c r="H478" s="22">
        <f>HLOOKUP($O478,$B$8:$E$26,H$5,FALSE)</f>
        <v>5</v>
      </c>
      <c r="I478" s="22">
        <f>HLOOKUP($O478,$B$8:$E$26,I$5,FALSE)</f>
        <v>0.18</v>
      </c>
      <c r="J478" s="22">
        <f>HLOOKUP($O478,$B$8:$E$26,J$5,FALSE)</f>
        <v>1.37</v>
      </c>
      <c r="K478" s="22">
        <f>HLOOKUP($O478,$B$8:$E$26,K$5,FALSE)</f>
        <v>0</v>
      </c>
      <c r="L478" s="22">
        <f>HLOOKUP($O478,$B$8:$E$26,L$5,FALSE)</f>
        <v>0</v>
      </c>
      <c r="M478" s="22">
        <f t="shared" si="93"/>
        <v>0.89999999999999991</v>
      </c>
      <c r="N478" s="22">
        <f t="shared" si="94"/>
        <v>6.8500000000000005</v>
      </c>
      <c r="O478" s="22" t="s">
        <v>40</v>
      </c>
      <c r="P478" s="24">
        <f t="shared" ca="1" si="90"/>
        <v>0.14274325510330566</v>
      </c>
      <c r="Q478" s="24">
        <f t="shared" ca="1" si="91"/>
        <v>4.1560602374316158</v>
      </c>
      <c r="R478" s="24">
        <f t="shared" ca="1" si="87"/>
        <v>4.2988034925349217</v>
      </c>
      <c r="S478" s="22" t="str">
        <f t="shared" ca="1" si="88"/>
        <v/>
      </c>
      <c r="T478" s="24" t="str">
        <f t="shared" ca="1" si="89"/>
        <v/>
      </c>
      <c r="U478" s="24">
        <f t="shared" ca="1" si="92"/>
        <v>0</v>
      </c>
    </row>
    <row r="479" spans="7:21" x14ac:dyDescent="0.25">
      <c r="G479" s="22">
        <v>472</v>
      </c>
      <c r="H479" s="22">
        <f>HLOOKUP($O479,$B$8:$E$26,H$5,FALSE)</f>
        <v>3</v>
      </c>
      <c r="I479" s="22">
        <f>HLOOKUP($O479,$B$8:$E$26,I$5,FALSE)</f>
        <v>0.2</v>
      </c>
      <c r="J479" s="22">
        <f>HLOOKUP($O479,$B$8:$E$26,J$5,FALSE)</f>
        <v>1.26</v>
      </c>
      <c r="K479" s="22">
        <f>HLOOKUP($O479,$B$8:$E$26,K$5,FALSE)</f>
        <v>0</v>
      </c>
      <c r="L479" s="22">
        <f>HLOOKUP($O479,$B$8:$E$26,L$5,FALSE)</f>
        <v>0</v>
      </c>
      <c r="M479" s="22">
        <f t="shared" si="93"/>
        <v>0.60000000000000009</v>
      </c>
      <c r="N479" s="22">
        <f t="shared" si="94"/>
        <v>3.7800000000000002</v>
      </c>
      <c r="O479" s="22" t="s">
        <v>39</v>
      </c>
      <c r="P479" s="24">
        <f t="shared" ca="1" si="90"/>
        <v>0.31667258150464633</v>
      </c>
      <c r="Q479" s="24">
        <f t="shared" ca="1" si="91"/>
        <v>2.3069237104732734</v>
      </c>
      <c r="R479" s="24">
        <f t="shared" ca="1" si="87"/>
        <v>2.6235962919779197</v>
      </c>
      <c r="S479" s="22" t="str">
        <f t="shared" ca="1" si="88"/>
        <v/>
      </c>
      <c r="T479" s="24" t="str">
        <f t="shared" ca="1" si="89"/>
        <v/>
      </c>
      <c r="U479" s="24">
        <f t="shared" ca="1" si="92"/>
        <v>0</v>
      </c>
    </row>
    <row r="480" spans="7:21" x14ac:dyDescent="0.25">
      <c r="G480" s="22">
        <v>473</v>
      </c>
      <c r="H480" s="22">
        <f>HLOOKUP($O480,$B$8:$E$26,H$5,FALSE)</f>
        <v>3</v>
      </c>
      <c r="I480" s="22">
        <f>HLOOKUP($O480,$B$8:$E$26,I$5,FALSE)</f>
        <v>0.2</v>
      </c>
      <c r="J480" s="22">
        <f>HLOOKUP($O480,$B$8:$E$26,J$5,FALSE)</f>
        <v>1.26</v>
      </c>
      <c r="K480" s="22">
        <f>HLOOKUP($O480,$B$8:$E$26,K$5,FALSE)</f>
        <v>0</v>
      </c>
      <c r="L480" s="22">
        <f>HLOOKUP($O480,$B$8:$E$26,L$5,FALSE)</f>
        <v>0</v>
      </c>
      <c r="M480" s="22">
        <f t="shared" si="93"/>
        <v>0.60000000000000009</v>
      </c>
      <c r="N480" s="22">
        <f t="shared" si="94"/>
        <v>3.7800000000000002</v>
      </c>
      <c r="O480" s="22" t="s">
        <v>39</v>
      </c>
      <c r="P480" s="24">
        <f t="shared" ca="1" si="90"/>
        <v>3.7473543768773436E-5</v>
      </c>
      <c r="Q480" s="24">
        <f t="shared" ca="1" si="91"/>
        <v>2.2169230813831433</v>
      </c>
      <c r="R480" s="24">
        <f t="shared" ca="1" si="87"/>
        <v>2.2169605549269122</v>
      </c>
      <c r="S480" s="22" t="str">
        <f t="shared" ca="1" si="88"/>
        <v/>
      </c>
      <c r="T480" s="24" t="str">
        <f t="shared" ca="1" si="89"/>
        <v/>
      </c>
      <c r="U480" s="24">
        <f t="shared" ca="1" si="92"/>
        <v>0</v>
      </c>
    </row>
    <row r="481" spans="7:21" x14ac:dyDescent="0.25">
      <c r="G481" s="22">
        <v>474</v>
      </c>
      <c r="H481" s="22">
        <f>HLOOKUP($O481,$B$8:$E$26,H$5,FALSE)</f>
        <v>10</v>
      </c>
      <c r="I481" s="22">
        <f>HLOOKUP($O481,$B$8:$E$26,I$5,FALSE)</f>
        <v>0.2</v>
      </c>
      <c r="J481" s="22">
        <f>HLOOKUP($O481,$B$8:$E$26,J$5,FALSE)</f>
        <v>1.4</v>
      </c>
      <c r="K481" s="22">
        <f>HLOOKUP($O481,$B$8:$E$26,K$5,FALSE)</f>
        <v>0</v>
      </c>
      <c r="L481" s="22">
        <f>HLOOKUP($O481,$B$8:$E$26,L$5,FALSE)</f>
        <v>0</v>
      </c>
      <c r="M481" s="22">
        <f t="shared" si="93"/>
        <v>2</v>
      </c>
      <c r="N481" s="22">
        <f t="shared" si="94"/>
        <v>14</v>
      </c>
      <c r="O481" s="22" t="s">
        <v>41</v>
      </c>
      <c r="P481" s="24">
        <f t="shared" ca="1" si="90"/>
        <v>1.1222308605780922</v>
      </c>
      <c r="Q481" s="24">
        <f t="shared" ca="1" si="91"/>
        <v>8.3451856216190681</v>
      </c>
      <c r="R481" s="24">
        <f t="shared" ca="1" si="87"/>
        <v>9.4674164821971605</v>
      </c>
      <c r="S481" s="22" t="str">
        <f t="shared" ca="1" si="88"/>
        <v/>
      </c>
      <c r="T481" s="24" t="str">
        <f t="shared" ca="1" si="89"/>
        <v/>
      </c>
      <c r="U481" s="24">
        <f t="shared" ca="1" si="92"/>
        <v>0</v>
      </c>
    </row>
    <row r="482" spans="7:21" x14ac:dyDescent="0.25">
      <c r="G482" s="22">
        <v>475</v>
      </c>
      <c r="H482" s="22">
        <f>HLOOKUP($O482,$B$8:$E$26,H$5,FALSE)</f>
        <v>1</v>
      </c>
      <c r="I482" s="22">
        <f>HLOOKUP($O482,$B$8:$E$26,I$5,FALSE)</f>
        <v>0.3</v>
      </c>
      <c r="J482" s="22">
        <f>HLOOKUP($O482,$B$8:$E$26,J$5,FALSE)</f>
        <v>0.95</v>
      </c>
      <c r="K482" s="22">
        <f>HLOOKUP($O482,$B$8:$E$26,K$5,FALSE)</f>
        <v>0</v>
      </c>
      <c r="L482" s="22">
        <f>HLOOKUP($O482,$B$8:$E$26,L$5,FALSE)</f>
        <v>0</v>
      </c>
      <c r="M482" s="22">
        <f t="shared" si="93"/>
        <v>0.3</v>
      </c>
      <c r="N482" s="22">
        <f t="shared" si="94"/>
        <v>0.95</v>
      </c>
      <c r="O482" s="22" t="s">
        <v>38</v>
      </c>
      <c r="P482" s="24">
        <f t="shared" ca="1" si="90"/>
        <v>3.0468740798126902E-2</v>
      </c>
      <c r="Q482" s="24">
        <f t="shared" ca="1" si="91"/>
        <v>0.62278998323936996</v>
      </c>
      <c r="R482" s="24">
        <f t="shared" ca="1" si="87"/>
        <v>0.65325872403749685</v>
      </c>
      <c r="S482" s="22" t="str">
        <f t="shared" ca="1" si="88"/>
        <v/>
      </c>
      <c r="T482" s="24" t="str">
        <f t="shared" ca="1" si="89"/>
        <v/>
      </c>
      <c r="U482" s="24">
        <f t="shared" ca="1" si="92"/>
        <v>0</v>
      </c>
    </row>
    <row r="483" spans="7:21" x14ac:dyDescent="0.25">
      <c r="G483" s="22">
        <v>476</v>
      </c>
      <c r="H483" s="22">
        <f>HLOOKUP($O483,$B$8:$E$26,H$5,FALSE)</f>
        <v>5</v>
      </c>
      <c r="I483" s="22">
        <f>HLOOKUP($O483,$B$8:$E$26,I$5,FALSE)</f>
        <v>0.18</v>
      </c>
      <c r="J483" s="22">
        <f>HLOOKUP($O483,$B$8:$E$26,J$5,FALSE)</f>
        <v>1.37</v>
      </c>
      <c r="K483" s="22">
        <f>HLOOKUP($O483,$B$8:$E$26,K$5,FALSE)</f>
        <v>0</v>
      </c>
      <c r="L483" s="22">
        <f>HLOOKUP($O483,$B$8:$E$26,L$5,FALSE)</f>
        <v>0</v>
      </c>
      <c r="M483" s="22">
        <f t="shared" si="93"/>
        <v>0.89999999999999991</v>
      </c>
      <c r="N483" s="22">
        <f t="shared" si="94"/>
        <v>6.8500000000000005</v>
      </c>
      <c r="O483" s="22" t="s">
        <v>40</v>
      </c>
      <c r="P483" s="24">
        <f t="shared" ca="1" si="90"/>
        <v>0.64128167888211884</v>
      </c>
      <c r="Q483" s="24">
        <f t="shared" ca="1" si="91"/>
        <v>4.9687062757814981</v>
      </c>
      <c r="R483" s="24">
        <f t="shared" ca="1" si="87"/>
        <v>5.6099879546636169</v>
      </c>
      <c r="S483" s="22" t="str">
        <f t="shared" ca="1" si="88"/>
        <v>C</v>
      </c>
      <c r="T483" s="24">
        <f t="shared" ca="1" si="89"/>
        <v>0.60998795466361688</v>
      </c>
      <c r="U483" s="24">
        <f t="shared" ca="1" si="92"/>
        <v>0</v>
      </c>
    </row>
    <row r="484" spans="7:21" x14ac:dyDescent="0.25">
      <c r="G484" s="22">
        <v>477</v>
      </c>
      <c r="H484" s="22">
        <f>HLOOKUP($O484,$B$8:$E$26,H$5,FALSE)</f>
        <v>5</v>
      </c>
      <c r="I484" s="22">
        <f>HLOOKUP($O484,$B$8:$E$26,I$5,FALSE)</f>
        <v>0.18</v>
      </c>
      <c r="J484" s="22">
        <f>HLOOKUP($O484,$B$8:$E$26,J$5,FALSE)</f>
        <v>1.37</v>
      </c>
      <c r="K484" s="22">
        <f>HLOOKUP($O484,$B$8:$E$26,K$5,FALSE)</f>
        <v>0</v>
      </c>
      <c r="L484" s="22">
        <f>HLOOKUP($O484,$B$8:$E$26,L$5,FALSE)</f>
        <v>0</v>
      </c>
      <c r="M484" s="22">
        <f t="shared" si="93"/>
        <v>0.89999999999999991</v>
      </c>
      <c r="N484" s="22">
        <f t="shared" si="94"/>
        <v>6.8500000000000005</v>
      </c>
      <c r="O484" s="22" t="s">
        <v>40</v>
      </c>
      <c r="P484" s="24">
        <f t="shared" ca="1" si="90"/>
        <v>0.59577891369125369</v>
      </c>
      <c r="Q484" s="24">
        <f t="shared" ca="1" si="91"/>
        <v>4.0441547122362955</v>
      </c>
      <c r="R484" s="24">
        <f t="shared" ca="1" si="87"/>
        <v>4.639933625927549</v>
      </c>
      <c r="S484" s="22" t="str">
        <f t="shared" ca="1" si="88"/>
        <v/>
      </c>
      <c r="T484" s="24" t="str">
        <f t="shared" ca="1" si="89"/>
        <v/>
      </c>
      <c r="U484" s="24">
        <f t="shared" ca="1" si="92"/>
        <v>0</v>
      </c>
    </row>
    <row r="485" spans="7:21" x14ac:dyDescent="0.25">
      <c r="G485" s="22">
        <v>478</v>
      </c>
      <c r="H485" s="22">
        <f>HLOOKUP($O485,$B$8:$E$26,H$5,FALSE)</f>
        <v>5</v>
      </c>
      <c r="I485" s="22">
        <f>HLOOKUP($O485,$B$8:$E$26,I$5,FALSE)</f>
        <v>0.18</v>
      </c>
      <c r="J485" s="22">
        <f>HLOOKUP($O485,$B$8:$E$26,J$5,FALSE)</f>
        <v>1.37</v>
      </c>
      <c r="K485" s="22">
        <f>HLOOKUP($O485,$B$8:$E$26,K$5,FALSE)</f>
        <v>0</v>
      </c>
      <c r="L485" s="22">
        <f>HLOOKUP($O485,$B$8:$E$26,L$5,FALSE)</f>
        <v>0</v>
      </c>
      <c r="M485" s="22">
        <f t="shared" si="93"/>
        <v>0.89999999999999991</v>
      </c>
      <c r="N485" s="22">
        <f t="shared" si="94"/>
        <v>6.8500000000000005</v>
      </c>
      <c r="O485" s="22" t="s">
        <v>40</v>
      </c>
      <c r="P485" s="24">
        <f t="shared" ca="1" si="90"/>
        <v>0.76425232195924109</v>
      </c>
      <c r="Q485" s="24">
        <f t="shared" ca="1" si="91"/>
        <v>4.4818103251709704</v>
      </c>
      <c r="R485" s="24">
        <f t="shared" ca="1" si="87"/>
        <v>5.2460626471302119</v>
      </c>
      <c r="S485" s="22" t="str">
        <f t="shared" ca="1" si="88"/>
        <v>C</v>
      </c>
      <c r="T485" s="24">
        <f t="shared" ca="1" si="89"/>
        <v>0.24606264713021186</v>
      </c>
      <c r="U485" s="24">
        <f t="shared" ca="1" si="92"/>
        <v>0</v>
      </c>
    </row>
    <row r="486" spans="7:21" x14ac:dyDescent="0.25">
      <c r="G486" s="22">
        <v>479</v>
      </c>
      <c r="H486" s="22">
        <f>HLOOKUP($O486,$B$8:$E$26,H$5,FALSE)</f>
        <v>1</v>
      </c>
      <c r="I486" s="22">
        <f>HLOOKUP($O486,$B$8:$E$26,I$5,FALSE)</f>
        <v>0.3</v>
      </c>
      <c r="J486" s="22">
        <f>HLOOKUP($O486,$B$8:$E$26,J$5,FALSE)</f>
        <v>0.95</v>
      </c>
      <c r="K486" s="22">
        <f>HLOOKUP($O486,$B$8:$E$26,K$5,FALSE)</f>
        <v>0</v>
      </c>
      <c r="L486" s="22">
        <f>HLOOKUP($O486,$B$8:$E$26,L$5,FALSE)</f>
        <v>0</v>
      </c>
      <c r="M486" s="22">
        <f t="shared" si="93"/>
        <v>0.3</v>
      </c>
      <c r="N486" s="22">
        <f t="shared" si="94"/>
        <v>0.95</v>
      </c>
      <c r="O486" s="22" t="s">
        <v>38</v>
      </c>
      <c r="P486" s="24">
        <f t="shared" ca="1" si="90"/>
        <v>0.11554071484787072</v>
      </c>
      <c r="Q486" s="24">
        <f t="shared" ca="1" si="91"/>
        <v>0.60851585668650532</v>
      </c>
      <c r="R486" s="24">
        <f t="shared" ca="1" si="87"/>
        <v>0.72405657153437608</v>
      </c>
      <c r="S486" s="22" t="str">
        <f t="shared" ca="1" si="88"/>
        <v/>
      </c>
      <c r="T486" s="24" t="str">
        <f t="shared" ca="1" si="89"/>
        <v/>
      </c>
      <c r="U486" s="24">
        <f t="shared" ca="1" si="92"/>
        <v>0</v>
      </c>
    </row>
    <row r="487" spans="7:21" x14ac:dyDescent="0.25">
      <c r="G487" s="22">
        <v>480</v>
      </c>
      <c r="H487" s="22">
        <f>HLOOKUP($O487,$B$8:$E$26,H$5,FALSE)</f>
        <v>1</v>
      </c>
      <c r="I487" s="22">
        <f>HLOOKUP($O487,$B$8:$E$26,I$5,FALSE)</f>
        <v>0.3</v>
      </c>
      <c r="J487" s="22">
        <f>HLOOKUP($O487,$B$8:$E$26,J$5,FALSE)</f>
        <v>0.95</v>
      </c>
      <c r="K487" s="22">
        <f>HLOOKUP($O487,$B$8:$E$26,K$5,FALSE)</f>
        <v>0</v>
      </c>
      <c r="L487" s="22">
        <f>HLOOKUP($O487,$B$8:$E$26,L$5,FALSE)</f>
        <v>0</v>
      </c>
      <c r="M487" s="22">
        <f t="shared" si="93"/>
        <v>0.3</v>
      </c>
      <c r="N487" s="22">
        <f t="shared" si="94"/>
        <v>0.95</v>
      </c>
      <c r="O487" s="22" t="s">
        <v>38</v>
      </c>
      <c r="P487" s="24">
        <f t="shared" ca="1" si="90"/>
        <v>3.5808093620129218E-2</v>
      </c>
      <c r="Q487" s="24">
        <f t="shared" ca="1" si="91"/>
        <v>0.65256864542712367</v>
      </c>
      <c r="R487" s="24">
        <f t="shared" ca="1" si="87"/>
        <v>0.68837673904725294</v>
      </c>
      <c r="S487" s="22" t="str">
        <f t="shared" ca="1" si="88"/>
        <v/>
      </c>
      <c r="T487" s="24" t="str">
        <f t="shared" ca="1" si="89"/>
        <v/>
      </c>
      <c r="U487" s="24">
        <f t="shared" ca="1" si="92"/>
        <v>0</v>
      </c>
    </row>
    <row r="488" spans="7:21" x14ac:dyDescent="0.25">
      <c r="G488" s="22">
        <v>481</v>
      </c>
      <c r="H488" s="22">
        <f>HLOOKUP($O488,$B$8:$E$26,H$5,FALSE)</f>
        <v>1</v>
      </c>
      <c r="I488" s="22">
        <f>HLOOKUP($O488,$B$8:$E$26,I$5,FALSE)</f>
        <v>0.3</v>
      </c>
      <c r="J488" s="22">
        <f>HLOOKUP($O488,$B$8:$E$26,J$5,FALSE)</f>
        <v>0.95</v>
      </c>
      <c r="K488" s="22">
        <f>HLOOKUP($O488,$B$8:$E$26,K$5,FALSE)</f>
        <v>0</v>
      </c>
      <c r="L488" s="22">
        <f>HLOOKUP($O488,$B$8:$E$26,L$5,FALSE)</f>
        <v>0</v>
      </c>
      <c r="M488" s="22">
        <f t="shared" si="93"/>
        <v>0.3</v>
      </c>
      <c r="N488" s="22">
        <f t="shared" si="94"/>
        <v>0.95</v>
      </c>
      <c r="O488" s="22" t="s">
        <v>38</v>
      </c>
      <c r="P488" s="24">
        <f t="shared" ca="1" si="90"/>
        <v>6.3298891927240974E-2</v>
      </c>
      <c r="Q488" s="24">
        <f t="shared" ca="1" si="91"/>
        <v>0.62131407959782414</v>
      </c>
      <c r="R488" s="24">
        <f t="shared" ca="1" si="87"/>
        <v>0.68461297152506506</v>
      </c>
      <c r="S488" s="22" t="str">
        <f t="shared" ca="1" si="88"/>
        <v/>
      </c>
      <c r="T488" s="24" t="str">
        <f t="shared" ca="1" si="89"/>
        <v/>
      </c>
      <c r="U488" s="24">
        <f t="shared" ca="1" si="92"/>
        <v>0</v>
      </c>
    </row>
    <row r="489" spans="7:21" x14ac:dyDescent="0.25">
      <c r="G489" s="22">
        <v>482</v>
      </c>
      <c r="H489" s="22">
        <f>HLOOKUP($O489,$B$8:$E$26,H$5,FALSE)</f>
        <v>5</v>
      </c>
      <c r="I489" s="22">
        <f>HLOOKUP($O489,$B$8:$E$26,I$5,FALSE)</f>
        <v>0.18</v>
      </c>
      <c r="J489" s="22">
        <f>HLOOKUP($O489,$B$8:$E$26,J$5,FALSE)</f>
        <v>1.37</v>
      </c>
      <c r="K489" s="22">
        <f>HLOOKUP($O489,$B$8:$E$26,K$5,FALSE)</f>
        <v>0</v>
      </c>
      <c r="L489" s="22">
        <f>HLOOKUP($O489,$B$8:$E$26,L$5,FALSE)</f>
        <v>0</v>
      </c>
      <c r="M489" s="22">
        <f t="shared" si="93"/>
        <v>0.89999999999999991</v>
      </c>
      <c r="N489" s="22">
        <f t="shared" si="94"/>
        <v>6.8500000000000005</v>
      </c>
      <c r="O489" s="22" t="s">
        <v>40</v>
      </c>
      <c r="P489" s="24">
        <f t="shared" ca="1" si="90"/>
        <v>4.1971250191865102E-2</v>
      </c>
      <c r="Q489" s="24">
        <f t="shared" ca="1" si="91"/>
        <v>3.77179263509109</v>
      </c>
      <c r="R489" s="24">
        <f t="shared" ca="1" si="87"/>
        <v>3.8137638852829552</v>
      </c>
      <c r="S489" s="22" t="str">
        <f t="shared" ca="1" si="88"/>
        <v/>
      </c>
      <c r="T489" s="24" t="str">
        <f t="shared" ca="1" si="89"/>
        <v/>
      </c>
      <c r="U489" s="24">
        <f t="shared" ca="1" si="92"/>
        <v>0</v>
      </c>
    </row>
    <row r="490" spans="7:21" x14ac:dyDescent="0.25">
      <c r="G490" s="22">
        <v>483</v>
      </c>
      <c r="H490" s="22">
        <f>HLOOKUP($O490,$B$8:$E$26,H$5,FALSE)</f>
        <v>3</v>
      </c>
      <c r="I490" s="22">
        <f>HLOOKUP($O490,$B$8:$E$26,I$5,FALSE)</f>
        <v>0.2</v>
      </c>
      <c r="J490" s="22">
        <f>HLOOKUP($O490,$B$8:$E$26,J$5,FALSE)</f>
        <v>1.26</v>
      </c>
      <c r="K490" s="22">
        <f>HLOOKUP($O490,$B$8:$E$26,K$5,FALSE)</f>
        <v>0</v>
      </c>
      <c r="L490" s="22">
        <f>HLOOKUP($O490,$B$8:$E$26,L$5,FALSE)</f>
        <v>0</v>
      </c>
      <c r="M490" s="22">
        <f t="shared" si="93"/>
        <v>0.60000000000000009</v>
      </c>
      <c r="N490" s="22">
        <f t="shared" si="94"/>
        <v>3.7800000000000002</v>
      </c>
      <c r="O490" s="22" t="s">
        <v>39</v>
      </c>
      <c r="P490" s="24">
        <f t="shared" ca="1" si="90"/>
        <v>0.45141759951771443</v>
      </c>
      <c r="Q490" s="24">
        <f t="shared" ca="1" si="91"/>
        <v>2.1303935397300209</v>
      </c>
      <c r="R490" s="24">
        <f t="shared" ca="1" si="87"/>
        <v>2.5818111392477352</v>
      </c>
      <c r="S490" s="22" t="str">
        <f t="shared" ca="1" si="88"/>
        <v/>
      </c>
      <c r="T490" s="24" t="str">
        <f t="shared" ca="1" si="89"/>
        <v/>
      </c>
      <c r="U490" s="24">
        <f t="shared" ca="1" si="92"/>
        <v>0</v>
      </c>
    </row>
    <row r="491" spans="7:21" x14ac:dyDescent="0.25">
      <c r="G491" s="22">
        <v>484</v>
      </c>
      <c r="H491" s="22">
        <f>HLOOKUP($O491,$B$8:$E$26,H$5,FALSE)</f>
        <v>3</v>
      </c>
      <c r="I491" s="22">
        <f>HLOOKUP($O491,$B$8:$E$26,I$5,FALSE)</f>
        <v>0.2</v>
      </c>
      <c r="J491" s="22">
        <f>HLOOKUP($O491,$B$8:$E$26,J$5,FALSE)</f>
        <v>1.26</v>
      </c>
      <c r="K491" s="22">
        <f>HLOOKUP($O491,$B$8:$E$26,K$5,FALSE)</f>
        <v>0</v>
      </c>
      <c r="L491" s="22">
        <f>HLOOKUP($O491,$B$8:$E$26,L$5,FALSE)</f>
        <v>0</v>
      </c>
      <c r="M491" s="22">
        <f t="shared" si="93"/>
        <v>0.60000000000000009</v>
      </c>
      <c r="N491" s="22">
        <f t="shared" si="94"/>
        <v>3.7800000000000002</v>
      </c>
      <c r="O491" s="22" t="s">
        <v>39</v>
      </c>
      <c r="P491" s="24">
        <f t="shared" ca="1" si="90"/>
        <v>3.8657298015186185E-2</v>
      </c>
      <c r="Q491" s="24">
        <f t="shared" ca="1" si="91"/>
        <v>2.3542707703536871</v>
      </c>
      <c r="R491" s="24">
        <f t="shared" ca="1" si="87"/>
        <v>2.3929280683688732</v>
      </c>
      <c r="S491" s="22" t="str">
        <f t="shared" ca="1" si="88"/>
        <v/>
      </c>
      <c r="T491" s="24" t="str">
        <f t="shared" ca="1" si="89"/>
        <v/>
      </c>
      <c r="U491" s="24">
        <f t="shared" ca="1" si="92"/>
        <v>0</v>
      </c>
    </row>
    <row r="492" spans="7:21" x14ac:dyDescent="0.25">
      <c r="G492" s="22">
        <v>485</v>
      </c>
      <c r="H492" s="22">
        <f>HLOOKUP($O492,$B$8:$E$26,H$5,FALSE)</f>
        <v>1</v>
      </c>
      <c r="I492" s="22">
        <f>HLOOKUP($O492,$B$8:$E$26,I$5,FALSE)</f>
        <v>0.3</v>
      </c>
      <c r="J492" s="22">
        <f>HLOOKUP($O492,$B$8:$E$26,J$5,FALSE)</f>
        <v>0.95</v>
      </c>
      <c r="K492" s="22">
        <f>HLOOKUP($O492,$B$8:$E$26,K$5,FALSE)</f>
        <v>0</v>
      </c>
      <c r="L492" s="22">
        <f>HLOOKUP($O492,$B$8:$E$26,L$5,FALSE)</f>
        <v>0</v>
      </c>
      <c r="M492" s="22">
        <f t="shared" si="93"/>
        <v>0.3</v>
      </c>
      <c r="N492" s="22">
        <f t="shared" si="94"/>
        <v>0.95</v>
      </c>
      <c r="O492" s="22" t="s">
        <v>38</v>
      </c>
      <c r="P492" s="24">
        <f t="shared" ca="1" si="90"/>
        <v>0.14921201428008921</v>
      </c>
      <c r="Q492" s="24">
        <f t="shared" ca="1" si="91"/>
        <v>0.65108085615539746</v>
      </c>
      <c r="R492" s="24">
        <f t="shared" ref="R492:R555" ca="1" si="95">SUM(P492:Q492)</f>
        <v>0.80029287043548669</v>
      </c>
      <c r="S492" s="22" t="str">
        <f t="shared" ref="S492:S555" ca="1" si="96">IF(H492&lt;R492,O492,"")</f>
        <v/>
      </c>
      <c r="T492" s="24" t="str">
        <f t="shared" ref="T492:T555" ca="1" si="97">IF(S492=O492,R492-H492,"")</f>
        <v/>
      </c>
      <c r="U492" s="24">
        <f t="shared" ca="1" si="92"/>
        <v>0</v>
      </c>
    </row>
    <row r="493" spans="7:21" x14ac:dyDescent="0.25">
      <c r="G493" s="22">
        <v>486</v>
      </c>
      <c r="H493" s="22">
        <f>HLOOKUP($O493,$B$8:$E$26,H$5,FALSE)</f>
        <v>10</v>
      </c>
      <c r="I493" s="22">
        <f>HLOOKUP($O493,$B$8:$E$26,I$5,FALSE)</f>
        <v>0.2</v>
      </c>
      <c r="J493" s="22">
        <f>HLOOKUP($O493,$B$8:$E$26,J$5,FALSE)</f>
        <v>1.4</v>
      </c>
      <c r="K493" s="22">
        <f>HLOOKUP($O493,$B$8:$E$26,K$5,FALSE)</f>
        <v>0</v>
      </c>
      <c r="L493" s="22">
        <f>HLOOKUP($O493,$B$8:$E$26,L$5,FALSE)</f>
        <v>0</v>
      </c>
      <c r="M493" s="22">
        <f t="shared" si="93"/>
        <v>2</v>
      </c>
      <c r="N493" s="22">
        <f t="shared" si="94"/>
        <v>14</v>
      </c>
      <c r="O493" s="22" t="s">
        <v>41</v>
      </c>
      <c r="P493" s="24">
        <f t="shared" ca="1" si="90"/>
        <v>1.2492480536902575</v>
      </c>
      <c r="Q493" s="24">
        <f t="shared" ca="1" si="91"/>
        <v>7.6141206381193323</v>
      </c>
      <c r="R493" s="24">
        <f t="shared" ca="1" si="95"/>
        <v>8.8633686918095904</v>
      </c>
      <c r="S493" s="22" t="str">
        <f t="shared" ca="1" si="96"/>
        <v/>
      </c>
      <c r="T493" s="24" t="str">
        <f t="shared" ca="1" si="97"/>
        <v/>
      </c>
      <c r="U493" s="24">
        <f t="shared" ca="1" si="92"/>
        <v>0</v>
      </c>
    </row>
    <row r="494" spans="7:21" x14ac:dyDescent="0.25">
      <c r="G494" s="22">
        <v>487</v>
      </c>
      <c r="H494" s="22">
        <f>HLOOKUP($O494,$B$8:$E$26,H$5,FALSE)</f>
        <v>3</v>
      </c>
      <c r="I494" s="22">
        <f>HLOOKUP($O494,$B$8:$E$26,I$5,FALSE)</f>
        <v>0.2</v>
      </c>
      <c r="J494" s="22">
        <f>HLOOKUP($O494,$B$8:$E$26,J$5,FALSE)</f>
        <v>1.26</v>
      </c>
      <c r="K494" s="22">
        <f>HLOOKUP($O494,$B$8:$E$26,K$5,FALSE)</f>
        <v>0</v>
      </c>
      <c r="L494" s="22">
        <f>HLOOKUP($O494,$B$8:$E$26,L$5,FALSE)</f>
        <v>0</v>
      </c>
      <c r="M494" s="22">
        <f t="shared" si="93"/>
        <v>0.60000000000000009</v>
      </c>
      <c r="N494" s="22">
        <f t="shared" si="94"/>
        <v>3.7800000000000002</v>
      </c>
      <c r="O494" s="22" t="s">
        <v>39</v>
      </c>
      <c r="P494" s="24">
        <f t="shared" ca="1" si="90"/>
        <v>0.11648113267442696</v>
      </c>
      <c r="Q494" s="24">
        <f t="shared" ca="1" si="91"/>
        <v>2.288110764066158</v>
      </c>
      <c r="R494" s="24">
        <f t="shared" ca="1" si="95"/>
        <v>2.4045918967405848</v>
      </c>
      <c r="S494" s="22" t="str">
        <f t="shared" ca="1" si="96"/>
        <v/>
      </c>
      <c r="T494" s="24" t="str">
        <f t="shared" ca="1" si="97"/>
        <v/>
      </c>
      <c r="U494" s="24">
        <f t="shared" ca="1" si="92"/>
        <v>0</v>
      </c>
    </row>
    <row r="495" spans="7:21" x14ac:dyDescent="0.25">
      <c r="G495" s="22">
        <v>488</v>
      </c>
      <c r="H495" s="22">
        <f>HLOOKUP($O495,$B$8:$E$26,H$5,FALSE)</f>
        <v>5</v>
      </c>
      <c r="I495" s="22">
        <f>HLOOKUP($O495,$B$8:$E$26,I$5,FALSE)</f>
        <v>0.18</v>
      </c>
      <c r="J495" s="22">
        <f>HLOOKUP($O495,$B$8:$E$26,J$5,FALSE)</f>
        <v>1.37</v>
      </c>
      <c r="K495" s="22">
        <f>HLOOKUP($O495,$B$8:$E$26,K$5,FALSE)</f>
        <v>0</v>
      </c>
      <c r="L495" s="22">
        <f>HLOOKUP($O495,$B$8:$E$26,L$5,FALSE)</f>
        <v>0</v>
      </c>
      <c r="M495" s="22">
        <f t="shared" si="93"/>
        <v>0.89999999999999991</v>
      </c>
      <c r="N495" s="22">
        <f t="shared" si="94"/>
        <v>6.8500000000000005</v>
      </c>
      <c r="O495" s="22" t="s">
        <v>40</v>
      </c>
      <c r="P495" s="24">
        <f t="shared" ca="1" si="90"/>
        <v>0.56558977449460912</v>
      </c>
      <c r="Q495" s="24">
        <f t="shared" ca="1" si="91"/>
        <v>3.8968542992815425</v>
      </c>
      <c r="R495" s="24">
        <f t="shared" ca="1" si="95"/>
        <v>4.4624440737761519</v>
      </c>
      <c r="S495" s="22" t="str">
        <f t="shared" ca="1" si="96"/>
        <v/>
      </c>
      <c r="T495" s="24" t="str">
        <f t="shared" ca="1" si="97"/>
        <v/>
      </c>
      <c r="U495" s="24">
        <f t="shared" ca="1" si="92"/>
        <v>0</v>
      </c>
    </row>
    <row r="496" spans="7:21" x14ac:dyDescent="0.25">
      <c r="G496" s="22">
        <v>489</v>
      </c>
      <c r="H496" s="22">
        <f>HLOOKUP($O496,$B$8:$E$26,H$5,FALSE)</f>
        <v>1</v>
      </c>
      <c r="I496" s="22">
        <f>HLOOKUP($O496,$B$8:$E$26,I$5,FALSE)</f>
        <v>0.3</v>
      </c>
      <c r="J496" s="22">
        <f>HLOOKUP($O496,$B$8:$E$26,J$5,FALSE)</f>
        <v>0.95</v>
      </c>
      <c r="K496" s="22">
        <f>HLOOKUP($O496,$B$8:$E$26,K$5,FALSE)</f>
        <v>0</v>
      </c>
      <c r="L496" s="22">
        <f>HLOOKUP($O496,$B$8:$E$26,L$5,FALSE)</f>
        <v>0</v>
      </c>
      <c r="M496" s="22">
        <f t="shared" si="93"/>
        <v>0.3</v>
      </c>
      <c r="N496" s="22">
        <f t="shared" si="94"/>
        <v>0.95</v>
      </c>
      <c r="O496" s="22" t="s">
        <v>38</v>
      </c>
      <c r="P496" s="24">
        <f t="shared" ca="1" si="90"/>
        <v>8.0799425136833025E-2</v>
      </c>
      <c r="Q496" s="24">
        <f t="shared" ca="1" si="91"/>
        <v>0.57748865151820461</v>
      </c>
      <c r="R496" s="24">
        <f t="shared" ca="1" si="95"/>
        <v>0.65828807665503764</v>
      </c>
      <c r="S496" s="22" t="str">
        <f t="shared" ca="1" si="96"/>
        <v/>
      </c>
      <c r="T496" s="24" t="str">
        <f t="shared" ca="1" si="97"/>
        <v/>
      </c>
      <c r="U496" s="24">
        <f t="shared" ca="1" si="92"/>
        <v>0</v>
      </c>
    </row>
    <row r="497" spans="7:21" x14ac:dyDescent="0.25">
      <c r="G497" s="22">
        <v>490</v>
      </c>
      <c r="H497" s="22">
        <f>HLOOKUP($O497,$B$8:$E$26,H$5,FALSE)</f>
        <v>1</v>
      </c>
      <c r="I497" s="22">
        <f>HLOOKUP($O497,$B$8:$E$26,I$5,FALSE)</f>
        <v>0.3</v>
      </c>
      <c r="J497" s="22">
        <f>HLOOKUP($O497,$B$8:$E$26,J$5,FALSE)</f>
        <v>0.95</v>
      </c>
      <c r="K497" s="22">
        <f>HLOOKUP($O497,$B$8:$E$26,K$5,FALSE)</f>
        <v>0</v>
      </c>
      <c r="L497" s="22">
        <f>HLOOKUP($O497,$B$8:$E$26,L$5,FALSE)</f>
        <v>0</v>
      </c>
      <c r="M497" s="22">
        <f t="shared" si="93"/>
        <v>0.3</v>
      </c>
      <c r="N497" s="22">
        <f t="shared" si="94"/>
        <v>0.95</v>
      </c>
      <c r="O497" s="22" t="s">
        <v>38</v>
      </c>
      <c r="P497" s="24">
        <f t="shared" ca="1" si="90"/>
        <v>0.21466015708642108</v>
      </c>
      <c r="Q497" s="24">
        <f t="shared" ca="1" si="91"/>
        <v>0.57457520720317834</v>
      </c>
      <c r="R497" s="24">
        <f t="shared" ca="1" si="95"/>
        <v>0.78923536428959939</v>
      </c>
      <c r="S497" s="22" t="str">
        <f t="shared" ca="1" si="96"/>
        <v/>
      </c>
      <c r="T497" s="24" t="str">
        <f t="shared" ca="1" si="97"/>
        <v/>
      </c>
      <c r="U497" s="24">
        <f t="shared" ca="1" si="92"/>
        <v>0</v>
      </c>
    </row>
    <row r="498" spans="7:21" x14ac:dyDescent="0.25">
      <c r="G498" s="22">
        <v>491</v>
      </c>
      <c r="H498" s="22">
        <f>HLOOKUP($O498,$B$8:$E$26,H$5,FALSE)</f>
        <v>1</v>
      </c>
      <c r="I498" s="22">
        <f>HLOOKUP($O498,$B$8:$E$26,I$5,FALSE)</f>
        <v>0.3</v>
      </c>
      <c r="J498" s="22">
        <f>HLOOKUP($O498,$B$8:$E$26,J$5,FALSE)</f>
        <v>0.95</v>
      </c>
      <c r="K498" s="22">
        <f>HLOOKUP($O498,$B$8:$E$26,K$5,FALSE)</f>
        <v>0</v>
      </c>
      <c r="L498" s="22">
        <f>HLOOKUP($O498,$B$8:$E$26,L$5,FALSE)</f>
        <v>0</v>
      </c>
      <c r="M498" s="22">
        <f t="shared" si="93"/>
        <v>0.3</v>
      </c>
      <c r="N498" s="22">
        <f t="shared" si="94"/>
        <v>0.95</v>
      </c>
      <c r="O498" s="22" t="s">
        <v>38</v>
      </c>
      <c r="P498" s="24">
        <f t="shared" ca="1" si="90"/>
        <v>0.12624272852866278</v>
      </c>
      <c r="Q498" s="24">
        <f t="shared" ca="1" si="91"/>
        <v>0.68046049504014283</v>
      </c>
      <c r="R498" s="24">
        <f t="shared" ca="1" si="95"/>
        <v>0.80670322356880564</v>
      </c>
      <c r="S498" s="22" t="str">
        <f t="shared" ca="1" si="96"/>
        <v/>
      </c>
      <c r="T498" s="24" t="str">
        <f t="shared" ca="1" si="97"/>
        <v/>
      </c>
      <c r="U498" s="24">
        <f t="shared" ca="1" si="92"/>
        <v>0</v>
      </c>
    </row>
    <row r="499" spans="7:21" x14ac:dyDescent="0.25">
      <c r="G499" s="22">
        <v>492</v>
      </c>
      <c r="H499" s="22">
        <f>HLOOKUP($O499,$B$8:$E$26,H$5,FALSE)</f>
        <v>3</v>
      </c>
      <c r="I499" s="22">
        <f>HLOOKUP($O499,$B$8:$E$26,I$5,FALSE)</f>
        <v>0.2</v>
      </c>
      <c r="J499" s="22">
        <f>HLOOKUP($O499,$B$8:$E$26,J$5,FALSE)</f>
        <v>1.26</v>
      </c>
      <c r="K499" s="22">
        <f>HLOOKUP($O499,$B$8:$E$26,K$5,FALSE)</f>
        <v>0</v>
      </c>
      <c r="L499" s="22">
        <f>HLOOKUP($O499,$B$8:$E$26,L$5,FALSE)</f>
        <v>0</v>
      </c>
      <c r="M499" s="22">
        <f t="shared" si="93"/>
        <v>0.60000000000000009</v>
      </c>
      <c r="N499" s="22">
        <f t="shared" si="94"/>
        <v>3.7800000000000002</v>
      </c>
      <c r="O499" s="22" t="s">
        <v>39</v>
      </c>
      <c r="P499" s="24">
        <f t="shared" ca="1" si="90"/>
        <v>5.6014276054836788E-3</v>
      </c>
      <c r="Q499" s="24">
        <f t="shared" ca="1" si="91"/>
        <v>1.9283505093256825</v>
      </c>
      <c r="R499" s="24">
        <f t="shared" ca="1" si="95"/>
        <v>1.9339519369311662</v>
      </c>
      <c r="S499" s="22" t="str">
        <f t="shared" ca="1" si="96"/>
        <v/>
      </c>
      <c r="T499" s="24" t="str">
        <f t="shared" ca="1" si="97"/>
        <v/>
      </c>
      <c r="U499" s="24">
        <f t="shared" ca="1" si="92"/>
        <v>0</v>
      </c>
    </row>
    <row r="500" spans="7:21" x14ac:dyDescent="0.25">
      <c r="G500" s="22">
        <v>493</v>
      </c>
      <c r="H500" s="22">
        <f>HLOOKUP($O500,$B$8:$E$26,H$5,FALSE)</f>
        <v>5</v>
      </c>
      <c r="I500" s="22">
        <f>HLOOKUP($O500,$B$8:$E$26,I$5,FALSE)</f>
        <v>0.18</v>
      </c>
      <c r="J500" s="22">
        <f>HLOOKUP($O500,$B$8:$E$26,J$5,FALSE)</f>
        <v>1.37</v>
      </c>
      <c r="K500" s="22">
        <f>HLOOKUP($O500,$B$8:$E$26,K$5,FALSE)</f>
        <v>0</v>
      </c>
      <c r="L500" s="22">
        <f>HLOOKUP($O500,$B$8:$E$26,L$5,FALSE)</f>
        <v>0</v>
      </c>
      <c r="M500" s="22">
        <f t="shared" si="93"/>
        <v>0.89999999999999991</v>
      </c>
      <c r="N500" s="22">
        <f t="shared" si="94"/>
        <v>6.8500000000000005</v>
      </c>
      <c r="O500" s="22" t="s">
        <v>40</v>
      </c>
      <c r="P500" s="24">
        <f t="shared" ca="1" si="90"/>
        <v>0.36956846345100008</v>
      </c>
      <c r="Q500" s="24">
        <f t="shared" ca="1" si="91"/>
        <v>3.5310405283154904</v>
      </c>
      <c r="R500" s="24">
        <f t="shared" ca="1" si="95"/>
        <v>3.9006089917664903</v>
      </c>
      <c r="S500" s="22" t="str">
        <f t="shared" ca="1" si="96"/>
        <v/>
      </c>
      <c r="T500" s="24" t="str">
        <f t="shared" ca="1" si="97"/>
        <v/>
      </c>
      <c r="U500" s="24">
        <f t="shared" ca="1" si="92"/>
        <v>0</v>
      </c>
    </row>
    <row r="501" spans="7:21" x14ac:dyDescent="0.25">
      <c r="G501" s="22">
        <v>494</v>
      </c>
      <c r="H501" s="22">
        <f>HLOOKUP($O501,$B$8:$E$26,H$5,FALSE)</f>
        <v>10</v>
      </c>
      <c r="I501" s="22">
        <f>HLOOKUP($O501,$B$8:$E$26,I$5,FALSE)</f>
        <v>0.2</v>
      </c>
      <c r="J501" s="22">
        <f>HLOOKUP($O501,$B$8:$E$26,J$5,FALSE)</f>
        <v>1.4</v>
      </c>
      <c r="K501" s="22">
        <f>HLOOKUP($O501,$B$8:$E$26,K$5,FALSE)</f>
        <v>0</v>
      </c>
      <c r="L501" s="22">
        <f>HLOOKUP($O501,$B$8:$E$26,L$5,FALSE)</f>
        <v>0</v>
      </c>
      <c r="M501" s="22">
        <f t="shared" si="93"/>
        <v>2</v>
      </c>
      <c r="N501" s="22">
        <f t="shared" si="94"/>
        <v>14</v>
      </c>
      <c r="O501" s="22" t="s">
        <v>41</v>
      </c>
      <c r="P501" s="24">
        <f t="shared" ca="1" si="90"/>
        <v>1.0748768458665954</v>
      </c>
      <c r="Q501" s="24">
        <f t="shared" ca="1" si="91"/>
        <v>8.4157266182893586</v>
      </c>
      <c r="R501" s="24">
        <f t="shared" ca="1" si="95"/>
        <v>9.4906034641559547</v>
      </c>
      <c r="S501" s="22" t="str">
        <f t="shared" ca="1" si="96"/>
        <v/>
      </c>
      <c r="T501" s="24" t="str">
        <f t="shared" ca="1" si="97"/>
        <v/>
      </c>
      <c r="U501" s="24">
        <f t="shared" ca="1" si="92"/>
        <v>0</v>
      </c>
    </row>
    <row r="502" spans="7:21" x14ac:dyDescent="0.25">
      <c r="G502" s="22">
        <v>495</v>
      </c>
      <c r="H502" s="22">
        <f>HLOOKUP($O502,$B$8:$E$26,H$5,FALSE)</f>
        <v>1</v>
      </c>
      <c r="I502" s="22">
        <f>HLOOKUP($O502,$B$8:$E$26,I$5,FALSE)</f>
        <v>0.3</v>
      </c>
      <c r="J502" s="22">
        <f>HLOOKUP($O502,$B$8:$E$26,J$5,FALSE)</f>
        <v>0.95</v>
      </c>
      <c r="K502" s="22">
        <f>HLOOKUP($O502,$B$8:$E$26,K$5,FALSE)</f>
        <v>0</v>
      </c>
      <c r="L502" s="22">
        <f>HLOOKUP($O502,$B$8:$E$26,L$5,FALSE)</f>
        <v>0</v>
      </c>
      <c r="M502" s="22">
        <f t="shared" si="93"/>
        <v>0.3</v>
      </c>
      <c r="N502" s="22">
        <f t="shared" si="94"/>
        <v>0.95</v>
      </c>
      <c r="O502" s="22" t="s">
        <v>38</v>
      </c>
      <c r="P502" s="24">
        <f t="shared" ca="1" si="90"/>
        <v>0.19174865116079187</v>
      </c>
      <c r="Q502" s="24">
        <f t="shared" ca="1" si="91"/>
        <v>0.60015067130997857</v>
      </c>
      <c r="R502" s="24">
        <f t="shared" ca="1" si="95"/>
        <v>0.79189932247077044</v>
      </c>
      <c r="S502" s="22" t="str">
        <f t="shared" ca="1" si="96"/>
        <v/>
      </c>
      <c r="T502" s="24" t="str">
        <f t="shared" ca="1" si="97"/>
        <v/>
      </c>
      <c r="U502" s="24">
        <f t="shared" ca="1" si="92"/>
        <v>0</v>
      </c>
    </row>
    <row r="503" spans="7:21" x14ac:dyDescent="0.25">
      <c r="G503" s="22">
        <v>496</v>
      </c>
      <c r="H503" s="22">
        <f>HLOOKUP($O503,$B$8:$E$26,H$5,FALSE)</f>
        <v>1</v>
      </c>
      <c r="I503" s="22">
        <f>HLOOKUP($O503,$B$8:$E$26,I$5,FALSE)</f>
        <v>0.3</v>
      </c>
      <c r="J503" s="22">
        <f>HLOOKUP($O503,$B$8:$E$26,J$5,FALSE)</f>
        <v>0.95</v>
      </c>
      <c r="K503" s="22">
        <f>HLOOKUP($O503,$B$8:$E$26,K$5,FALSE)</f>
        <v>0</v>
      </c>
      <c r="L503" s="22">
        <f>HLOOKUP($O503,$B$8:$E$26,L$5,FALSE)</f>
        <v>0</v>
      </c>
      <c r="M503" s="22">
        <f t="shared" si="93"/>
        <v>0.3</v>
      </c>
      <c r="N503" s="22">
        <f t="shared" si="94"/>
        <v>0.95</v>
      </c>
      <c r="O503" s="22" t="s">
        <v>38</v>
      </c>
      <c r="P503" s="24">
        <f t="shared" ca="1" si="90"/>
        <v>3.2642553573946298E-2</v>
      </c>
      <c r="Q503" s="24">
        <f t="shared" ca="1" si="91"/>
        <v>0.6110469384215147</v>
      </c>
      <c r="R503" s="24">
        <f t="shared" ca="1" si="95"/>
        <v>0.64368949199546099</v>
      </c>
      <c r="S503" s="22" t="str">
        <f t="shared" ca="1" si="96"/>
        <v/>
      </c>
      <c r="T503" s="24" t="str">
        <f t="shared" ca="1" si="97"/>
        <v/>
      </c>
      <c r="U503" s="24">
        <f t="shared" ca="1" si="92"/>
        <v>0</v>
      </c>
    </row>
    <row r="504" spans="7:21" x14ac:dyDescent="0.25">
      <c r="G504" s="22">
        <v>497</v>
      </c>
      <c r="H504" s="22">
        <f>HLOOKUP($O504,$B$8:$E$26,H$5,FALSE)</f>
        <v>10</v>
      </c>
      <c r="I504" s="22">
        <f>HLOOKUP($O504,$B$8:$E$26,I$5,FALSE)</f>
        <v>0.2</v>
      </c>
      <c r="J504" s="22">
        <f>HLOOKUP($O504,$B$8:$E$26,J$5,FALSE)</f>
        <v>1.4</v>
      </c>
      <c r="K504" s="22">
        <f>HLOOKUP($O504,$B$8:$E$26,K$5,FALSE)</f>
        <v>0</v>
      </c>
      <c r="L504" s="22">
        <f>HLOOKUP($O504,$B$8:$E$26,L$5,FALSE)</f>
        <v>0</v>
      </c>
      <c r="M504" s="22">
        <f t="shared" si="93"/>
        <v>2</v>
      </c>
      <c r="N504" s="22">
        <f t="shared" si="94"/>
        <v>14</v>
      </c>
      <c r="O504" s="22" t="s">
        <v>41</v>
      </c>
      <c r="P504" s="24">
        <f t="shared" ca="1" si="90"/>
        <v>0.95188896191084171</v>
      </c>
      <c r="Q504" s="24">
        <f t="shared" ca="1" si="91"/>
        <v>5.8472047828422467</v>
      </c>
      <c r="R504" s="24">
        <f t="shared" ca="1" si="95"/>
        <v>6.7990937447530886</v>
      </c>
      <c r="S504" s="22" t="str">
        <f t="shared" ca="1" si="96"/>
        <v/>
      </c>
      <c r="T504" s="24" t="str">
        <f t="shared" ca="1" si="97"/>
        <v/>
      </c>
      <c r="U504" s="24">
        <f t="shared" ca="1" si="92"/>
        <v>0</v>
      </c>
    </row>
    <row r="505" spans="7:21" x14ac:dyDescent="0.25">
      <c r="G505" s="22">
        <v>498</v>
      </c>
      <c r="H505" s="22">
        <f>HLOOKUP($O505,$B$8:$E$26,H$5,FALSE)</f>
        <v>3</v>
      </c>
      <c r="I505" s="22">
        <f>HLOOKUP($O505,$B$8:$E$26,I$5,FALSE)</f>
        <v>0.2</v>
      </c>
      <c r="J505" s="22">
        <f>HLOOKUP($O505,$B$8:$E$26,J$5,FALSE)</f>
        <v>1.26</v>
      </c>
      <c r="K505" s="22">
        <f>HLOOKUP($O505,$B$8:$E$26,K$5,FALSE)</f>
        <v>0</v>
      </c>
      <c r="L505" s="22">
        <f>HLOOKUP($O505,$B$8:$E$26,L$5,FALSE)</f>
        <v>0</v>
      </c>
      <c r="M505" s="22">
        <f t="shared" si="93"/>
        <v>0.60000000000000009</v>
      </c>
      <c r="N505" s="22">
        <f t="shared" si="94"/>
        <v>3.7800000000000002</v>
      </c>
      <c r="O505" s="22" t="s">
        <v>39</v>
      </c>
      <c r="P505" s="24">
        <f t="shared" ca="1" si="90"/>
        <v>0.15534327902139164</v>
      </c>
      <c r="Q505" s="24">
        <f t="shared" ca="1" si="91"/>
        <v>2.1083941178192629</v>
      </c>
      <c r="R505" s="24">
        <f t="shared" ca="1" si="95"/>
        <v>2.2637373968406544</v>
      </c>
      <c r="S505" s="22" t="str">
        <f t="shared" ca="1" si="96"/>
        <v/>
      </c>
      <c r="T505" s="24" t="str">
        <f t="shared" ca="1" si="97"/>
        <v/>
      </c>
      <c r="U505" s="24">
        <f t="shared" ca="1" si="92"/>
        <v>0</v>
      </c>
    </row>
    <row r="506" spans="7:21" x14ac:dyDescent="0.25">
      <c r="G506" s="22">
        <v>499</v>
      </c>
      <c r="H506" s="22">
        <f>HLOOKUP($O506,$B$8:$E$26,H$5,FALSE)</f>
        <v>5</v>
      </c>
      <c r="I506" s="22">
        <f>HLOOKUP($O506,$B$8:$E$26,I$5,FALSE)</f>
        <v>0.18</v>
      </c>
      <c r="J506" s="22">
        <f>HLOOKUP($O506,$B$8:$E$26,J$5,FALSE)</f>
        <v>1.37</v>
      </c>
      <c r="K506" s="22">
        <f>HLOOKUP($O506,$B$8:$E$26,K$5,FALSE)</f>
        <v>0</v>
      </c>
      <c r="L506" s="22">
        <f>HLOOKUP($O506,$B$8:$E$26,L$5,FALSE)</f>
        <v>0</v>
      </c>
      <c r="M506" s="22">
        <f t="shared" si="93"/>
        <v>0.89999999999999991</v>
      </c>
      <c r="N506" s="22">
        <f t="shared" si="94"/>
        <v>6.8500000000000005</v>
      </c>
      <c r="O506" s="22" t="s">
        <v>40</v>
      </c>
      <c r="P506" s="24">
        <f t="shared" ca="1" si="90"/>
        <v>6.0159113787894028E-2</v>
      </c>
      <c r="Q506" s="24">
        <f t="shared" ca="1" si="91"/>
        <v>4.1365193836635576</v>
      </c>
      <c r="R506" s="24">
        <f t="shared" ca="1" si="95"/>
        <v>4.1966784974514519</v>
      </c>
      <c r="S506" s="22" t="str">
        <f t="shared" ca="1" si="96"/>
        <v/>
      </c>
      <c r="T506" s="24" t="str">
        <f t="shared" ca="1" si="97"/>
        <v/>
      </c>
      <c r="U506" s="24">
        <f t="shared" ca="1" si="92"/>
        <v>0</v>
      </c>
    </row>
    <row r="507" spans="7:21" x14ac:dyDescent="0.25">
      <c r="G507" s="22">
        <v>500</v>
      </c>
      <c r="H507" s="22">
        <f>HLOOKUP($O507,$B$8:$E$26,H$5,FALSE)</f>
        <v>5</v>
      </c>
      <c r="I507" s="22">
        <f>HLOOKUP($O507,$B$8:$E$26,I$5,FALSE)</f>
        <v>0.18</v>
      </c>
      <c r="J507" s="22">
        <f>HLOOKUP($O507,$B$8:$E$26,J$5,FALSE)</f>
        <v>1.37</v>
      </c>
      <c r="K507" s="22">
        <f>HLOOKUP($O507,$B$8:$E$26,K$5,FALSE)</f>
        <v>0</v>
      </c>
      <c r="L507" s="22">
        <f>HLOOKUP($O507,$B$8:$E$26,L$5,FALSE)</f>
        <v>0</v>
      </c>
      <c r="M507" s="22">
        <f t="shared" si="93"/>
        <v>0.89999999999999991</v>
      </c>
      <c r="N507" s="22">
        <f t="shared" si="94"/>
        <v>6.8500000000000005</v>
      </c>
      <c r="O507" s="22" t="s">
        <v>40</v>
      </c>
      <c r="P507" s="24">
        <f t="shared" ca="1" si="90"/>
        <v>0.35974968273484731</v>
      </c>
      <c r="Q507" s="24">
        <f t="shared" ca="1" si="91"/>
        <v>4.3487700978303145</v>
      </c>
      <c r="R507" s="24">
        <f t="shared" ca="1" si="95"/>
        <v>4.7085197805651617</v>
      </c>
      <c r="S507" s="22" t="str">
        <f t="shared" ca="1" si="96"/>
        <v/>
      </c>
      <c r="T507" s="24" t="str">
        <f t="shared" ca="1" si="97"/>
        <v/>
      </c>
      <c r="U507" s="24">
        <f t="shared" ca="1" si="92"/>
        <v>0</v>
      </c>
    </row>
    <row r="508" spans="7:21" x14ac:dyDescent="0.25">
      <c r="G508" s="22">
        <v>501</v>
      </c>
      <c r="H508" s="22">
        <f>HLOOKUP($O508,$B$8:$E$26,H$5,FALSE)</f>
        <v>1</v>
      </c>
      <c r="I508" s="22">
        <f>HLOOKUP($O508,$B$8:$E$26,I$5,FALSE)</f>
        <v>0.3</v>
      </c>
      <c r="J508" s="22">
        <f>HLOOKUP($O508,$B$8:$E$26,J$5,FALSE)</f>
        <v>0.95</v>
      </c>
      <c r="K508" s="22">
        <f>HLOOKUP($O508,$B$8:$E$26,K$5,FALSE)</f>
        <v>0</v>
      </c>
      <c r="L508" s="22">
        <f>HLOOKUP($O508,$B$8:$E$26,L$5,FALSE)</f>
        <v>0</v>
      </c>
      <c r="M508" s="22">
        <f t="shared" si="93"/>
        <v>0.3</v>
      </c>
      <c r="N508" s="22">
        <f t="shared" si="94"/>
        <v>0.95</v>
      </c>
      <c r="O508" s="22" t="s">
        <v>38</v>
      </c>
      <c r="P508" s="24">
        <f t="shared" ca="1" si="90"/>
        <v>0.20921193104866415</v>
      </c>
      <c r="Q508" s="24">
        <f t="shared" ca="1" si="91"/>
        <v>0.63711611339960539</v>
      </c>
      <c r="R508" s="24">
        <f t="shared" ca="1" si="95"/>
        <v>0.84632804444826948</v>
      </c>
      <c r="S508" s="22" t="str">
        <f t="shared" ca="1" si="96"/>
        <v/>
      </c>
      <c r="T508" s="24" t="str">
        <f t="shared" ca="1" si="97"/>
        <v/>
      </c>
      <c r="U508" s="24">
        <f t="shared" ca="1" si="92"/>
        <v>0</v>
      </c>
    </row>
    <row r="509" spans="7:21" x14ac:dyDescent="0.25">
      <c r="G509" s="22">
        <v>502</v>
      </c>
      <c r="H509" s="22">
        <f>HLOOKUP($O509,$B$8:$E$26,H$5,FALSE)</f>
        <v>3</v>
      </c>
      <c r="I509" s="22">
        <f>HLOOKUP($O509,$B$8:$E$26,I$5,FALSE)</f>
        <v>0.2</v>
      </c>
      <c r="J509" s="22">
        <f>HLOOKUP($O509,$B$8:$E$26,J$5,FALSE)</f>
        <v>1.26</v>
      </c>
      <c r="K509" s="22">
        <f>HLOOKUP($O509,$B$8:$E$26,K$5,FALSE)</f>
        <v>0</v>
      </c>
      <c r="L509" s="22">
        <f>HLOOKUP($O509,$B$8:$E$26,L$5,FALSE)</f>
        <v>0</v>
      </c>
      <c r="M509" s="22">
        <f t="shared" si="93"/>
        <v>0.60000000000000009</v>
      </c>
      <c r="N509" s="22">
        <f t="shared" si="94"/>
        <v>3.7800000000000002</v>
      </c>
      <c r="O509" s="22" t="s">
        <v>39</v>
      </c>
      <c r="P509" s="24">
        <f t="shared" ca="1" si="90"/>
        <v>0.57011111133645376</v>
      </c>
      <c r="Q509" s="24">
        <f t="shared" ca="1" si="91"/>
        <v>2.2832418019489924</v>
      </c>
      <c r="R509" s="24">
        <f t="shared" ca="1" si="95"/>
        <v>2.853352913285446</v>
      </c>
      <c r="S509" s="22" t="str">
        <f t="shared" ca="1" si="96"/>
        <v/>
      </c>
      <c r="T509" s="24" t="str">
        <f t="shared" ca="1" si="97"/>
        <v/>
      </c>
      <c r="U509" s="24">
        <f t="shared" ca="1" si="92"/>
        <v>0</v>
      </c>
    </row>
    <row r="510" spans="7:21" x14ac:dyDescent="0.25">
      <c r="G510" s="22">
        <v>503</v>
      </c>
      <c r="H510" s="22">
        <f>HLOOKUP($O510,$B$8:$E$26,H$5,FALSE)</f>
        <v>5</v>
      </c>
      <c r="I510" s="22">
        <f>HLOOKUP($O510,$B$8:$E$26,I$5,FALSE)</f>
        <v>0.18</v>
      </c>
      <c r="J510" s="22">
        <f>HLOOKUP($O510,$B$8:$E$26,J$5,FALSE)</f>
        <v>1.37</v>
      </c>
      <c r="K510" s="22">
        <f>HLOOKUP($O510,$B$8:$E$26,K$5,FALSE)</f>
        <v>0</v>
      </c>
      <c r="L510" s="22">
        <f>HLOOKUP($O510,$B$8:$E$26,L$5,FALSE)</f>
        <v>0</v>
      </c>
      <c r="M510" s="22">
        <f t="shared" si="93"/>
        <v>0.89999999999999991</v>
      </c>
      <c r="N510" s="22">
        <f t="shared" si="94"/>
        <v>6.8500000000000005</v>
      </c>
      <c r="O510" s="22" t="s">
        <v>40</v>
      </c>
      <c r="P510" s="24">
        <f t="shared" ca="1" si="90"/>
        <v>8.4006020391029931E-2</v>
      </c>
      <c r="Q510" s="24">
        <f t="shared" ca="1" si="91"/>
        <v>3.8264130836349297</v>
      </c>
      <c r="R510" s="24">
        <f t="shared" ca="1" si="95"/>
        <v>3.9104191040259595</v>
      </c>
      <c r="S510" s="22" t="str">
        <f t="shared" ca="1" si="96"/>
        <v/>
      </c>
      <c r="T510" s="24" t="str">
        <f t="shared" ca="1" si="97"/>
        <v/>
      </c>
      <c r="U510" s="24">
        <f t="shared" ca="1" si="92"/>
        <v>0</v>
      </c>
    </row>
    <row r="511" spans="7:21" x14ac:dyDescent="0.25">
      <c r="G511" s="22">
        <v>504</v>
      </c>
      <c r="H511" s="22">
        <f>HLOOKUP($O511,$B$8:$E$26,H$5,FALSE)</f>
        <v>10</v>
      </c>
      <c r="I511" s="22">
        <f>HLOOKUP($O511,$B$8:$E$26,I$5,FALSE)</f>
        <v>0.2</v>
      </c>
      <c r="J511" s="22">
        <f>HLOOKUP($O511,$B$8:$E$26,J$5,FALSE)</f>
        <v>1.4</v>
      </c>
      <c r="K511" s="22">
        <f>HLOOKUP($O511,$B$8:$E$26,K$5,FALSE)</f>
        <v>0</v>
      </c>
      <c r="L511" s="22">
        <f>HLOOKUP($O511,$B$8:$E$26,L$5,FALSE)</f>
        <v>0</v>
      </c>
      <c r="M511" s="22">
        <f t="shared" si="93"/>
        <v>2</v>
      </c>
      <c r="N511" s="22">
        <f t="shared" si="94"/>
        <v>14</v>
      </c>
      <c r="O511" s="22" t="s">
        <v>41</v>
      </c>
      <c r="P511" s="24">
        <f t="shared" ca="1" si="90"/>
        <v>0.14679188576565672</v>
      </c>
      <c r="Q511" s="24">
        <f t="shared" ca="1" si="91"/>
        <v>8.1641019458540143</v>
      </c>
      <c r="R511" s="24">
        <f t="shared" ca="1" si="95"/>
        <v>8.310893831619671</v>
      </c>
      <c r="S511" s="22" t="str">
        <f t="shared" ca="1" si="96"/>
        <v/>
      </c>
      <c r="T511" s="24" t="str">
        <f t="shared" ca="1" si="97"/>
        <v/>
      </c>
      <c r="U511" s="24">
        <f t="shared" ca="1" si="92"/>
        <v>0</v>
      </c>
    </row>
    <row r="512" spans="7:21" x14ac:dyDescent="0.25">
      <c r="G512" s="22">
        <v>505</v>
      </c>
      <c r="H512" s="22">
        <f>HLOOKUP($O512,$B$8:$E$26,H$5,FALSE)</f>
        <v>10</v>
      </c>
      <c r="I512" s="22">
        <f>HLOOKUP($O512,$B$8:$E$26,I$5,FALSE)</f>
        <v>0.2</v>
      </c>
      <c r="J512" s="22">
        <f>HLOOKUP($O512,$B$8:$E$26,J$5,FALSE)</f>
        <v>1.4</v>
      </c>
      <c r="K512" s="22">
        <f>HLOOKUP($O512,$B$8:$E$26,K$5,FALSE)</f>
        <v>0</v>
      </c>
      <c r="L512" s="22">
        <f>HLOOKUP($O512,$B$8:$E$26,L$5,FALSE)</f>
        <v>0</v>
      </c>
      <c r="M512" s="22">
        <f t="shared" si="93"/>
        <v>2</v>
      </c>
      <c r="N512" s="22">
        <f t="shared" si="94"/>
        <v>14</v>
      </c>
      <c r="O512" s="22" t="s">
        <v>41</v>
      </c>
      <c r="P512" s="24">
        <f t="shared" ca="1" si="90"/>
        <v>3.4047791342219025E-2</v>
      </c>
      <c r="Q512" s="24">
        <f t="shared" ca="1" si="91"/>
        <v>8.1387264975276068</v>
      </c>
      <c r="R512" s="24">
        <f t="shared" ca="1" si="95"/>
        <v>8.1727742888698263</v>
      </c>
      <c r="S512" s="22" t="str">
        <f t="shared" ca="1" si="96"/>
        <v/>
      </c>
      <c r="T512" s="24" t="str">
        <f t="shared" ca="1" si="97"/>
        <v/>
      </c>
      <c r="U512" s="24">
        <f t="shared" ca="1" si="92"/>
        <v>0</v>
      </c>
    </row>
    <row r="513" spans="7:21" x14ac:dyDescent="0.25">
      <c r="G513" s="22">
        <v>506</v>
      </c>
      <c r="H513" s="22">
        <f>HLOOKUP($O513,$B$8:$E$26,H$5,FALSE)</f>
        <v>1</v>
      </c>
      <c r="I513" s="22">
        <f>HLOOKUP($O513,$B$8:$E$26,I$5,FALSE)</f>
        <v>0.3</v>
      </c>
      <c r="J513" s="22">
        <f>HLOOKUP($O513,$B$8:$E$26,J$5,FALSE)</f>
        <v>0.95</v>
      </c>
      <c r="K513" s="22">
        <f>HLOOKUP($O513,$B$8:$E$26,K$5,FALSE)</f>
        <v>0</v>
      </c>
      <c r="L513" s="22">
        <f>HLOOKUP($O513,$B$8:$E$26,L$5,FALSE)</f>
        <v>0</v>
      </c>
      <c r="M513" s="22">
        <f t="shared" si="93"/>
        <v>0.3</v>
      </c>
      <c r="N513" s="22">
        <f t="shared" si="94"/>
        <v>0.95</v>
      </c>
      <c r="O513" s="22" t="s">
        <v>38</v>
      </c>
      <c r="P513" s="24">
        <f t="shared" ca="1" si="90"/>
        <v>0.290000594033134</v>
      </c>
      <c r="Q513" s="24">
        <f t="shared" ca="1" si="91"/>
        <v>0.63774038474950967</v>
      </c>
      <c r="R513" s="24">
        <f t="shared" ca="1" si="95"/>
        <v>0.92774097878264361</v>
      </c>
      <c r="S513" s="22" t="str">
        <f t="shared" ca="1" si="96"/>
        <v/>
      </c>
      <c r="T513" s="24" t="str">
        <f t="shared" ca="1" si="97"/>
        <v/>
      </c>
      <c r="U513" s="24">
        <f t="shared" ca="1" si="92"/>
        <v>0</v>
      </c>
    </row>
    <row r="514" spans="7:21" x14ac:dyDescent="0.25">
      <c r="G514" s="22">
        <v>507</v>
      </c>
      <c r="H514" s="22">
        <f>HLOOKUP($O514,$B$8:$E$26,H$5,FALSE)</f>
        <v>3</v>
      </c>
      <c r="I514" s="22">
        <f>HLOOKUP($O514,$B$8:$E$26,I$5,FALSE)</f>
        <v>0.2</v>
      </c>
      <c r="J514" s="22">
        <f>HLOOKUP($O514,$B$8:$E$26,J$5,FALSE)</f>
        <v>1.26</v>
      </c>
      <c r="K514" s="22">
        <f>HLOOKUP($O514,$B$8:$E$26,K$5,FALSE)</f>
        <v>0</v>
      </c>
      <c r="L514" s="22">
        <f>HLOOKUP($O514,$B$8:$E$26,L$5,FALSE)</f>
        <v>0</v>
      </c>
      <c r="M514" s="22">
        <f t="shared" si="93"/>
        <v>0.60000000000000009</v>
      </c>
      <c r="N514" s="22">
        <f t="shared" si="94"/>
        <v>3.7800000000000002</v>
      </c>
      <c r="O514" s="22" t="s">
        <v>39</v>
      </c>
      <c r="P514" s="24">
        <f t="shared" ca="1" si="90"/>
        <v>0.36916836062055858</v>
      </c>
      <c r="Q514" s="24">
        <f t="shared" ca="1" si="91"/>
        <v>2.0758584071053869</v>
      </c>
      <c r="R514" s="24">
        <f t="shared" ca="1" si="95"/>
        <v>2.4450267677259454</v>
      </c>
      <c r="S514" s="22" t="str">
        <f t="shared" ca="1" si="96"/>
        <v/>
      </c>
      <c r="T514" s="24" t="str">
        <f t="shared" ca="1" si="97"/>
        <v/>
      </c>
      <c r="U514" s="24">
        <f t="shared" ca="1" si="92"/>
        <v>0</v>
      </c>
    </row>
    <row r="515" spans="7:21" x14ac:dyDescent="0.25">
      <c r="G515" s="22">
        <v>508</v>
      </c>
      <c r="H515" s="22">
        <f>HLOOKUP($O515,$B$8:$E$26,H$5,FALSE)</f>
        <v>3</v>
      </c>
      <c r="I515" s="22">
        <f>HLOOKUP($O515,$B$8:$E$26,I$5,FALSE)</f>
        <v>0.2</v>
      </c>
      <c r="J515" s="22">
        <f>HLOOKUP($O515,$B$8:$E$26,J$5,FALSE)</f>
        <v>1.26</v>
      </c>
      <c r="K515" s="22">
        <f>HLOOKUP($O515,$B$8:$E$26,K$5,FALSE)</f>
        <v>0</v>
      </c>
      <c r="L515" s="22">
        <f>HLOOKUP($O515,$B$8:$E$26,L$5,FALSE)</f>
        <v>0</v>
      </c>
      <c r="M515" s="22">
        <f t="shared" si="93"/>
        <v>0.60000000000000009</v>
      </c>
      <c r="N515" s="22">
        <f t="shared" si="94"/>
        <v>3.7800000000000002</v>
      </c>
      <c r="O515" s="22" t="s">
        <v>39</v>
      </c>
      <c r="P515" s="24">
        <f t="shared" ca="1" si="90"/>
        <v>0.36188355449826165</v>
      </c>
      <c r="Q515" s="24">
        <f t="shared" ca="1" si="91"/>
        <v>2.2150154682138159</v>
      </c>
      <c r="R515" s="24">
        <f t="shared" ca="1" si="95"/>
        <v>2.5768990227120776</v>
      </c>
      <c r="S515" s="22" t="str">
        <f t="shared" ca="1" si="96"/>
        <v/>
      </c>
      <c r="T515" s="24" t="str">
        <f t="shared" ca="1" si="97"/>
        <v/>
      </c>
      <c r="U515" s="24">
        <f t="shared" ca="1" si="92"/>
        <v>0</v>
      </c>
    </row>
    <row r="516" spans="7:21" x14ac:dyDescent="0.25">
      <c r="G516" s="22">
        <v>509</v>
      </c>
      <c r="H516" s="22">
        <f>HLOOKUP($O516,$B$8:$E$26,H$5,FALSE)</f>
        <v>5</v>
      </c>
      <c r="I516" s="22">
        <f>HLOOKUP($O516,$B$8:$E$26,I$5,FALSE)</f>
        <v>0.18</v>
      </c>
      <c r="J516" s="22">
        <f>HLOOKUP($O516,$B$8:$E$26,J$5,FALSE)</f>
        <v>1.37</v>
      </c>
      <c r="K516" s="22">
        <f>HLOOKUP($O516,$B$8:$E$26,K$5,FALSE)</f>
        <v>0</v>
      </c>
      <c r="L516" s="22">
        <f>HLOOKUP($O516,$B$8:$E$26,L$5,FALSE)</f>
        <v>0</v>
      </c>
      <c r="M516" s="22">
        <f t="shared" si="93"/>
        <v>0.89999999999999991</v>
      </c>
      <c r="N516" s="22">
        <f t="shared" si="94"/>
        <v>6.8500000000000005</v>
      </c>
      <c r="O516" s="22" t="s">
        <v>40</v>
      </c>
      <c r="P516" s="24">
        <f t="shared" ca="1" si="90"/>
        <v>0.43237193421220327</v>
      </c>
      <c r="Q516" s="24">
        <f t="shared" ca="1" si="91"/>
        <v>3.3851421828404447</v>
      </c>
      <c r="R516" s="24">
        <f t="shared" ca="1" si="95"/>
        <v>3.8175141170526481</v>
      </c>
      <c r="S516" s="22" t="str">
        <f t="shared" ca="1" si="96"/>
        <v/>
      </c>
      <c r="T516" s="24" t="str">
        <f t="shared" ca="1" si="97"/>
        <v/>
      </c>
      <c r="U516" s="24">
        <f t="shared" ca="1" si="92"/>
        <v>0</v>
      </c>
    </row>
    <row r="517" spans="7:21" x14ac:dyDescent="0.25">
      <c r="G517" s="22">
        <v>510</v>
      </c>
      <c r="H517" s="22">
        <f>HLOOKUP($O517,$B$8:$E$26,H$5,FALSE)</f>
        <v>5</v>
      </c>
      <c r="I517" s="22">
        <f>HLOOKUP($O517,$B$8:$E$26,I$5,FALSE)</f>
        <v>0.18</v>
      </c>
      <c r="J517" s="22">
        <f>HLOOKUP($O517,$B$8:$E$26,J$5,FALSE)</f>
        <v>1.37</v>
      </c>
      <c r="K517" s="22">
        <f>HLOOKUP($O517,$B$8:$E$26,K$5,FALSE)</f>
        <v>0</v>
      </c>
      <c r="L517" s="22">
        <f>HLOOKUP($O517,$B$8:$E$26,L$5,FALSE)</f>
        <v>0</v>
      </c>
      <c r="M517" s="22">
        <f t="shared" si="93"/>
        <v>0.89999999999999991</v>
      </c>
      <c r="N517" s="22">
        <f t="shared" si="94"/>
        <v>6.8500000000000005</v>
      </c>
      <c r="O517" s="22" t="s">
        <v>40</v>
      </c>
      <c r="P517" s="24">
        <f t="shared" ca="1" si="90"/>
        <v>0.16924140009211025</v>
      </c>
      <c r="Q517" s="24">
        <f t="shared" ca="1" si="91"/>
        <v>4.5990045553819314</v>
      </c>
      <c r="R517" s="24">
        <f t="shared" ca="1" si="95"/>
        <v>4.7682459554740415</v>
      </c>
      <c r="S517" s="22" t="str">
        <f t="shared" ca="1" si="96"/>
        <v/>
      </c>
      <c r="T517" s="24" t="str">
        <f t="shared" ca="1" si="97"/>
        <v/>
      </c>
      <c r="U517" s="24">
        <f t="shared" ca="1" si="92"/>
        <v>0</v>
      </c>
    </row>
    <row r="518" spans="7:21" x14ac:dyDescent="0.25">
      <c r="G518" s="22">
        <v>511</v>
      </c>
      <c r="H518" s="22">
        <f>HLOOKUP($O518,$B$8:$E$26,H$5,FALSE)</f>
        <v>5</v>
      </c>
      <c r="I518" s="22">
        <f>HLOOKUP($O518,$B$8:$E$26,I$5,FALSE)</f>
        <v>0.18</v>
      </c>
      <c r="J518" s="22">
        <f>HLOOKUP($O518,$B$8:$E$26,J$5,FALSE)</f>
        <v>1.37</v>
      </c>
      <c r="K518" s="22">
        <f>HLOOKUP($O518,$B$8:$E$26,K$5,FALSE)</f>
        <v>0</v>
      </c>
      <c r="L518" s="22">
        <f>HLOOKUP($O518,$B$8:$E$26,L$5,FALSE)</f>
        <v>0</v>
      </c>
      <c r="M518" s="22">
        <f t="shared" si="93"/>
        <v>0.89999999999999991</v>
      </c>
      <c r="N518" s="22">
        <f t="shared" si="94"/>
        <v>6.8500000000000005</v>
      </c>
      <c r="O518" s="22" t="s">
        <v>40</v>
      </c>
      <c r="P518" s="24">
        <f t="shared" ca="1" si="90"/>
        <v>0.24275988318311287</v>
      </c>
      <c r="Q518" s="24">
        <f t="shared" ca="1" si="91"/>
        <v>4.1632103894374826</v>
      </c>
      <c r="R518" s="24">
        <f t="shared" ca="1" si="95"/>
        <v>4.4059702726205954</v>
      </c>
      <c r="S518" s="22" t="str">
        <f t="shared" ca="1" si="96"/>
        <v/>
      </c>
      <c r="T518" s="24" t="str">
        <f t="shared" ca="1" si="97"/>
        <v/>
      </c>
      <c r="U518" s="24">
        <f t="shared" ca="1" si="92"/>
        <v>0</v>
      </c>
    </row>
    <row r="519" spans="7:21" x14ac:dyDescent="0.25">
      <c r="G519" s="22">
        <v>512</v>
      </c>
      <c r="H519" s="22">
        <f>HLOOKUP($O519,$B$8:$E$26,H$5,FALSE)</f>
        <v>3</v>
      </c>
      <c r="I519" s="22">
        <f>HLOOKUP($O519,$B$8:$E$26,I$5,FALSE)</f>
        <v>0.2</v>
      </c>
      <c r="J519" s="22">
        <f>HLOOKUP($O519,$B$8:$E$26,J$5,FALSE)</f>
        <v>1.26</v>
      </c>
      <c r="K519" s="22">
        <f>HLOOKUP($O519,$B$8:$E$26,K$5,FALSE)</f>
        <v>0</v>
      </c>
      <c r="L519" s="22">
        <f>HLOOKUP($O519,$B$8:$E$26,L$5,FALSE)</f>
        <v>0</v>
      </c>
      <c r="M519" s="22">
        <f t="shared" si="93"/>
        <v>0.60000000000000009</v>
      </c>
      <c r="N519" s="22">
        <f t="shared" si="94"/>
        <v>3.7800000000000002</v>
      </c>
      <c r="O519" s="22" t="s">
        <v>39</v>
      </c>
      <c r="P519" s="24">
        <f t="shared" ca="1" si="90"/>
        <v>8.6841271028701192E-2</v>
      </c>
      <c r="Q519" s="24">
        <f t="shared" ca="1" si="91"/>
        <v>2.401360719283967</v>
      </c>
      <c r="R519" s="24">
        <f t="shared" ca="1" si="95"/>
        <v>2.488201990312668</v>
      </c>
      <c r="S519" s="22" t="str">
        <f t="shared" ca="1" si="96"/>
        <v/>
      </c>
      <c r="T519" s="24" t="str">
        <f t="shared" ca="1" si="97"/>
        <v/>
      </c>
      <c r="U519" s="24">
        <f t="shared" ca="1" si="92"/>
        <v>0</v>
      </c>
    </row>
    <row r="520" spans="7:21" x14ac:dyDescent="0.25">
      <c r="G520" s="22">
        <v>513</v>
      </c>
      <c r="H520" s="22">
        <f>HLOOKUP($O520,$B$8:$E$26,H$5,FALSE)</f>
        <v>3</v>
      </c>
      <c r="I520" s="22">
        <f>HLOOKUP($O520,$B$8:$E$26,I$5,FALSE)</f>
        <v>0.2</v>
      </c>
      <c r="J520" s="22">
        <f>HLOOKUP($O520,$B$8:$E$26,J$5,FALSE)</f>
        <v>1.26</v>
      </c>
      <c r="K520" s="22">
        <f>HLOOKUP($O520,$B$8:$E$26,K$5,FALSE)</f>
        <v>0</v>
      </c>
      <c r="L520" s="22">
        <f>HLOOKUP($O520,$B$8:$E$26,L$5,FALSE)</f>
        <v>0</v>
      </c>
      <c r="M520" s="22">
        <f t="shared" si="93"/>
        <v>0.60000000000000009</v>
      </c>
      <c r="N520" s="22">
        <f t="shared" si="94"/>
        <v>3.7800000000000002</v>
      </c>
      <c r="O520" s="22" t="s">
        <v>39</v>
      </c>
      <c r="P520" s="24">
        <f t="shared" ca="1" si="90"/>
        <v>0.57391832807360255</v>
      </c>
      <c r="Q520" s="24">
        <f t="shared" ca="1" si="91"/>
        <v>1.8523527418174017</v>
      </c>
      <c r="R520" s="24">
        <f t="shared" ca="1" si="95"/>
        <v>2.4262710698910044</v>
      </c>
      <c r="S520" s="22" t="str">
        <f t="shared" ca="1" si="96"/>
        <v/>
      </c>
      <c r="T520" s="24" t="str">
        <f t="shared" ca="1" si="97"/>
        <v/>
      </c>
      <c r="U520" s="24">
        <f t="shared" ca="1" si="92"/>
        <v>0</v>
      </c>
    </row>
    <row r="521" spans="7:21" x14ac:dyDescent="0.25">
      <c r="G521" s="22">
        <v>514</v>
      </c>
      <c r="H521" s="22">
        <f>HLOOKUP($O521,$B$8:$E$26,H$5,FALSE)</f>
        <v>1</v>
      </c>
      <c r="I521" s="22">
        <f>HLOOKUP($O521,$B$8:$E$26,I$5,FALSE)</f>
        <v>0.3</v>
      </c>
      <c r="J521" s="22">
        <f>HLOOKUP($O521,$B$8:$E$26,J$5,FALSE)</f>
        <v>0.95</v>
      </c>
      <c r="K521" s="22">
        <f>HLOOKUP($O521,$B$8:$E$26,K$5,FALSE)</f>
        <v>0</v>
      </c>
      <c r="L521" s="22">
        <f>HLOOKUP($O521,$B$8:$E$26,L$5,FALSE)</f>
        <v>0</v>
      </c>
      <c r="M521" s="22">
        <f t="shared" si="93"/>
        <v>0.3</v>
      </c>
      <c r="N521" s="22">
        <f t="shared" si="94"/>
        <v>0.95</v>
      </c>
      <c r="O521" s="22" t="s">
        <v>38</v>
      </c>
      <c r="P521" s="24">
        <f t="shared" ref="P521:P584" ca="1" si="98">RAND()*$M521</f>
        <v>0.22344786588066148</v>
      </c>
      <c r="Q521" s="24">
        <f t="shared" ref="Q521:Q584" ca="1" si="99">MIN(N521*20,MAX(M521,NORMINV(RAND(),N521-(N521-M521)/2,(N521-M521)/16)))</f>
        <v>0.66718787209110209</v>
      </c>
      <c r="R521" s="24">
        <f t="shared" ca="1" si="95"/>
        <v>0.89063573797176354</v>
      </c>
      <c r="S521" s="22" t="str">
        <f t="shared" ca="1" si="96"/>
        <v/>
      </c>
      <c r="T521" s="24" t="str">
        <f t="shared" ca="1" si="97"/>
        <v/>
      </c>
      <c r="U521" s="24">
        <f t="shared" ref="U521:U584" ca="1" si="100">Q521*K521*L521</f>
        <v>0</v>
      </c>
    </row>
    <row r="522" spans="7:21" x14ac:dyDescent="0.25">
      <c r="G522" s="22">
        <v>515</v>
      </c>
      <c r="H522" s="22">
        <f>HLOOKUP($O522,$B$8:$E$26,H$5,FALSE)</f>
        <v>1</v>
      </c>
      <c r="I522" s="22">
        <f>HLOOKUP($O522,$B$8:$E$26,I$5,FALSE)</f>
        <v>0.3</v>
      </c>
      <c r="J522" s="22">
        <f>HLOOKUP($O522,$B$8:$E$26,J$5,FALSE)</f>
        <v>0.95</v>
      </c>
      <c r="K522" s="22">
        <f>HLOOKUP($O522,$B$8:$E$26,K$5,FALSE)</f>
        <v>0</v>
      </c>
      <c r="L522" s="22">
        <f>HLOOKUP($O522,$B$8:$E$26,L$5,FALSE)</f>
        <v>0</v>
      </c>
      <c r="M522" s="22">
        <f t="shared" si="93"/>
        <v>0.3</v>
      </c>
      <c r="N522" s="22">
        <f t="shared" si="94"/>
        <v>0.95</v>
      </c>
      <c r="O522" s="22" t="s">
        <v>38</v>
      </c>
      <c r="P522" s="24">
        <f t="shared" ca="1" si="98"/>
        <v>0.1062427906081977</v>
      </c>
      <c r="Q522" s="24">
        <f t="shared" ca="1" si="99"/>
        <v>0.60030241543972795</v>
      </c>
      <c r="R522" s="24">
        <f t="shared" ca="1" si="95"/>
        <v>0.7065452060479257</v>
      </c>
      <c r="S522" s="22" t="str">
        <f t="shared" ca="1" si="96"/>
        <v/>
      </c>
      <c r="T522" s="24" t="str">
        <f t="shared" ca="1" si="97"/>
        <v/>
      </c>
      <c r="U522" s="24">
        <f t="shared" ca="1" si="100"/>
        <v>0</v>
      </c>
    </row>
    <row r="523" spans="7:21" x14ac:dyDescent="0.25">
      <c r="G523" s="22">
        <v>516</v>
      </c>
      <c r="H523" s="22">
        <f>HLOOKUP($O523,$B$8:$E$26,H$5,FALSE)</f>
        <v>5</v>
      </c>
      <c r="I523" s="22">
        <f>HLOOKUP($O523,$B$8:$E$26,I$5,FALSE)</f>
        <v>0.18</v>
      </c>
      <c r="J523" s="22">
        <f>HLOOKUP($O523,$B$8:$E$26,J$5,FALSE)</f>
        <v>1.37</v>
      </c>
      <c r="K523" s="22">
        <f>HLOOKUP($O523,$B$8:$E$26,K$5,FALSE)</f>
        <v>0</v>
      </c>
      <c r="L523" s="22">
        <f>HLOOKUP($O523,$B$8:$E$26,L$5,FALSE)</f>
        <v>0</v>
      </c>
      <c r="M523" s="22">
        <f t="shared" si="93"/>
        <v>0.89999999999999991</v>
      </c>
      <c r="N523" s="22">
        <f t="shared" si="94"/>
        <v>6.8500000000000005</v>
      </c>
      <c r="O523" s="22" t="s">
        <v>40</v>
      </c>
      <c r="P523" s="24">
        <f t="shared" ca="1" si="98"/>
        <v>8.7810106911376071E-2</v>
      </c>
      <c r="Q523" s="24">
        <f t="shared" ca="1" si="99"/>
        <v>3.6071751403884207</v>
      </c>
      <c r="R523" s="24">
        <f t="shared" ca="1" si="95"/>
        <v>3.6949852472997966</v>
      </c>
      <c r="S523" s="22" t="str">
        <f t="shared" ca="1" si="96"/>
        <v/>
      </c>
      <c r="T523" s="24" t="str">
        <f t="shared" ca="1" si="97"/>
        <v/>
      </c>
      <c r="U523" s="24">
        <f t="shared" ca="1" si="100"/>
        <v>0</v>
      </c>
    </row>
    <row r="524" spans="7:21" x14ac:dyDescent="0.25">
      <c r="G524" s="22">
        <v>517</v>
      </c>
      <c r="H524" s="22">
        <f>HLOOKUP($O524,$B$8:$E$26,H$5,FALSE)</f>
        <v>5</v>
      </c>
      <c r="I524" s="22">
        <f>HLOOKUP($O524,$B$8:$E$26,I$5,FALSE)</f>
        <v>0.18</v>
      </c>
      <c r="J524" s="22">
        <f>HLOOKUP($O524,$B$8:$E$26,J$5,FALSE)</f>
        <v>1.37</v>
      </c>
      <c r="K524" s="22">
        <f>HLOOKUP($O524,$B$8:$E$26,K$5,FALSE)</f>
        <v>0</v>
      </c>
      <c r="L524" s="22">
        <f>HLOOKUP($O524,$B$8:$E$26,L$5,FALSE)</f>
        <v>0</v>
      </c>
      <c r="M524" s="22">
        <f t="shared" si="93"/>
        <v>0.89999999999999991</v>
      </c>
      <c r="N524" s="22">
        <f t="shared" si="94"/>
        <v>6.8500000000000005</v>
      </c>
      <c r="O524" s="22" t="s">
        <v>40</v>
      </c>
      <c r="P524" s="24">
        <f t="shared" ca="1" si="98"/>
        <v>0.62094957575619503</v>
      </c>
      <c r="Q524" s="24">
        <f t="shared" ca="1" si="99"/>
        <v>3.0262423656342858</v>
      </c>
      <c r="R524" s="24">
        <f t="shared" ca="1" si="95"/>
        <v>3.647191941390481</v>
      </c>
      <c r="S524" s="22" t="str">
        <f t="shared" ca="1" si="96"/>
        <v/>
      </c>
      <c r="T524" s="24" t="str">
        <f t="shared" ca="1" si="97"/>
        <v/>
      </c>
      <c r="U524" s="24">
        <f t="shared" ca="1" si="100"/>
        <v>0</v>
      </c>
    </row>
    <row r="525" spans="7:21" x14ac:dyDescent="0.25">
      <c r="G525" s="22">
        <v>518</v>
      </c>
      <c r="H525" s="22">
        <f>HLOOKUP($O525,$B$8:$E$26,H$5,FALSE)</f>
        <v>5</v>
      </c>
      <c r="I525" s="22">
        <f>HLOOKUP($O525,$B$8:$E$26,I$5,FALSE)</f>
        <v>0.18</v>
      </c>
      <c r="J525" s="22">
        <f>HLOOKUP($O525,$B$8:$E$26,J$5,FALSE)</f>
        <v>1.37</v>
      </c>
      <c r="K525" s="22">
        <f>HLOOKUP($O525,$B$8:$E$26,K$5,FALSE)</f>
        <v>0</v>
      </c>
      <c r="L525" s="22">
        <f>HLOOKUP($O525,$B$8:$E$26,L$5,FALSE)</f>
        <v>0</v>
      </c>
      <c r="M525" s="22">
        <f t="shared" si="93"/>
        <v>0.89999999999999991</v>
      </c>
      <c r="N525" s="22">
        <f t="shared" si="94"/>
        <v>6.8500000000000005</v>
      </c>
      <c r="O525" s="22" t="s">
        <v>40</v>
      </c>
      <c r="P525" s="24">
        <f t="shared" ca="1" si="98"/>
        <v>0.67033359678055282</v>
      </c>
      <c r="Q525" s="24">
        <f t="shared" ca="1" si="99"/>
        <v>3.8969967244395116</v>
      </c>
      <c r="R525" s="24">
        <f t="shared" ca="1" si="95"/>
        <v>4.567330321220064</v>
      </c>
      <c r="S525" s="22" t="str">
        <f t="shared" ca="1" si="96"/>
        <v/>
      </c>
      <c r="T525" s="24" t="str">
        <f t="shared" ca="1" si="97"/>
        <v/>
      </c>
      <c r="U525" s="24">
        <f t="shared" ca="1" si="100"/>
        <v>0</v>
      </c>
    </row>
    <row r="526" spans="7:21" x14ac:dyDescent="0.25">
      <c r="G526" s="22">
        <v>519</v>
      </c>
      <c r="H526" s="22">
        <f>HLOOKUP($O526,$B$8:$E$26,H$5,FALSE)</f>
        <v>1</v>
      </c>
      <c r="I526" s="22">
        <f>HLOOKUP($O526,$B$8:$E$26,I$5,FALSE)</f>
        <v>0.3</v>
      </c>
      <c r="J526" s="22">
        <f>HLOOKUP($O526,$B$8:$E$26,J$5,FALSE)</f>
        <v>0.95</v>
      </c>
      <c r="K526" s="22">
        <f>HLOOKUP($O526,$B$8:$E$26,K$5,FALSE)</f>
        <v>0</v>
      </c>
      <c r="L526" s="22">
        <f>HLOOKUP($O526,$B$8:$E$26,L$5,FALSE)</f>
        <v>0</v>
      </c>
      <c r="M526" s="22">
        <f t="shared" si="93"/>
        <v>0.3</v>
      </c>
      <c r="N526" s="22">
        <f t="shared" si="94"/>
        <v>0.95</v>
      </c>
      <c r="O526" s="22" t="s">
        <v>38</v>
      </c>
      <c r="P526" s="24">
        <f t="shared" ca="1" si="98"/>
        <v>0.25452961375771566</v>
      </c>
      <c r="Q526" s="24">
        <f t="shared" ca="1" si="99"/>
        <v>0.6229696024905309</v>
      </c>
      <c r="R526" s="24">
        <f t="shared" ca="1" si="95"/>
        <v>0.87749921624824656</v>
      </c>
      <c r="S526" s="22" t="str">
        <f t="shared" ca="1" si="96"/>
        <v/>
      </c>
      <c r="T526" s="24" t="str">
        <f t="shared" ca="1" si="97"/>
        <v/>
      </c>
      <c r="U526" s="24">
        <f t="shared" ca="1" si="100"/>
        <v>0</v>
      </c>
    </row>
    <row r="527" spans="7:21" x14ac:dyDescent="0.25">
      <c r="G527" s="22">
        <v>520</v>
      </c>
      <c r="H527" s="22">
        <f>HLOOKUP($O527,$B$8:$E$26,H$5,FALSE)</f>
        <v>10</v>
      </c>
      <c r="I527" s="22">
        <f>HLOOKUP($O527,$B$8:$E$26,I$5,FALSE)</f>
        <v>0.2</v>
      </c>
      <c r="J527" s="22">
        <f>HLOOKUP($O527,$B$8:$E$26,J$5,FALSE)</f>
        <v>1.4</v>
      </c>
      <c r="K527" s="22">
        <f>HLOOKUP($O527,$B$8:$E$26,K$5,FALSE)</f>
        <v>0</v>
      </c>
      <c r="L527" s="22">
        <f>HLOOKUP($O527,$B$8:$E$26,L$5,FALSE)</f>
        <v>0</v>
      </c>
      <c r="M527" s="22">
        <f t="shared" ref="M527:M590" si="101">I527*$H527</f>
        <v>2</v>
      </c>
      <c r="N527" s="22">
        <f t="shared" ref="N527:N590" si="102">J527*$H527</f>
        <v>14</v>
      </c>
      <c r="O527" s="22" t="s">
        <v>41</v>
      </c>
      <c r="P527" s="24">
        <f t="shared" ca="1" si="98"/>
        <v>1.8234630373583436</v>
      </c>
      <c r="Q527" s="24">
        <f t="shared" ca="1" si="99"/>
        <v>9.0359501739696544</v>
      </c>
      <c r="R527" s="24">
        <f t="shared" ca="1" si="95"/>
        <v>10.859413211327999</v>
      </c>
      <c r="S527" s="22" t="str">
        <f t="shared" ca="1" si="96"/>
        <v>D</v>
      </c>
      <c r="T527" s="24">
        <f t="shared" ca="1" si="97"/>
        <v>0.85941321132799864</v>
      </c>
      <c r="U527" s="24">
        <f t="shared" ca="1" si="100"/>
        <v>0</v>
      </c>
    </row>
    <row r="528" spans="7:21" x14ac:dyDescent="0.25">
      <c r="G528" s="22">
        <v>521</v>
      </c>
      <c r="H528" s="22">
        <f>HLOOKUP($O528,$B$8:$E$26,H$5,FALSE)</f>
        <v>1</v>
      </c>
      <c r="I528" s="22">
        <f>HLOOKUP($O528,$B$8:$E$26,I$5,FALSE)</f>
        <v>0.3</v>
      </c>
      <c r="J528" s="22">
        <f>HLOOKUP($O528,$B$8:$E$26,J$5,FALSE)</f>
        <v>0.95</v>
      </c>
      <c r="K528" s="22">
        <f>HLOOKUP($O528,$B$8:$E$26,K$5,FALSE)</f>
        <v>0</v>
      </c>
      <c r="L528" s="22">
        <f>HLOOKUP($O528,$B$8:$E$26,L$5,FALSE)</f>
        <v>0</v>
      </c>
      <c r="M528" s="22">
        <f t="shared" si="101"/>
        <v>0.3</v>
      </c>
      <c r="N528" s="22">
        <f t="shared" si="102"/>
        <v>0.95</v>
      </c>
      <c r="O528" s="22" t="s">
        <v>38</v>
      </c>
      <c r="P528" s="24">
        <f t="shared" ca="1" si="98"/>
        <v>8.9660574148208896E-2</v>
      </c>
      <c r="Q528" s="24">
        <f t="shared" ca="1" si="99"/>
        <v>0.55472398485044316</v>
      </c>
      <c r="R528" s="24">
        <f t="shared" ca="1" si="95"/>
        <v>0.6443845589986521</v>
      </c>
      <c r="S528" s="22" t="str">
        <f t="shared" ca="1" si="96"/>
        <v/>
      </c>
      <c r="T528" s="24" t="str">
        <f t="shared" ca="1" si="97"/>
        <v/>
      </c>
      <c r="U528" s="24">
        <f t="shared" ca="1" si="100"/>
        <v>0</v>
      </c>
    </row>
    <row r="529" spans="7:21" x14ac:dyDescent="0.25">
      <c r="G529" s="22">
        <v>522</v>
      </c>
      <c r="H529" s="22">
        <f>HLOOKUP($O529,$B$8:$E$26,H$5,FALSE)</f>
        <v>5</v>
      </c>
      <c r="I529" s="22">
        <f>HLOOKUP($O529,$B$8:$E$26,I$5,FALSE)</f>
        <v>0.18</v>
      </c>
      <c r="J529" s="22">
        <f>HLOOKUP($O529,$B$8:$E$26,J$5,FALSE)</f>
        <v>1.37</v>
      </c>
      <c r="K529" s="22">
        <f>HLOOKUP($O529,$B$8:$E$26,K$5,FALSE)</f>
        <v>0</v>
      </c>
      <c r="L529" s="22">
        <f>HLOOKUP($O529,$B$8:$E$26,L$5,FALSE)</f>
        <v>0</v>
      </c>
      <c r="M529" s="22">
        <f t="shared" si="101"/>
        <v>0.89999999999999991</v>
      </c>
      <c r="N529" s="22">
        <f t="shared" si="102"/>
        <v>6.8500000000000005</v>
      </c>
      <c r="O529" s="22" t="s">
        <v>40</v>
      </c>
      <c r="P529" s="24">
        <f t="shared" ca="1" si="98"/>
        <v>0.5738091565393969</v>
      </c>
      <c r="Q529" s="24">
        <f t="shared" ca="1" si="99"/>
        <v>3.1194947020503636</v>
      </c>
      <c r="R529" s="24">
        <f t="shared" ca="1" si="95"/>
        <v>3.6933038585897604</v>
      </c>
      <c r="S529" s="22" t="str">
        <f t="shared" ca="1" si="96"/>
        <v/>
      </c>
      <c r="T529" s="24" t="str">
        <f t="shared" ca="1" si="97"/>
        <v/>
      </c>
      <c r="U529" s="24">
        <f t="shared" ca="1" si="100"/>
        <v>0</v>
      </c>
    </row>
    <row r="530" spans="7:21" x14ac:dyDescent="0.25">
      <c r="G530" s="22">
        <v>523</v>
      </c>
      <c r="H530" s="22">
        <f>HLOOKUP($O530,$B$8:$E$26,H$5,FALSE)</f>
        <v>3</v>
      </c>
      <c r="I530" s="22">
        <f>HLOOKUP($O530,$B$8:$E$26,I$5,FALSE)</f>
        <v>0.2</v>
      </c>
      <c r="J530" s="22">
        <f>HLOOKUP($O530,$B$8:$E$26,J$5,FALSE)</f>
        <v>1.26</v>
      </c>
      <c r="K530" s="22">
        <f>HLOOKUP($O530,$B$8:$E$26,K$5,FALSE)</f>
        <v>0</v>
      </c>
      <c r="L530" s="22">
        <f>HLOOKUP($O530,$B$8:$E$26,L$5,FALSE)</f>
        <v>0</v>
      </c>
      <c r="M530" s="22">
        <f t="shared" si="101"/>
        <v>0.60000000000000009</v>
      </c>
      <c r="N530" s="22">
        <f t="shared" si="102"/>
        <v>3.7800000000000002</v>
      </c>
      <c r="O530" s="22" t="s">
        <v>39</v>
      </c>
      <c r="P530" s="24">
        <f t="shared" ca="1" si="98"/>
        <v>0.18377583507799236</v>
      </c>
      <c r="Q530" s="24">
        <f t="shared" ca="1" si="99"/>
        <v>2.0771050300592022</v>
      </c>
      <c r="R530" s="24">
        <f t="shared" ca="1" si="95"/>
        <v>2.2608808651371946</v>
      </c>
      <c r="S530" s="22" t="str">
        <f t="shared" ca="1" si="96"/>
        <v/>
      </c>
      <c r="T530" s="24" t="str">
        <f t="shared" ca="1" si="97"/>
        <v/>
      </c>
      <c r="U530" s="24">
        <f t="shared" ca="1" si="100"/>
        <v>0</v>
      </c>
    </row>
    <row r="531" spans="7:21" x14ac:dyDescent="0.25">
      <c r="G531" s="22">
        <v>524</v>
      </c>
      <c r="H531" s="22">
        <f>HLOOKUP($O531,$B$8:$E$26,H$5,FALSE)</f>
        <v>3</v>
      </c>
      <c r="I531" s="22">
        <f>HLOOKUP($O531,$B$8:$E$26,I$5,FALSE)</f>
        <v>0.2</v>
      </c>
      <c r="J531" s="22">
        <f>HLOOKUP($O531,$B$8:$E$26,J$5,FALSE)</f>
        <v>1.26</v>
      </c>
      <c r="K531" s="22">
        <f>HLOOKUP($O531,$B$8:$E$26,K$5,FALSE)</f>
        <v>0</v>
      </c>
      <c r="L531" s="22">
        <f>HLOOKUP($O531,$B$8:$E$26,L$5,FALSE)</f>
        <v>0</v>
      </c>
      <c r="M531" s="22">
        <f t="shared" si="101"/>
        <v>0.60000000000000009</v>
      </c>
      <c r="N531" s="22">
        <f t="shared" si="102"/>
        <v>3.7800000000000002</v>
      </c>
      <c r="O531" s="22" t="s">
        <v>39</v>
      </c>
      <c r="P531" s="24">
        <f t="shared" ca="1" si="98"/>
        <v>0.12653963952128933</v>
      </c>
      <c r="Q531" s="24">
        <f t="shared" ca="1" si="99"/>
        <v>1.9829916514011108</v>
      </c>
      <c r="R531" s="24">
        <f t="shared" ca="1" si="95"/>
        <v>2.1095312909224</v>
      </c>
      <c r="S531" s="22" t="str">
        <f t="shared" ca="1" si="96"/>
        <v/>
      </c>
      <c r="T531" s="24" t="str">
        <f t="shared" ca="1" si="97"/>
        <v/>
      </c>
      <c r="U531" s="24">
        <f t="shared" ca="1" si="100"/>
        <v>0</v>
      </c>
    </row>
    <row r="532" spans="7:21" x14ac:dyDescent="0.25">
      <c r="G532" s="22">
        <v>525</v>
      </c>
      <c r="H532" s="22">
        <f>HLOOKUP($O532,$B$8:$E$26,H$5,FALSE)</f>
        <v>10</v>
      </c>
      <c r="I532" s="22">
        <f>HLOOKUP($O532,$B$8:$E$26,I$5,FALSE)</f>
        <v>0.2</v>
      </c>
      <c r="J532" s="22">
        <f>HLOOKUP($O532,$B$8:$E$26,J$5,FALSE)</f>
        <v>1.4</v>
      </c>
      <c r="K532" s="22">
        <f>HLOOKUP($O532,$B$8:$E$26,K$5,FALSE)</f>
        <v>0</v>
      </c>
      <c r="L532" s="22">
        <f>HLOOKUP($O532,$B$8:$E$26,L$5,FALSE)</f>
        <v>0</v>
      </c>
      <c r="M532" s="22">
        <f t="shared" si="101"/>
        <v>2</v>
      </c>
      <c r="N532" s="22">
        <f t="shared" si="102"/>
        <v>14</v>
      </c>
      <c r="O532" s="22" t="s">
        <v>41</v>
      </c>
      <c r="P532" s="24">
        <f t="shared" ca="1" si="98"/>
        <v>0.618396817887785</v>
      </c>
      <c r="Q532" s="24">
        <f t="shared" ca="1" si="99"/>
        <v>7.0771412914945468</v>
      </c>
      <c r="R532" s="24">
        <f t="shared" ca="1" si="95"/>
        <v>7.6955381093823316</v>
      </c>
      <c r="S532" s="22" t="str">
        <f t="shared" ca="1" si="96"/>
        <v/>
      </c>
      <c r="T532" s="24" t="str">
        <f t="shared" ca="1" si="97"/>
        <v/>
      </c>
      <c r="U532" s="24">
        <f t="shared" ca="1" si="100"/>
        <v>0</v>
      </c>
    </row>
    <row r="533" spans="7:21" x14ac:dyDescent="0.25">
      <c r="G533" s="22">
        <v>526</v>
      </c>
      <c r="H533" s="22">
        <f>HLOOKUP($O533,$B$8:$E$26,H$5,FALSE)</f>
        <v>3</v>
      </c>
      <c r="I533" s="22">
        <f>HLOOKUP($O533,$B$8:$E$26,I$5,FALSE)</f>
        <v>0.2</v>
      </c>
      <c r="J533" s="22">
        <f>HLOOKUP($O533,$B$8:$E$26,J$5,FALSE)</f>
        <v>1.26</v>
      </c>
      <c r="K533" s="22">
        <f>HLOOKUP($O533,$B$8:$E$26,K$5,FALSE)</f>
        <v>0</v>
      </c>
      <c r="L533" s="22">
        <f>HLOOKUP($O533,$B$8:$E$26,L$5,FALSE)</f>
        <v>0</v>
      </c>
      <c r="M533" s="22">
        <f t="shared" si="101"/>
        <v>0.60000000000000009</v>
      </c>
      <c r="N533" s="22">
        <f t="shared" si="102"/>
        <v>3.7800000000000002</v>
      </c>
      <c r="O533" s="22" t="s">
        <v>39</v>
      </c>
      <c r="P533" s="24">
        <f t="shared" ca="1" si="98"/>
        <v>0.16117848119758554</v>
      </c>
      <c r="Q533" s="24">
        <f t="shared" ca="1" si="99"/>
        <v>2.2037037683696945</v>
      </c>
      <c r="R533" s="24">
        <f t="shared" ca="1" si="95"/>
        <v>2.3648822495672799</v>
      </c>
      <c r="S533" s="22" t="str">
        <f t="shared" ca="1" si="96"/>
        <v/>
      </c>
      <c r="T533" s="24" t="str">
        <f t="shared" ca="1" si="97"/>
        <v/>
      </c>
      <c r="U533" s="24">
        <f t="shared" ca="1" si="100"/>
        <v>0</v>
      </c>
    </row>
    <row r="534" spans="7:21" x14ac:dyDescent="0.25">
      <c r="G534" s="22">
        <v>527</v>
      </c>
      <c r="H534" s="22">
        <f>HLOOKUP($O534,$B$8:$E$26,H$5,FALSE)</f>
        <v>3</v>
      </c>
      <c r="I534" s="22">
        <f>HLOOKUP($O534,$B$8:$E$26,I$5,FALSE)</f>
        <v>0.2</v>
      </c>
      <c r="J534" s="22">
        <f>HLOOKUP($O534,$B$8:$E$26,J$5,FALSE)</f>
        <v>1.26</v>
      </c>
      <c r="K534" s="22">
        <f>HLOOKUP($O534,$B$8:$E$26,K$5,FALSE)</f>
        <v>0</v>
      </c>
      <c r="L534" s="22">
        <f>HLOOKUP($O534,$B$8:$E$26,L$5,FALSE)</f>
        <v>0</v>
      </c>
      <c r="M534" s="22">
        <f t="shared" si="101"/>
        <v>0.60000000000000009</v>
      </c>
      <c r="N534" s="22">
        <f t="shared" si="102"/>
        <v>3.7800000000000002</v>
      </c>
      <c r="O534" s="22" t="s">
        <v>39</v>
      </c>
      <c r="P534" s="24">
        <f t="shared" ca="1" si="98"/>
        <v>0.59166217486067185</v>
      </c>
      <c r="Q534" s="24">
        <f t="shared" ca="1" si="99"/>
        <v>2.1746579072914622</v>
      </c>
      <c r="R534" s="24">
        <f t="shared" ca="1" si="95"/>
        <v>2.7663200821521343</v>
      </c>
      <c r="S534" s="22" t="str">
        <f t="shared" ca="1" si="96"/>
        <v/>
      </c>
      <c r="T534" s="24" t="str">
        <f t="shared" ca="1" si="97"/>
        <v/>
      </c>
      <c r="U534" s="24">
        <f t="shared" ca="1" si="100"/>
        <v>0</v>
      </c>
    </row>
    <row r="535" spans="7:21" x14ac:dyDescent="0.25">
      <c r="G535" s="22">
        <v>528</v>
      </c>
      <c r="H535" s="22">
        <f>HLOOKUP($O535,$B$8:$E$26,H$5,FALSE)</f>
        <v>5</v>
      </c>
      <c r="I535" s="22">
        <f>HLOOKUP($O535,$B$8:$E$26,I$5,FALSE)</f>
        <v>0.18</v>
      </c>
      <c r="J535" s="22">
        <f>HLOOKUP($O535,$B$8:$E$26,J$5,FALSE)</f>
        <v>1.37</v>
      </c>
      <c r="K535" s="22">
        <f>HLOOKUP($O535,$B$8:$E$26,K$5,FALSE)</f>
        <v>0</v>
      </c>
      <c r="L535" s="22">
        <f>HLOOKUP($O535,$B$8:$E$26,L$5,FALSE)</f>
        <v>0</v>
      </c>
      <c r="M535" s="22">
        <f t="shared" si="101"/>
        <v>0.89999999999999991</v>
      </c>
      <c r="N535" s="22">
        <f t="shared" si="102"/>
        <v>6.8500000000000005</v>
      </c>
      <c r="O535" s="22" t="s">
        <v>40</v>
      </c>
      <c r="P535" s="24">
        <f t="shared" ca="1" si="98"/>
        <v>0.2532549374598157</v>
      </c>
      <c r="Q535" s="24">
        <f t="shared" ca="1" si="99"/>
        <v>3.5897261514371528</v>
      </c>
      <c r="R535" s="24">
        <f t="shared" ca="1" si="95"/>
        <v>3.8429810888969684</v>
      </c>
      <c r="S535" s="22" t="str">
        <f t="shared" ca="1" si="96"/>
        <v/>
      </c>
      <c r="T535" s="24" t="str">
        <f t="shared" ca="1" si="97"/>
        <v/>
      </c>
      <c r="U535" s="24">
        <f t="shared" ca="1" si="100"/>
        <v>0</v>
      </c>
    </row>
    <row r="536" spans="7:21" x14ac:dyDescent="0.25">
      <c r="G536" s="22">
        <v>529</v>
      </c>
      <c r="H536" s="22">
        <f>HLOOKUP($O536,$B$8:$E$26,H$5,FALSE)</f>
        <v>1</v>
      </c>
      <c r="I536" s="22">
        <f>HLOOKUP($O536,$B$8:$E$26,I$5,FALSE)</f>
        <v>0.3</v>
      </c>
      <c r="J536" s="22">
        <f>HLOOKUP($O536,$B$8:$E$26,J$5,FALSE)</f>
        <v>0.95</v>
      </c>
      <c r="K536" s="22">
        <f>HLOOKUP($O536,$B$8:$E$26,K$5,FALSE)</f>
        <v>0</v>
      </c>
      <c r="L536" s="22">
        <f>HLOOKUP($O536,$B$8:$E$26,L$5,FALSE)</f>
        <v>0</v>
      </c>
      <c r="M536" s="22">
        <f t="shared" si="101"/>
        <v>0.3</v>
      </c>
      <c r="N536" s="22">
        <f t="shared" si="102"/>
        <v>0.95</v>
      </c>
      <c r="O536" s="22" t="s">
        <v>38</v>
      </c>
      <c r="P536" s="24">
        <f t="shared" ca="1" si="98"/>
        <v>0.12203938185500265</v>
      </c>
      <c r="Q536" s="24">
        <f t="shared" ca="1" si="99"/>
        <v>0.56987550212217475</v>
      </c>
      <c r="R536" s="24">
        <f t="shared" ca="1" si="95"/>
        <v>0.69191488397717738</v>
      </c>
      <c r="S536" s="22" t="str">
        <f t="shared" ca="1" si="96"/>
        <v/>
      </c>
      <c r="T536" s="24" t="str">
        <f t="shared" ca="1" si="97"/>
        <v/>
      </c>
      <c r="U536" s="24">
        <f t="shared" ca="1" si="100"/>
        <v>0</v>
      </c>
    </row>
    <row r="537" spans="7:21" x14ac:dyDescent="0.25">
      <c r="G537" s="22">
        <v>530</v>
      </c>
      <c r="H537" s="22">
        <f>HLOOKUP($O537,$B$8:$E$26,H$5,FALSE)</f>
        <v>10</v>
      </c>
      <c r="I537" s="22">
        <f>HLOOKUP($O537,$B$8:$E$26,I$5,FALSE)</f>
        <v>0.2</v>
      </c>
      <c r="J537" s="22">
        <f>HLOOKUP($O537,$B$8:$E$26,J$5,FALSE)</f>
        <v>1.4</v>
      </c>
      <c r="K537" s="22">
        <f>HLOOKUP($O537,$B$8:$E$26,K$5,FALSE)</f>
        <v>0</v>
      </c>
      <c r="L537" s="22">
        <f>HLOOKUP($O537,$B$8:$E$26,L$5,FALSE)</f>
        <v>0</v>
      </c>
      <c r="M537" s="22">
        <f t="shared" si="101"/>
        <v>2</v>
      </c>
      <c r="N537" s="22">
        <f t="shared" si="102"/>
        <v>14</v>
      </c>
      <c r="O537" s="22" t="s">
        <v>41</v>
      </c>
      <c r="P537" s="24">
        <f t="shared" ca="1" si="98"/>
        <v>1.5389708672159981</v>
      </c>
      <c r="Q537" s="24">
        <f t="shared" ca="1" si="99"/>
        <v>8.5843161523683964</v>
      </c>
      <c r="R537" s="24">
        <f t="shared" ca="1" si="95"/>
        <v>10.123287019584394</v>
      </c>
      <c r="S537" s="22" t="str">
        <f t="shared" ca="1" si="96"/>
        <v>D</v>
      </c>
      <c r="T537" s="24">
        <f t="shared" ca="1" si="97"/>
        <v>0.12328701958439403</v>
      </c>
      <c r="U537" s="24">
        <f t="shared" ca="1" si="100"/>
        <v>0</v>
      </c>
    </row>
    <row r="538" spans="7:21" x14ac:dyDescent="0.25">
      <c r="G538" s="22">
        <v>531</v>
      </c>
      <c r="H538" s="22">
        <f>HLOOKUP($O538,$B$8:$E$26,H$5,FALSE)</f>
        <v>10</v>
      </c>
      <c r="I538" s="22">
        <f>HLOOKUP($O538,$B$8:$E$26,I$5,FALSE)</f>
        <v>0.2</v>
      </c>
      <c r="J538" s="22">
        <f>HLOOKUP($O538,$B$8:$E$26,J$5,FALSE)</f>
        <v>1.4</v>
      </c>
      <c r="K538" s="22">
        <f>HLOOKUP($O538,$B$8:$E$26,K$5,FALSE)</f>
        <v>0</v>
      </c>
      <c r="L538" s="22">
        <f>HLOOKUP($O538,$B$8:$E$26,L$5,FALSE)</f>
        <v>0</v>
      </c>
      <c r="M538" s="22">
        <f t="shared" si="101"/>
        <v>2</v>
      </c>
      <c r="N538" s="22">
        <f t="shared" si="102"/>
        <v>14</v>
      </c>
      <c r="O538" s="22" t="s">
        <v>41</v>
      </c>
      <c r="P538" s="24">
        <f t="shared" ca="1" si="98"/>
        <v>1.0457162538337397</v>
      </c>
      <c r="Q538" s="24">
        <f t="shared" ca="1" si="99"/>
        <v>7.1721876151885793</v>
      </c>
      <c r="R538" s="24">
        <f t="shared" ca="1" si="95"/>
        <v>8.2179038690223187</v>
      </c>
      <c r="S538" s="22" t="str">
        <f t="shared" ca="1" si="96"/>
        <v/>
      </c>
      <c r="T538" s="24" t="str">
        <f t="shared" ca="1" si="97"/>
        <v/>
      </c>
      <c r="U538" s="24">
        <f t="shared" ca="1" si="100"/>
        <v>0</v>
      </c>
    </row>
    <row r="539" spans="7:21" x14ac:dyDescent="0.25">
      <c r="G539" s="22">
        <v>532</v>
      </c>
      <c r="H539" s="22">
        <f>HLOOKUP($O539,$B$8:$E$26,H$5,FALSE)</f>
        <v>3</v>
      </c>
      <c r="I539" s="22">
        <f>HLOOKUP($O539,$B$8:$E$26,I$5,FALSE)</f>
        <v>0.2</v>
      </c>
      <c r="J539" s="22">
        <f>HLOOKUP($O539,$B$8:$E$26,J$5,FALSE)</f>
        <v>1.26</v>
      </c>
      <c r="K539" s="22">
        <f>HLOOKUP($O539,$B$8:$E$26,K$5,FALSE)</f>
        <v>0</v>
      </c>
      <c r="L539" s="22">
        <f>HLOOKUP($O539,$B$8:$E$26,L$5,FALSE)</f>
        <v>0</v>
      </c>
      <c r="M539" s="22">
        <f t="shared" si="101"/>
        <v>0.60000000000000009</v>
      </c>
      <c r="N539" s="22">
        <f t="shared" si="102"/>
        <v>3.7800000000000002</v>
      </c>
      <c r="O539" s="22" t="s">
        <v>39</v>
      </c>
      <c r="P539" s="24">
        <f t="shared" ca="1" si="98"/>
        <v>0.25562555470325721</v>
      </c>
      <c r="Q539" s="24">
        <f t="shared" ca="1" si="99"/>
        <v>1.9380969585407781</v>
      </c>
      <c r="R539" s="24">
        <f t="shared" ca="1" si="95"/>
        <v>2.1937225132440354</v>
      </c>
      <c r="S539" s="22" t="str">
        <f t="shared" ca="1" si="96"/>
        <v/>
      </c>
      <c r="T539" s="24" t="str">
        <f t="shared" ca="1" si="97"/>
        <v/>
      </c>
      <c r="U539" s="24">
        <f t="shared" ca="1" si="100"/>
        <v>0</v>
      </c>
    </row>
    <row r="540" spans="7:21" x14ac:dyDescent="0.25">
      <c r="G540" s="22">
        <v>533</v>
      </c>
      <c r="H540" s="22">
        <f>HLOOKUP($O540,$B$8:$E$26,H$5,FALSE)</f>
        <v>5</v>
      </c>
      <c r="I540" s="22">
        <f>HLOOKUP($O540,$B$8:$E$26,I$5,FALSE)</f>
        <v>0.18</v>
      </c>
      <c r="J540" s="22">
        <f>HLOOKUP($O540,$B$8:$E$26,J$5,FALSE)</f>
        <v>1.37</v>
      </c>
      <c r="K540" s="22">
        <f>HLOOKUP($O540,$B$8:$E$26,K$5,FALSE)</f>
        <v>0</v>
      </c>
      <c r="L540" s="22">
        <f>HLOOKUP($O540,$B$8:$E$26,L$5,FALSE)</f>
        <v>0</v>
      </c>
      <c r="M540" s="22">
        <f t="shared" si="101"/>
        <v>0.89999999999999991</v>
      </c>
      <c r="N540" s="22">
        <f t="shared" si="102"/>
        <v>6.8500000000000005</v>
      </c>
      <c r="O540" s="22" t="s">
        <v>40</v>
      </c>
      <c r="P540" s="24">
        <f t="shared" ca="1" si="98"/>
        <v>0.79241229770796673</v>
      </c>
      <c r="Q540" s="24">
        <f t="shared" ca="1" si="99"/>
        <v>3.5299780424552307</v>
      </c>
      <c r="R540" s="24">
        <f t="shared" ca="1" si="95"/>
        <v>4.3223903401631976</v>
      </c>
      <c r="S540" s="22" t="str">
        <f t="shared" ca="1" si="96"/>
        <v/>
      </c>
      <c r="T540" s="24" t="str">
        <f t="shared" ca="1" si="97"/>
        <v/>
      </c>
      <c r="U540" s="24">
        <f t="shared" ca="1" si="100"/>
        <v>0</v>
      </c>
    </row>
    <row r="541" spans="7:21" x14ac:dyDescent="0.25">
      <c r="G541" s="22">
        <v>534</v>
      </c>
      <c r="H541" s="22">
        <f>HLOOKUP($O541,$B$8:$E$26,H$5,FALSE)</f>
        <v>10</v>
      </c>
      <c r="I541" s="22">
        <f>HLOOKUP($O541,$B$8:$E$26,I$5,FALSE)</f>
        <v>0.2</v>
      </c>
      <c r="J541" s="22">
        <f>HLOOKUP($O541,$B$8:$E$26,J$5,FALSE)</f>
        <v>1.4</v>
      </c>
      <c r="K541" s="22">
        <f>HLOOKUP($O541,$B$8:$E$26,K$5,FALSE)</f>
        <v>0</v>
      </c>
      <c r="L541" s="22">
        <f>HLOOKUP($O541,$B$8:$E$26,L$5,FALSE)</f>
        <v>0</v>
      </c>
      <c r="M541" s="22">
        <f t="shared" si="101"/>
        <v>2</v>
      </c>
      <c r="N541" s="22">
        <f t="shared" si="102"/>
        <v>14</v>
      </c>
      <c r="O541" s="22" t="s">
        <v>41</v>
      </c>
      <c r="P541" s="24">
        <f t="shared" ca="1" si="98"/>
        <v>1.6716509682885381</v>
      </c>
      <c r="Q541" s="24">
        <f t="shared" ca="1" si="99"/>
        <v>8.051702342772316</v>
      </c>
      <c r="R541" s="24">
        <f t="shared" ca="1" si="95"/>
        <v>9.7233533110608548</v>
      </c>
      <c r="S541" s="22" t="str">
        <f t="shared" ca="1" si="96"/>
        <v/>
      </c>
      <c r="T541" s="24" t="str">
        <f t="shared" ca="1" si="97"/>
        <v/>
      </c>
      <c r="U541" s="24">
        <f t="shared" ca="1" si="100"/>
        <v>0</v>
      </c>
    </row>
    <row r="542" spans="7:21" x14ac:dyDescent="0.25">
      <c r="G542" s="22">
        <v>535</v>
      </c>
      <c r="H542" s="22">
        <f>HLOOKUP($O542,$B$8:$E$26,H$5,FALSE)</f>
        <v>1</v>
      </c>
      <c r="I542" s="22">
        <f>HLOOKUP($O542,$B$8:$E$26,I$5,FALSE)</f>
        <v>0.3</v>
      </c>
      <c r="J542" s="22">
        <f>HLOOKUP($O542,$B$8:$E$26,J$5,FALSE)</f>
        <v>0.95</v>
      </c>
      <c r="K542" s="22">
        <f>HLOOKUP($O542,$B$8:$E$26,K$5,FALSE)</f>
        <v>0</v>
      </c>
      <c r="L542" s="22">
        <f>HLOOKUP($O542,$B$8:$E$26,L$5,FALSE)</f>
        <v>0</v>
      </c>
      <c r="M542" s="22">
        <f t="shared" si="101"/>
        <v>0.3</v>
      </c>
      <c r="N542" s="22">
        <f t="shared" si="102"/>
        <v>0.95</v>
      </c>
      <c r="O542" s="22" t="s">
        <v>38</v>
      </c>
      <c r="P542" s="24">
        <f t="shared" ca="1" si="98"/>
        <v>0.20553360952774538</v>
      </c>
      <c r="Q542" s="24">
        <f t="shared" ca="1" si="99"/>
        <v>0.66035046277923093</v>
      </c>
      <c r="R542" s="24">
        <f t="shared" ca="1" si="95"/>
        <v>0.86588407230697628</v>
      </c>
      <c r="S542" s="22" t="str">
        <f t="shared" ca="1" si="96"/>
        <v/>
      </c>
      <c r="T542" s="24" t="str">
        <f t="shared" ca="1" si="97"/>
        <v/>
      </c>
      <c r="U542" s="24">
        <f t="shared" ca="1" si="100"/>
        <v>0</v>
      </c>
    </row>
    <row r="543" spans="7:21" x14ac:dyDescent="0.25">
      <c r="G543" s="22">
        <v>536</v>
      </c>
      <c r="H543" s="22">
        <f>HLOOKUP($O543,$B$8:$E$26,H$5,FALSE)</f>
        <v>10</v>
      </c>
      <c r="I543" s="22">
        <f>HLOOKUP($O543,$B$8:$E$26,I$5,FALSE)</f>
        <v>0.2</v>
      </c>
      <c r="J543" s="22">
        <f>HLOOKUP($O543,$B$8:$E$26,J$5,FALSE)</f>
        <v>1.4</v>
      </c>
      <c r="K543" s="22">
        <f>HLOOKUP($O543,$B$8:$E$26,K$5,FALSE)</f>
        <v>0</v>
      </c>
      <c r="L543" s="22">
        <f>HLOOKUP($O543,$B$8:$E$26,L$5,FALSE)</f>
        <v>0</v>
      </c>
      <c r="M543" s="22">
        <f t="shared" si="101"/>
        <v>2</v>
      </c>
      <c r="N543" s="22">
        <f t="shared" si="102"/>
        <v>14</v>
      </c>
      <c r="O543" s="22" t="s">
        <v>41</v>
      </c>
      <c r="P543" s="24">
        <f t="shared" ca="1" si="98"/>
        <v>1.6748145603020994</v>
      </c>
      <c r="Q543" s="24">
        <f t="shared" ca="1" si="99"/>
        <v>8.7149494655762538</v>
      </c>
      <c r="R543" s="24">
        <f t="shared" ca="1" si="95"/>
        <v>10.389764025878353</v>
      </c>
      <c r="S543" s="22" t="str">
        <f t="shared" ca="1" si="96"/>
        <v>D</v>
      </c>
      <c r="T543" s="24">
        <f t="shared" ca="1" si="97"/>
        <v>0.38976402587835324</v>
      </c>
      <c r="U543" s="24">
        <f t="shared" ca="1" si="100"/>
        <v>0</v>
      </c>
    </row>
    <row r="544" spans="7:21" x14ac:dyDescent="0.25">
      <c r="G544" s="22">
        <v>537</v>
      </c>
      <c r="H544" s="22">
        <f>HLOOKUP($O544,$B$8:$E$26,H$5,FALSE)</f>
        <v>3</v>
      </c>
      <c r="I544" s="22">
        <f>HLOOKUP($O544,$B$8:$E$26,I$5,FALSE)</f>
        <v>0.2</v>
      </c>
      <c r="J544" s="22">
        <f>HLOOKUP($O544,$B$8:$E$26,J$5,FALSE)</f>
        <v>1.26</v>
      </c>
      <c r="K544" s="22">
        <f>HLOOKUP($O544,$B$8:$E$26,K$5,FALSE)</f>
        <v>0</v>
      </c>
      <c r="L544" s="22">
        <f>HLOOKUP($O544,$B$8:$E$26,L$5,FALSE)</f>
        <v>0</v>
      </c>
      <c r="M544" s="22">
        <f t="shared" si="101"/>
        <v>0.60000000000000009</v>
      </c>
      <c r="N544" s="22">
        <f t="shared" si="102"/>
        <v>3.7800000000000002</v>
      </c>
      <c r="O544" s="22" t="s">
        <v>39</v>
      </c>
      <c r="P544" s="24">
        <f t="shared" ca="1" si="98"/>
        <v>4.0868439862272957E-3</v>
      </c>
      <c r="Q544" s="24">
        <f t="shared" ca="1" si="99"/>
        <v>2.3999991310840243</v>
      </c>
      <c r="R544" s="24">
        <f t="shared" ca="1" si="95"/>
        <v>2.4040859750702515</v>
      </c>
      <c r="S544" s="22" t="str">
        <f t="shared" ca="1" si="96"/>
        <v/>
      </c>
      <c r="T544" s="24" t="str">
        <f t="shared" ca="1" si="97"/>
        <v/>
      </c>
      <c r="U544" s="24">
        <f t="shared" ca="1" si="100"/>
        <v>0</v>
      </c>
    </row>
    <row r="545" spans="7:21" x14ac:dyDescent="0.25">
      <c r="G545" s="22">
        <v>538</v>
      </c>
      <c r="H545" s="22">
        <f>HLOOKUP($O545,$B$8:$E$26,H$5,FALSE)</f>
        <v>3</v>
      </c>
      <c r="I545" s="22">
        <f>HLOOKUP($O545,$B$8:$E$26,I$5,FALSE)</f>
        <v>0.2</v>
      </c>
      <c r="J545" s="22">
        <f>HLOOKUP($O545,$B$8:$E$26,J$5,FALSE)</f>
        <v>1.26</v>
      </c>
      <c r="K545" s="22">
        <f>HLOOKUP($O545,$B$8:$E$26,K$5,FALSE)</f>
        <v>0</v>
      </c>
      <c r="L545" s="22">
        <f>HLOOKUP($O545,$B$8:$E$26,L$5,FALSE)</f>
        <v>0</v>
      </c>
      <c r="M545" s="22">
        <f t="shared" si="101"/>
        <v>0.60000000000000009</v>
      </c>
      <c r="N545" s="22">
        <f t="shared" si="102"/>
        <v>3.7800000000000002</v>
      </c>
      <c r="O545" s="22" t="s">
        <v>39</v>
      </c>
      <c r="P545" s="24">
        <f t="shared" ca="1" si="98"/>
        <v>6.6184334550649454E-2</v>
      </c>
      <c r="Q545" s="24">
        <f t="shared" ca="1" si="99"/>
        <v>2.178731863102648</v>
      </c>
      <c r="R545" s="24">
        <f t="shared" ca="1" si="95"/>
        <v>2.2449161976532976</v>
      </c>
      <c r="S545" s="22" t="str">
        <f t="shared" ca="1" si="96"/>
        <v/>
      </c>
      <c r="T545" s="24" t="str">
        <f t="shared" ca="1" si="97"/>
        <v/>
      </c>
      <c r="U545" s="24">
        <f t="shared" ca="1" si="100"/>
        <v>0</v>
      </c>
    </row>
    <row r="546" spans="7:21" x14ac:dyDescent="0.25">
      <c r="G546" s="22">
        <v>539</v>
      </c>
      <c r="H546" s="22">
        <f>HLOOKUP($O546,$B$8:$E$26,H$5,FALSE)</f>
        <v>5</v>
      </c>
      <c r="I546" s="22">
        <f>HLOOKUP($O546,$B$8:$E$26,I$5,FALSE)</f>
        <v>0.18</v>
      </c>
      <c r="J546" s="22">
        <f>HLOOKUP($O546,$B$8:$E$26,J$5,FALSE)</f>
        <v>1.37</v>
      </c>
      <c r="K546" s="22">
        <f>HLOOKUP($O546,$B$8:$E$26,K$5,FALSE)</f>
        <v>0</v>
      </c>
      <c r="L546" s="22">
        <f>HLOOKUP($O546,$B$8:$E$26,L$5,FALSE)</f>
        <v>0</v>
      </c>
      <c r="M546" s="22">
        <f t="shared" si="101"/>
        <v>0.89999999999999991</v>
      </c>
      <c r="N546" s="22">
        <f t="shared" si="102"/>
        <v>6.8500000000000005</v>
      </c>
      <c r="O546" s="22" t="s">
        <v>40</v>
      </c>
      <c r="P546" s="24">
        <f t="shared" ca="1" si="98"/>
        <v>0.42368472841440541</v>
      </c>
      <c r="Q546" s="24">
        <f t="shared" ca="1" si="99"/>
        <v>3.4057827976845316</v>
      </c>
      <c r="R546" s="24">
        <f t="shared" ca="1" si="95"/>
        <v>3.829467526098937</v>
      </c>
      <c r="S546" s="22" t="str">
        <f t="shared" ca="1" si="96"/>
        <v/>
      </c>
      <c r="T546" s="24" t="str">
        <f t="shared" ca="1" si="97"/>
        <v/>
      </c>
      <c r="U546" s="24">
        <f t="shared" ca="1" si="100"/>
        <v>0</v>
      </c>
    </row>
    <row r="547" spans="7:21" x14ac:dyDescent="0.25">
      <c r="G547" s="22">
        <v>540</v>
      </c>
      <c r="H547" s="22">
        <f>HLOOKUP($O547,$B$8:$E$26,H$5,FALSE)</f>
        <v>10</v>
      </c>
      <c r="I547" s="22">
        <f>HLOOKUP($O547,$B$8:$E$26,I$5,FALSE)</f>
        <v>0.2</v>
      </c>
      <c r="J547" s="22">
        <f>HLOOKUP($O547,$B$8:$E$26,J$5,FALSE)</f>
        <v>1.4</v>
      </c>
      <c r="K547" s="22">
        <f>HLOOKUP($O547,$B$8:$E$26,K$5,FALSE)</f>
        <v>0</v>
      </c>
      <c r="L547" s="22">
        <f>HLOOKUP($O547,$B$8:$E$26,L$5,FALSE)</f>
        <v>0</v>
      </c>
      <c r="M547" s="22">
        <f t="shared" si="101"/>
        <v>2</v>
      </c>
      <c r="N547" s="22">
        <f t="shared" si="102"/>
        <v>14</v>
      </c>
      <c r="O547" s="22" t="s">
        <v>41</v>
      </c>
      <c r="P547" s="24">
        <f t="shared" ca="1" si="98"/>
        <v>1.3274114929487819</v>
      </c>
      <c r="Q547" s="24">
        <f t="shared" ca="1" si="99"/>
        <v>8.374022163830114</v>
      </c>
      <c r="R547" s="24">
        <f t="shared" ca="1" si="95"/>
        <v>9.7014336567788959</v>
      </c>
      <c r="S547" s="22" t="str">
        <f t="shared" ca="1" si="96"/>
        <v/>
      </c>
      <c r="T547" s="24" t="str">
        <f t="shared" ca="1" si="97"/>
        <v/>
      </c>
      <c r="U547" s="24">
        <f t="shared" ca="1" si="100"/>
        <v>0</v>
      </c>
    </row>
    <row r="548" spans="7:21" x14ac:dyDescent="0.25">
      <c r="G548" s="22">
        <v>541</v>
      </c>
      <c r="H548" s="22">
        <f>HLOOKUP($O548,$B$8:$E$26,H$5,FALSE)</f>
        <v>5</v>
      </c>
      <c r="I548" s="22">
        <f>HLOOKUP($O548,$B$8:$E$26,I$5,FALSE)</f>
        <v>0.18</v>
      </c>
      <c r="J548" s="22">
        <f>HLOOKUP($O548,$B$8:$E$26,J$5,FALSE)</f>
        <v>1.37</v>
      </c>
      <c r="K548" s="22">
        <f>HLOOKUP($O548,$B$8:$E$26,K$5,FALSE)</f>
        <v>0</v>
      </c>
      <c r="L548" s="22">
        <f>HLOOKUP($O548,$B$8:$E$26,L$5,FALSE)</f>
        <v>0</v>
      </c>
      <c r="M548" s="22">
        <f t="shared" si="101"/>
        <v>0.89999999999999991</v>
      </c>
      <c r="N548" s="22">
        <f t="shared" si="102"/>
        <v>6.8500000000000005</v>
      </c>
      <c r="O548" s="22" t="s">
        <v>40</v>
      </c>
      <c r="P548" s="24">
        <f t="shared" ca="1" si="98"/>
        <v>0.73424723389881674</v>
      </c>
      <c r="Q548" s="24">
        <f t="shared" ca="1" si="99"/>
        <v>4.0338302724984612</v>
      </c>
      <c r="R548" s="24">
        <f t="shared" ca="1" si="95"/>
        <v>4.7680775063972778</v>
      </c>
      <c r="S548" s="22" t="str">
        <f t="shared" ca="1" si="96"/>
        <v/>
      </c>
      <c r="T548" s="24" t="str">
        <f t="shared" ca="1" si="97"/>
        <v/>
      </c>
      <c r="U548" s="24">
        <f t="shared" ca="1" si="100"/>
        <v>0</v>
      </c>
    </row>
    <row r="549" spans="7:21" x14ac:dyDescent="0.25">
      <c r="G549" s="22">
        <v>542</v>
      </c>
      <c r="H549" s="22">
        <f>HLOOKUP($O549,$B$8:$E$26,H$5,FALSE)</f>
        <v>3</v>
      </c>
      <c r="I549" s="22">
        <f>HLOOKUP($O549,$B$8:$E$26,I$5,FALSE)</f>
        <v>0.2</v>
      </c>
      <c r="J549" s="22">
        <f>HLOOKUP($O549,$B$8:$E$26,J$5,FALSE)</f>
        <v>1.26</v>
      </c>
      <c r="K549" s="22">
        <f>HLOOKUP($O549,$B$8:$E$26,K$5,FALSE)</f>
        <v>0</v>
      </c>
      <c r="L549" s="22">
        <f>HLOOKUP($O549,$B$8:$E$26,L$5,FALSE)</f>
        <v>0</v>
      </c>
      <c r="M549" s="22">
        <f t="shared" si="101"/>
        <v>0.60000000000000009</v>
      </c>
      <c r="N549" s="22">
        <f t="shared" si="102"/>
        <v>3.7800000000000002</v>
      </c>
      <c r="O549" s="22" t="s">
        <v>39</v>
      </c>
      <c r="P549" s="24">
        <f t="shared" ca="1" si="98"/>
        <v>0.32308808830767227</v>
      </c>
      <c r="Q549" s="24">
        <f t="shared" ca="1" si="99"/>
        <v>2.1492069411560513</v>
      </c>
      <c r="R549" s="24">
        <f t="shared" ca="1" si="95"/>
        <v>2.4722950294637234</v>
      </c>
      <c r="S549" s="22" t="str">
        <f t="shared" ca="1" si="96"/>
        <v/>
      </c>
      <c r="T549" s="24" t="str">
        <f t="shared" ca="1" si="97"/>
        <v/>
      </c>
      <c r="U549" s="24">
        <f t="shared" ca="1" si="100"/>
        <v>0</v>
      </c>
    </row>
    <row r="550" spans="7:21" x14ac:dyDescent="0.25">
      <c r="G550" s="22">
        <v>543</v>
      </c>
      <c r="H550" s="22">
        <f>HLOOKUP($O550,$B$8:$E$26,H$5,FALSE)</f>
        <v>3</v>
      </c>
      <c r="I550" s="22">
        <f>HLOOKUP($O550,$B$8:$E$26,I$5,FALSE)</f>
        <v>0.2</v>
      </c>
      <c r="J550" s="22">
        <f>HLOOKUP($O550,$B$8:$E$26,J$5,FALSE)</f>
        <v>1.26</v>
      </c>
      <c r="K550" s="22">
        <f>HLOOKUP($O550,$B$8:$E$26,K$5,FALSE)</f>
        <v>0</v>
      </c>
      <c r="L550" s="22">
        <f>HLOOKUP($O550,$B$8:$E$26,L$5,FALSE)</f>
        <v>0</v>
      </c>
      <c r="M550" s="22">
        <f t="shared" si="101"/>
        <v>0.60000000000000009</v>
      </c>
      <c r="N550" s="22">
        <f t="shared" si="102"/>
        <v>3.7800000000000002</v>
      </c>
      <c r="O550" s="22" t="s">
        <v>39</v>
      </c>
      <c r="P550" s="24">
        <f t="shared" ca="1" si="98"/>
        <v>0.516111935426804</v>
      </c>
      <c r="Q550" s="24">
        <f t="shared" ca="1" si="99"/>
        <v>2.3570219237380985</v>
      </c>
      <c r="R550" s="24">
        <f t="shared" ca="1" si="95"/>
        <v>2.8731338591649025</v>
      </c>
      <c r="S550" s="22" t="str">
        <f t="shared" ca="1" si="96"/>
        <v/>
      </c>
      <c r="T550" s="24" t="str">
        <f t="shared" ca="1" si="97"/>
        <v/>
      </c>
      <c r="U550" s="24">
        <f t="shared" ca="1" si="100"/>
        <v>0</v>
      </c>
    </row>
    <row r="551" spans="7:21" x14ac:dyDescent="0.25">
      <c r="G551" s="22">
        <v>544</v>
      </c>
      <c r="H551" s="22">
        <f>HLOOKUP($O551,$B$8:$E$26,H$5,FALSE)</f>
        <v>10</v>
      </c>
      <c r="I551" s="22">
        <f>HLOOKUP($O551,$B$8:$E$26,I$5,FALSE)</f>
        <v>0.2</v>
      </c>
      <c r="J551" s="22">
        <f>HLOOKUP($O551,$B$8:$E$26,J$5,FALSE)</f>
        <v>1.4</v>
      </c>
      <c r="K551" s="22">
        <f>HLOOKUP($O551,$B$8:$E$26,K$5,FALSE)</f>
        <v>0</v>
      </c>
      <c r="L551" s="22">
        <f>HLOOKUP($O551,$B$8:$E$26,L$5,FALSE)</f>
        <v>0</v>
      </c>
      <c r="M551" s="22">
        <f t="shared" si="101"/>
        <v>2</v>
      </c>
      <c r="N551" s="22">
        <f t="shared" si="102"/>
        <v>14</v>
      </c>
      <c r="O551" s="22" t="s">
        <v>41</v>
      </c>
      <c r="P551" s="24">
        <f t="shared" ca="1" si="98"/>
        <v>0.55908503782116226</v>
      </c>
      <c r="Q551" s="24">
        <f t="shared" ca="1" si="99"/>
        <v>8.0799568999608038</v>
      </c>
      <c r="R551" s="24">
        <f t="shared" ca="1" si="95"/>
        <v>8.6390419377819665</v>
      </c>
      <c r="S551" s="22" t="str">
        <f t="shared" ca="1" si="96"/>
        <v/>
      </c>
      <c r="T551" s="24" t="str">
        <f t="shared" ca="1" si="97"/>
        <v/>
      </c>
      <c r="U551" s="24">
        <f t="shared" ca="1" si="100"/>
        <v>0</v>
      </c>
    </row>
    <row r="552" spans="7:21" x14ac:dyDescent="0.25">
      <c r="G552" s="22">
        <v>545</v>
      </c>
      <c r="H552" s="22">
        <f>HLOOKUP($O552,$B$8:$E$26,H$5,FALSE)</f>
        <v>1</v>
      </c>
      <c r="I552" s="22">
        <f>HLOOKUP($O552,$B$8:$E$26,I$5,FALSE)</f>
        <v>0.3</v>
      </c>
      <c r="J552" s="22">
        <f>HLOOKUP($O552,$B$8:$E$26,J$5,FALSE)</f>
        <v>0.95</v>
      </c>
      <c r="K552" s="22">
        <f>HLOOKUP($O552,$B$8:$E$26,K$5,FALSE)</f>
        <v>0</v>
      </c>
      <c r="L552" s="22">
        <f>HLOOKUP($O552,$B$8:$E$26,L$5,FALSE)</f>
        <v>0</v>
      </c>
      <c r="M552" s="22">
        <f t="shared" si="101"/>
        <v>0.3</v>
      </c>
      <c r="N552" s="22">
        <f t="shared" si="102"/>
        <v>0.95</v>
      </c>
      <c r="O552" s="22" t="s">
        <v>38</v>
      </c>
      <c r="P552" s="24">
        <f t="shared" ca="1" si="98"/>
        <v>4.3725701379116598E-2</v>
      </c>
      <c r="Q552" s="24">
        <f t="shared" ca="1" si="99"/>
        <v>0.63308670053160254</v>
      </c>
      <c r="R552" s="24">
        <f t="shared" ca="1" si="95"/>
        <v>0.67681240191071912</v>
      </c>
      <c r="S552" s="22" t="str">
        <f t="shared" ca="1" si="96"/>
        <v/>
      </c>
      <c r="T552" s="24" t="str">
        <f t="shared" ca="1" si="97"/>
        <v/>
      </c>
      <c r="U552" s="24">
        <f t="shared" ca="1" si="100"/>
        <v>0</v>
      </c>
    </row>
    <row r="553" spans="7:21" x14ac:dyDescent="0.25">
      <c r="G553" s="22">
        <v>546</v>
      </c>
      <c r="H553" s="22">
        <f>HLOOKUP($O553,$B$8:$E$26,H$5,FALSE)</f>
        <v>5</v>
      </c>
      <c r="I553" s="22">
        <f>HLOOKUP($O553,$B$8:$E$26,I$5,FALSE)</f>
        <v>0.18</v>
      </c>
      <c r="J553" s="22">
        <f>HLOOKUP($O553,$B$8:$E$26,J$5,FALSE)</f>
        <v>1.37</v>
      </c>
      <c r="K553" s="22">
        <f>HLOOKUP($O553,$B$8:$E$26,K$5,FALSE)</f>
        <v>0</v>
      </c>
      <c r="L553" s="22">
        <f>HLOOKUP($O553,$B$8:$E$26,L$5,FALSE)</f>
        <v>0</v>
      </c>
      <c r="M553" s="22">
        <f t="shared" si="101"/>
        <v>0.89999999999999991</v>
      </c>
      <c r="N553" s="22">
        <f t="shared" si="102"/>
        <v>6.8500000000000005</v>
      </c>
      <c r="O553" s="22" t="s">
        <v>40</v>
      </c>
      <c r="P553" s="24">
        <f t="shared" ca="1" si="98"/>
        <v>0.86194824238615864</v>
      </c>
      <c r="Q553" s="24">
        <f t="shared" ca="1" si="99"/>
        <v>3.7249360226184463</v>
      </c>
      <c r="R553" s="24">
        <f t="shared" ca="1" si="95"/>
        <v>4.5868842650046044</v>
      </c>
      <c r="S553" s="22" t="str">
        <f t="shared" ca="1" si="96"/>
        <v/>
      </c>
      <c r="T553" s="24" t="str">
        <f t="shared" ca="1" si="97"/>
        <v/>
      </c>
      <c r="U553" s="24">
        <f t="shared" ca="1" si="100"/>
        <v>0</v>
      </c>
    </row>
    <row r="554" spans="7:21" x14ac:dyDescent="0.25">
      <c r="G554" s="22">
        <v>547</v>
      </c>
      <c r="H554" s="22">
        <f>HLOOKUP($O554,$B$8:$E$26,H$5,FALSE)</f>
        <v>5</v>
      </c>
      <c r="I554" s="22">
        <f>HLOOKUP($O554,$B$8:$E$26,I$5,FALSE)</f>
        <v>0.18</v>
      </c>
      <c r="J554" s="22">
        <f>HLOOKUP($O554,$B$8:$E$26,J$5,FALSE)</f>
        <v>1.37</v>
      </c>
      <c r="K554" s="22">
        <f>HLOOKUP($O554,$B$8:$E$26,K$5,FALSE)</f>
        <v>0</v>
      </c>
      <c r="L554" s="22">
        <f>HLOOKUP($O554,$B$8:$E$26,L$5,FALSE)</f>
        <v>0</v>
      </c>
      <c r="M554" s="22">
        <f t="shared" si="101"/>
        <v>0.89999999999999991</v>
      </c>
      <c r="N554" s="22">
        <f t="shared" si="102"/>
        <v>6.8500000000000005</v>
      </c>
      <c r="O554" s="22" t="s">
        <v>40</v>
      </c>
      <c r="P554" s="24">
        <f t="shared" ca="1" si="98"/>
        <v>0.18482425872179606</v>
      </c>
      <c r="Q554" s="24">
        <f t="shared" ca="1" si="99"/>
        <v>3.6123671787014637</v>
      </c>
      <c r="R554" s="24">
        <f t="shared" ca="1" si="95"/>
        <v>3.7971914374232596</v>
      </c>
      <c r="S554" s="22" t="str">
        <f t="shared" ca="1" si="96"/>
        <v/>
      </c>
      <c r="T554" s="24" t="str">
        <f t="shared" ca="1" si="97"/>
        <v/>
      </c>
      <c r="U554" s="24">
        <f t="shared" ca="1" si="100"/>
        <v>0</v>
      </c>
    </row>
    <row r="555" spans="7:21" x14ac:dyDescent="0.25">
      <c r="G555" s="22">
        <v>548</v>
      </c>
      <c r="H555" s="22">
        <f>HLOOKUP($O555,$B$8:$E$26,H$5,FALSE)</f>
        <v>10</v>
      </c>
      <c r="I555" s="22">
        <f>HLOOKUP($O555,$B$8:$E$26,I$5,FALSE)</f>
        <v>0.2</v>
      </c>
      <c r="J555" s="22">
        <f>HLOOKUP($O555,$B$8:$E$26,J$5,FALSE)</f>
        <v>1.4</v>
      </c>
      <c r="K555" s="22">
        <f>HLOOKUP($O555,$B$8:$E$26,K$5,FALSE)</f>
        <v>0</v>
      </c>
      <c r="L555" s="22">
        <f>HLOOKUP($O555,$B$8:$E$26,L$5,FALSE)</f>
        <v>0</v>
      </c>
      <c r="M555" s="22">
        <f t="shared" si="101"/>
        <v>2</v>
      </c>
      <c r="N555" s="22">
        <f t="shared" si="102"/>
        <v>14</v>
      </c>
      <c r="O555" s="22" t="s">
        <v>41</v>
      </c>
      <c r="P555" s="24">
        <f t="shared" ca="1" si="98"/>
        <v>0.24722762283214883</v>
      </c>
      <c r="Q555" s="24">
        <f t="shared" ca="1" si="99"/>
        <v>8.8920570239753527</v>
      </c>
      <c r="R555" s="24">
        <f t="shared" ca="1" si="95"/>
        <v>9.1392846468075017</v>
      </c>
      <c r="S555" s="22" t="str">
        <f t="shared" ca="1" si="96"/>
        <v/>
      </c>
      <c r="T555" s="24" t="str">
        <f t="shared" ca="1" si="97"/>
        <v/>
      </c>
      <c r="U555" s="24">
        <f t="shared" ca="1" si="100"/>
        <v>0</v>
      </c>
    </row>
    <row r="556" spans="7:21" x14ac:dyDescent="0.25">
      <c r="G556" s="22">
        <v>549</v>
      </c>
      <c r="H556" s="22">
        <f>HLOOKUP($O556,$B$8:$E$26,H$5,FALSE)</f>
        <v>1</v>
      </c>
      <c r="I556" s="22">
        <f>HLOOKUP($O556,$B$8:$E$26,I$5,FALSE)</f>
        <v>0.3</v>
      </c>
      <c r="J556" s="22">
        <f>HLOOKUP($O556,$B$8:$E$26,J$5,FALSE)</f>
        <v>0.95</v>
      </c>
      <c r="K556" s="22">
        <f>HLOOKUP($O556,$B$8:$E$26,K$5,FALSE)</f>
        <v>0</v>
      </c>
      <c r="L556" s="22">
        <f>HLOOKUP($O556,$B$8:$E$26,L$5,FALSE)</f>
        <v>0</v>
      </c>
      <c r="M556" s="22">
        <f t="shared" si="101"/>
        <v>0.3</v>
      </c>
      <c r="N556" s="22">
        <f t="shared" si="102"/>
        <v>0.95</v>
      </c>
      <c r="O556" s="22" t="s">
        <v>38</v>
      </c>
      <c r="P556" s="24">
        <f t="shared" ca="1" si="98"/>
        <v>2.9784221367561623E-2</v>
      </c>
      <c r="Q556" s="24">
        <f t="shared" ca="1" si="99"/>
        <v>0.63301780859295009</v>
      </c>
      <c r="R556" s="24">
        <f t="shared" ref="R556:R619" ca="1" si="103">SUM(P556:Q556)</f>
        <v>0.66280202996051174</v>
      </c>
      <c r="S556" s="22" t="str">
        <f t="shared" ref="S556:S619" ca="1" si="104">IF(H556&lt;R556,O556,"")</f>
        <v/>
      </c>
      <c r="T556" s="24" t="str">
        <f t="shared" ref="T556:T619" ca="1" si="105">IF(S556=O556,R556-H556,"")</f>
        <v/>
      </c>
      <c r="U556" s="24">
        <f t="shared" ca="1" si="100"/>
        <v>0</v>
      </c>
    </row>
    <row r="557" spans="7:21" x14ac:dyDescent="0.25">
      <c r="G557" s="22">
        <v>550</v>
      </c>
      <c r="H557" s="22">
        <f>HLOOKUP($O557,$B$8:$E$26,H$5,FALSE)</f>
        <v>1</v>
      </c>
      <c r="I557" s="22">
        <f>HLOOKUP($O557,$B$8:$E$26,I$5,FALSE)</f>
        <v>0.3</v>
      </c>
      <c r="J557" s="22">
        <f>HLOOKUP($O557,$B$8:$E$26,J$5,FALSE)</f>
        <v>0.95</v>
      </c>
      <c r="K557" s="22">
        <f>HLOOKUP($O557,$B$8:$E$26,K$5,FALSE)</f>
        <v>0</v>
      </c>
      <c r="L557" s="22">
        <f>HLOOKUP($O557,$B$8:$E$26,L$5,FALSE)</f>
        <v>0</v>
      </c>
      <c r="M557" s="22">
        <f t="shared" si="101"/>
        <v>0.3</v>
      </c>
      <c r="N557" s="22">
        <f t="shared" si="102"/>
        <v>0.95</v>
      </c>
      <c r="O557" s="22" t="s">
        <v>38</v>
      </c>
      <c r="P557" s="24">
        <f t="shared" ca="1" si="98"/>
        <v>0.14560916523281384</v>
      </c>
      <c r="Q557" s="24">
        <f t="shared" ca="1" si="99"/>
        <v>0.64263036920125316</v>
      </c>
      <c r="R557" s="24">
        <f t="shared" ca="1" si="103"/>
        <v>0.78823953443406702</v>
      </c>
      <c r="S557" s="22" t="str">
        <f t="shared" ca="1" si="104"/>
        <v/>
      </c>
      <c r="T557" s="24" t="str">
        <f t="shared" ca="1" si="105"/>
        <v/>
      </c>
      <c r="U557" s="24">
        <f t="shared" ca="1" si="100"/>
        <v>0</v>
      </c>
    </row>
    <row r="558" spans="7:21" x14ac:dyDescent="0.25">
      <c r="G558" s="22">
        <v>551</v>
      </c>
      <c r="H558" s="22">
        <f>HLOOKUP($O558,$B$8:$E$26,H$5,FALSE)</f>
        <v>1</v>
      </c>
      <c r="I558" s="22">
        <f>HLOOKUP($O558,$B$8:$E$26,I$5,FALSE)</f>
        <v>0.3</v>
      </c>
      <c r="J558" s="22">
        <f>HLOOKUP($O558,$B$8:$E$26,J$5,FALSE)</f>
        <v>0.95</v>
      </c>
      <c r="K558" s="22">
        <f>HLOOKUP($O558,$B$8:$E$26,K$5,FALSE)</f>
        <v>0</v>
      </c>
      <c r="L558" s="22">
        <f>HLOOKUP($O558,$B$8:$E$26,L$5,FALSE)</f>
        <v>0</v>
      </c>
      <c r="M558" s="22">
        <f t="shared" si="101"/>
        <v>0.3</v>
      </c>
      <c r="N558" s="22">
        <f t="shared" si="102"/>
        <v>0.95</v>
      </c>
      <c r="O558" s="22" t="s">
        <v>38</v>
      </c>
      <c r="P558" s="24">
        <f t="shared" ca="1" si="98"/>
        <v>0.16065507729745843</v>
      </c>
      <c r="Q558" s="24">
        <f t="shared" ca="1" si="99"/>
        <v>0.5799973417236548</v>
      </c>
      <c r="R558" s="24">
        <f t="shared" ca="1" si="103"/>
        <v>0.74065241902111323</v>
      </c>
      <c r="S558" s="22" t="str">
        <f t="shared" ca="1" si="104"/>
        <v/>
      </c>
      <c r="T558" s="24" t="str">
        <f t="shared" ca="1" si="105"/>
        <v/>
      </c>
      <c r="U558" s="24">
        <f t="shared" ca="1" si="100"/>
        <v>0</v>
      </c>
    </row>
    <row r="559" spans="7:21" x14ac:dyDescent="0.25">
      <c r="G559" s="22">
        <v>552</v>
      </c>
      <c r="H559" s="22">
        <f>HLOOKUP($O559,$B$8:$E$26,H$5,FALSE)</f>
        <v>5</v>
      </c>
      <c r="I559" s="22">
        <f>HLOOKUP($O559,$B$8:$E$26,I$5,FALSE)</f>
        <v>0.18</v>
      </c>
      <c r="J559" s="22">
        <f>HLOOKUP($O559,$B$8:$E$26,J$5,FALSE)</f>
        <v>1.37</v>
      </c>
      <c r="K559" s="22">
        <f>HLOOKUP($O559,$B$8:$E$26,K$5,FALSE)</f>
        <v>0</v>
      </c>
      <c r="L559" s="22">
        <f>HLOOKUP($O559,$B$8:$E$26,L$5,FALSE)</f>
        <v>0</v>
      </c>
      <c r="M559" s="22">
        <f t="shared" si="101"/>
        <v>0.89999999999999991</v>
      </c>
      <c r="N559" s="22">
        <f t="shared" si="102"/>
        <v>6.8500000000000005</v>
      </c>
      <c r="O559" s="22" t="s">
        <v>40</v>
      </c>
      <c r="P559" s="24">
        <f t="shared" ca="1" si="98"/>
        <v>0.18102686218427474</v>
      </c>
      <c r="Q559" s="24">
        <f t="shared" ca="1" si="99"/>
        <v>3.888188754260375</v>
      </c>
      <c r="R559" s="24">
        <f t="shared" ca="1" si="103"/>
        <v>4.0692156164446498</v>
      </c>
      <c r="S559" s="22" t="str">
        <f t="shared" ca="1" si="104"/>
        <v/>
      </c>
      <c r="T559" s="24" t="str">
        <f t="shared" ca="1" si="105"/>
        <v/>
      </c>
      <c r="U559" s="24">
        <f t="shared" ca="1" si="100"/>
        <v>0</v>
      </c>
    </row>
    <row r="560" spans="7:21" x14ac:dyDescent="0.25">
      <c r="G560" s="22">
        <v>553</v>
      </c>
      <c r="H560" s="22">
        <f>HLOOKUP($O560,$B$8:$E$26,H$5,FALSE)</f>
        <v>3</v>
      </c>
      <c r="I560" s="22">
        <f>HLOOKUP($O560,$B$8:$E$26,I$5,FALSE)</f>
        <v>0.2</v>
      </c>
      <c r="J560" s="22">
        <f>HLOOKUP($O560,$B$8:$E$26,J$5,FALSE)</f>
        <v>1.26</v>
      </c>
      <c r="K560" s="22">
        <f>HLOOKUP($O560,$B$8:$E$26,K$5,FALSE)</f>
        <v>0</v>
      </c>
      <c r="L560" s="22">
        <f>HLOOKUP($O560,$B$8:$E$26,L$5,FALSE)</f>
        <v>0</v>
      </c>
      <c r="M560" s="22">
        <f t="shared" si="101"/>
        <v>0.60000000000000009</v>
      </c>
      <c r="N560" s="22">
        <f t="shared" si="102"/>
        <v>3.7800000000000002</v>
      </c>
      <c r="O560" s="22" t="s">
        <v>39</v>
      </c>
      <c r="P560" s="24">
        <f t="shared" ca="1" si="98"/>
        <v>0.50535534350171751</v>
      </c>
      <c r="Q560" s="24">
        <f t="shared" ca="1" si="99"/>
        <v>2.1888930140849996</v>
      </c>
      <c r="R560" s="24">
        <f t="shared" ca="1" si="103"/>
        <v>2.6942483575867171</v>
      </c>
      <c r="S560" s="22" t="str">
        <f t="shared" ca="1" si="104"/>
        <v/>
      </c>
      <c r="T560" s="24" t="str">
        <f t="shared" ca="1" si="105"/>
        <v/>
      </c>
      <c r="U560" s="24">
        <f t="shared" ca="1" si="100"/>
        <v>0</v>
      </c>
    </row>
    <row r="561" spans="7:21" x14ac:dyDescent="0.25">
      <c r="G561" s="22">
        <v>554</v>
      </c>
      <c r="H561" s="22">
        <f>HLOOKUP($O561,$B$8:$E$26,H$5,FALSE)</f>
        <v>3</v>
      </c>
      <c r="I561" s="22">
        <f>HLOOKUP($O561,$B$8:$E$26,I$5,FALSE)</f>
        <v>0.2</v>
      </c>
      <c r="J561" s="22">
        <f>HLOOKUP($O561,$B$8:$E$26,J$5,FALSE)</f>
        <v>1.26</v>
      </c>
      <c r="K561" s="22">
        <f>HLOOKUP($O561,$B$8:$E$26,K$5,FALSE)</f>
        <v>0</v>
      </c>
      <c r="L561" s="22">
        <f>HLOOKUP($O561,$B$8:$E$26,L$5,FALSE)</f>
        <v>0</v>
      </c>
      <c r="M561" s="22">
        <f t="shared" si="101"/>
        <v>0.60000000000000009</v>
      </c>
      <c r="N561" s="22">
        <f t="shared" si="102"/>
        <v>3.7800000000000002</v>
      </c>
      <c r="O561" s="22" t="s">
        <v>39</v>
      </c>
      <c r="P561" s="24">
        <f t="shared" ca="1" si="98"/>
        <v>3.8413407364630287E-4</v>
      </c>
      <c r="Q561" s="24">
        <f t="shared" ca="1" si="99"/>
        <v>2.4239136889349839</v>
      </c>
      <c r="R561" s="24">
        <f t="shared" ca="1" si="103"/>
        <v>2.4242978230086303</v>
      </c>
      <c r="S561" s="22" t="str">
        <f t="shared" ca="1" si="104"/>
        <v/>
      </c>
      <c r="T561" s="24" t="str">
        <f t="shared" ca="1" si="105"/>
        <v/>
      </c>
      <c r="U561" s="24">
        <f t="shared" ca="1" si="100"/>
        <v>0</v>
      </c>
    </row>
    <row r="562" spans="7:21" x14ac:dyDescent="0.25">
      <c r="G562" s="22">
        <v>555</v>
      </c>
      <c r="H562" s="22">
        <f>HLOOKUP($O562,$B$8:$E$26,H$5,FALSE)</f>
        <v>10</v>
      </c>
      <c r="I562" s="22">
        <f>HLOOKUP($O562,$B$8:$E$26,I$5,FALSE)</f>
        <v>0.2</v>
      </c>
      <c r="J562" s="22">
        <f>HLOOKUP($O562,$B$8:$E$26,J$5,FALSE)</f>
        <v>1.4</v>
      </c>
      <c r="K562" s="22">
        <f>HLOOKUP($O562,$B$8:$E$26,K$5,FALSE)</f>
        <v>0</v>
      </c>
      <c r="L562" s="22">
        <f>HLOOKUP($O562,$B$8:$E$26,L$5,FALSE)</f>
        <v>0</v>
      </c>
      <c r="M562" s="22">
        <f t="shared" si="101"/>
        <v>2</v>
      </c>
      <c r="N562" s="22">
        <f t="shared" si="102"/>
        <v>14</v>
      </c>
      <c r="O562" s="22" t="s">
        <v>41</v>
      </c>
      <c r="P562" s="24">
        <f t="shared" ca="1" si="98"/>
        <v>1.7690629311927999</v>
      </c>
      <c r="Q562" s="24">
        <f t="shared" ca="1" si="99"/>
        <v>8.5337616531113341</v>
      </c>
      <c r="R562" s="24">
        <f t="shared" ca="1" si="103"/>
        <v>10.302824584304133</v>
      </c>
      <c r="S562" s="22" t="str">
        <f t="shared" ca="1" si="104"/>
        <v>D</v>
      </c>
      <c r="T562" s="24">
        <f t="shared" ca="1" si="105"/>
        <v>0.30282458430413328</v>
      </c>
      <c r="U562" s="24">
        <f t="shared" ca="1" si="100"/>
        <v>0</v>
      </c>
    </row>
    <row r="563" spans="7:21" x14ac:dyDescent="0.25">
      <c r="G563" s="22">
        <v>556</v>
      </c>
      <c r="H563" s="22">
        <f>HLOOKUP($O563,$B$8:$E$26,H$5,FALSE)</f>
        <v>3</v>
      </c>
      <c r="I563" s="22">
        <f>HLOOKUP($O563,$B$8:$E$26,I$5,FALSE)</f>
        <v>0.2</v>
      </c>
      <c r="J563" s="22">
        <f>HLOOKUP($O563,$B$8:$E$26,J$5,FALSE)</f>
        <v>1.26</v>
      </c>
      <c r="K563" s="22">
        <f>HLOOKUP($O563,$B$8:$E$26,K$5,FALSE)</f>
        <v>0</v>
      </c>
      <c r="L563" s="22">
        <f>HLOOKUP($O563,$B$8:$E$26,L$5,FALSE)</f>
        <v>0</v>
      </c>
      <c r="M563" s="22">
        <f t="shared" si="101"/>
        <v>0.60000000000000009</v>
      </c>
      <c r="N563" s="22">
        <f t="shared" si="102"/>
        <v>3.7800000000000002</v>
      </c>
      <c r="O563" s="22" t="s">
        <v>39</v>
      </c>
      <c r="P563" s="24">
        <f t="shared" ca="1" si="98"/>
        <v>0.47877284034059636</v>
      </c>
      <c r="Q563" s="24">
        <f t="shared" ca="1" si="99"/>
        <v>2.4812376772555433</v>
      </c>
      <c r="R563" s="24">
        <f t="shared" ca="1" si="103"/>
        <v>2.9600105175961398</v>
      </c>
      <c r="S563" s="22" t="str">
        <f t="shared" ca="1" si="104"/>
        <v/>
      </c>
      <c r="T563" s="24" t="str">
        <f t="shared" ca="1" si="105"/>
        <v/>
      </c>
      <c r="U563" s="24">
        <f t="shared" ca="1" si="100"/>
        <v>0</v>
      </c>
    </row>
    <row r="564" spans="7:21" x14ac:dyDescent="0.25">
      <c r="G564" s="22">
        <v>557</v>
      </c>
      <c r="H564" s="22">
        <f>HLOOKUP($O564,$B$8:$E$26,H$5,FALSE)</f>
        <v>3</v>
      </c>
      <c r="I564" s="22">
        <f>HLOOKUP($O564,$B$8:$E$26,I$5,FALSE)</f>
        <v>0.2</v>
      </c>
      <c r="J564" s="22">
        <f>HLOOKUP($O564,$B$8:$E$26,J$5,FALSE)</f>
        <v>1.26</v>
      </c>
      <c r="K564" s="22">
        <f>HLOOKUP($O564,$B$8:$E$26,K$5,FALSE)</f>
        <v>0</v>
      </c>
      <c r="L564" s="22">
        <f>HLOOKUP($O564,$B$8:$E$26,L$5,FALSE)</f>
        <v>0</v>
      </c>
      <c r="M564" s="22">
        <f t="shared" si="101"/>
        <v>0.60000000000000009</v>
      </c>
      <c r="N564" s="22">
        <f t="shared" si="102"/>
        <v>3.7800000000000002</v>
      </c>
      <c r="O564" s="22" t="s">
        <v>39</v>
      </c>
      <c r="P564" s="24">
        <f t="shared" ca="1" si="98"/>
        <v>0.20255997784104557</v>
      </c>
      <c r="Q564" s="24">
        <f t="shared" ca="1" si="99"/>
        <v>1.8184397923468829</v>
      </c>
      <c r="R564" s="24">
        <f t="shared" ca="1" si="103"/>
        <v>2.0209997701879283</v>
      </c>
      <c r="S564" s="22" t="str">
        <f t="shared" ca="1" si="104"/>
        <v/>
      </c>
      <c r="T564" s="24" t="str">
        <f t="shared" ca="1" si="105"/>
        <v/>
      </c>
      <c r="U564" s="24">
        <f t="shared" ca="1" si="100"/>
        <v>0</v>
      </c>
    </row>
    <row r="565" spans="7:21" x14ac:dyDescent="0.25">
      <c r="G565" s="22">
        <v>558</v>
      </c>
      <c r="H565" s="22">
        <f>HLOOKUP($O565,$B$8:$E$26,H$5,FALSE)</f>
        <v>5</v>
      </c>
      <c r="I565" s="22">
        <f>HLOOKUP($O565,$B$8:$E$26,I$5,FALSE)</f>
        <v>0.18</v>
      </c>
      <c r="J565" s="22">
        <f>HLOOKUP($O565,$B$8:$E$26,J$5,FALSE)</f>
        <v>1.37</v>
      </c>
      <c r="K565" s="22">
        <f>HLOOKUP($O565,$B$8:$E$26,K$5,FALSE)</f>
        <v>0</v>
      </c>
      <c r="L565" s="22">
        <f>HLOOKUP($O565,$B$8:$E$26,L$5,FALSE)</f>
        <v>0</v>
      </c>
      <c r="M565" s="22">
        <f t="shared" si="101"/>
        <v>0.89999999999999991</v>
      </c>
      <c r="N565" s="22">
        <f t="shared" si="102"/>
        <v>6.8500000000000005</v>
      </c>
      <c r="O565" s="22" t="s">
        <v>40</v>
      </c>
      <c r="P565" s="24">
        <f t="shared" ca="1" si="98"/>
        <v>3.2430681648535541E-2</v>
      </c>
      <c r="Q565" s="24">
        <f t="shared" ca="1" si="99"/>
        <v>4.5470347693403852</v>
      </c>
      <c r="R565" s="24">
        <f t="shared" ca="1" si="103"/>
        <v>4.5794654509889208</v>
      </c>
      <c r="S565" s="22" t="str">
        <f t="shared" ca="1" si="104"/>
        <v/>
      </c>
      <c r="T565" s="24" t="str">
        <f t="shared" ca="1" si="105"/>
        <v/>
      </c>
      <c r="U565" s="24">
        <f t="shared" ca="1" si="100"/>
        <v>0</v>
      </c>
    </row>
    <row r="566" spans="7:21" x14ac:dyDescent="0.25">
      <c r="G566" s="22">
        <v>559</v>
      </c>
      <c r="H566" s="22">
        <f>HLOOKUP($O566,$B$8:$E$26,H$5,FALSE)</f>
        <v>1</v>
      </c>
      <c r="I566" s="22">
        <f>HLOOKUP($O566,$B$8:$E$26,I$5,FALSE)</f>
        <v>0.3</v>
      </c>
      <c r="J566" s="22">
        <f>HLOOKUP($O566,$B$8:$E$26,J$5,FALSE)</f>
        <v>0.95</v>
      </c>
      <c r="K566" s="22">
        <f>HLOOKUP($O566,$B$8:$E$26,K$5,FALSE)</f>
        <v>0</v>
      </c>
      <c r="L566" s="22">
        <f>HLOOKUP($O566,$B$8:$E$26,L$5,FALSE)</f>
        <v>0</v>
      </c>
      <c r="M566" s="22">
        <f t="shared" si="101"/>
        <v>0.3</v>
      </c>
      <c r="N566" s="22">
        <f t="shared" si="102"/>
        <v>0.95</v>
      </c>
      <c r="O566" s="22" t="s">
        <v>38</v>
      </c>
      <c r="P566" s="24">
        <f t="shared" ca="1" si="98"/>
        <v>9.3887490127176343E-2</v>
      </c>
      <c r="Q566" s="24">
        <f t="shared" ca="1" si="99"/>
        <v>0.62835377778345425</v>
      </c>
      <c r="R566" s="24">
        <f t="shared" ca="1" si="103"/>
        <v>0.72224126791063059</v>
      </c>
      <c r="S566" s="22" t="str">
        <f t="shared" ca="1" si="104"/>
        <v/>
      </c>
      <c r="T566" s="24" t="str">
        <f t="shared" ca="1" si="105"/>
        <v/>
      </c>
      <c r="U566" s="24">
        <f t="shared" ca="1" si="100"/>
        <v>0</v>
      </c>
    </row>
    <row r="567" spans="7:21" x14ac:dyDescent="0.25">
      <c r="G567" s="22">
        <v>560</v>
      </c>
      <c r="H567" s="22">
        <f>HLOOKUP($O567,$B$8:$E$26,H$5,FALSE)</f>
        <v>1</v>
      </c>
      <c r="I567" s="22">
        <f>HLOOKUP($O567,$B$8:$E$26,I$5,FALSE)</f>
        <v>0.3</v>
      </c>
      <c r="J567" s="22">
        <f>HLOOKUP($O567,$B$8:$E$26,J$5,FALSE)</f>
        <v>0.95</v>
      </c>
      <c r="K567" s="22">
        <f>HLOOKUP($O567,$B$8:$E$26,K$5,FALSE)</f>
        <v>0</v>
      </c>
      <c r="L567" s="22">
        <f>HLOOKUP($O567,$B$8:$E$26,L$5,FALSE)</f>
        <v>0</v>
      </c>
      <c r="M567" s="22">
        <f t="shared" si="101"/>
        <v>0.3</v>
      </c>
      <c r="N567" s="22">
        <f t="shared" si="102"/>
        <v>0.95</v>
      </c>
      <c r="O567" s="22" t="s">
        <v>38</v>
      </c>
      <c r="P567" s="24">
        <f t="shared" ca="1" si="98"/>
        <v>6.5282391447696805E-2</v>
      </c>
      <c r="Q567" s="24">
        <f t="shared" ca="1" si="99"/>
        <v>0.66647700353575556</v>
      </c>
      <c r="R567" s="24">
        <f t="shared" ca="1" si="103"/>
        <v>0.73175939498345233</v>
      </c>
      <c r="S567" s="22" t="str">
        <f t="shared" ca="1" si="104"/>
        <v/>
      </c>
      <c r="T567" s="24" t="str">
        <f t="shared" ca="1" si="105"/>
        <v/>
      </c>
      <c r="U567" s="24">
        <f t="shared" ca="1" si="100"/>
        <v>0</v>
      </c>
    </row>
    <row r="568" spans="7:21" x14ac:dyDescent="0.25">
      <c r="G568" s="22">
        <v>561</v>
      </c>
      <c r="H568" s="22">
        <f>HLOOKUP($O568,$B$8:$E$26,H$5,FALSE)</f>
        <v>1</v>
      </c>
      <c r="I568" s="22">
        <f>HLOOKUP($O568,$B$8:$E$26,I$5,FALSE)</f>
        <v>0.3</v>
      </c>
      <c r="J568" s="22">
        <f>HLOOKUP($O568,$B$8:$E$26,J$5,FALSE)</f>
        <v>0.95</v>
      </c>
      <c r="K568" s="22">
        <f>HLOOKUP($O568,$B$8:$E$26,K$5,FALSE)</f>
        <v>0</v>
      </c>
      <c r="L568" s="22">
        <f>HLOOKUP($O568,$B$8:$E$26,L$5,FALSE)</f>
        <v>0</v>
      </c>
      <c r="M568" s="22">
        <f t="shared" si="101"/>
        <v>0.3</v>
      </c>
      <c r="N568" s="22">
        <f t="shared" si="102"/>
        <v>0.95</v>
      </c>
      <c r="O568" s="22" t="s">
        <v>38</v>
      </c>
      <c r="P568" s="24">
        <f t="shared" ca="1" si="98"/>
        <v>7.8062837425289855E-2</v>
      </c>
      <c r="Q568" s="24">
        <f t="shared" ca="1" si="99"/>
        <v>0.66371988405524229</v>
      </c>
      <c r="R568" s="24">
        <f t="shared" ca="1" si="103"/>
        <v>0.74178272148053215</v>
      </c>
      <c r="S568" s="22" t="str">
        <f t="shared" ca="1" si="104"/>
        <v/>
      </c>
      <c r="T568" s="24" t="str">
        <f t="shared" ca="1" si="105"/>
        <v/>
      </c>
      <c r="U568" s="24">
        <f t="shared" ca="1" si="100"/>
        <v>0</v>
      </c>
    </row>
    <row r="569" spans="7:21" x14ac:dyDescent="0.25">
      <c r="G569" s="22">
        <v>562</v>
      </c>
      <c r="H569" s="22">
        <f>HLOOKUP($O569,$B$8:$E$26,H$5,FALSE)</f>
        <v>3</v>
      </c>
      <c r="I569" s="22">
        <f>HLOOKUP($O569,$B$8:$E$26,I$5,FALSE)</f>
        <v>0.2</v>
      </c>
      <c r="J569" s="22">
        <f>HLOOKUP($O569,$B$8:$E$26,J$5,FALSE)</f>
        <v>1.26</v>
      </c>
      <c r="K569" s="22">
        <f>HLOOKUP($O569,$B$8:$E$26,K$5,FALSE)</f>
        <v>0</v>
      </c>
      <c r="L569" s="22">
        <f>HLOOKUP($O569,$B$8:$E$26,L$5,FALSE)</f>
        <v>0</v>
      </c>
      <c r="M569" s="22">
        <f t="shared" si="101"/>
        <v>0.60000000000000009</v>
      </c>
      <c r="N569" s="22">
        <f t="shared" si="102"/>
        <v>3.7800000000000002</v>
      </c>
      <c r="O569" s="22" t="s">
        <v>39</v>
      </c>
      <c r="P569" s="24">
        <f t="shared" ca="1" si="98"/>
        <v>0.58545653310334322</v>
      </c>
      <c r="Q569" s="24">
        <f t="shared" ca="1" si="99"/>
        <v>1.8760105766154971</v>
      </c>
      <c r="R569" s="24">
        <f t="shared" ca="1" si="103"/>
        <v>2.4614671097188401</v>
      </c>
      <c r="S569" s="22" t="str">
        <f t="shared" ca="1" si="104"/>
        <v/>
      </c>
      <c r="T569" s="24" t="str">
        <f t="shared" ca="1" si="105"/>
        <v/>
      </c>
      <c r="U569" s="24">
        <f t="shared" ca="1" si="100"/>
        <v>0</v>
      </c>
    </row>
    <row r="570" spans="7:21" x14ac:dyDescent="0.25">
      <c r="G570" s="22">
        <v>563</v>
      </c>
      <c r="H570" s="22">
        <f>HLOOKUP($O570,$B$8:$E$26,H$5,FALSE)</f>
        <v>5</v>
      </c>
      <c r="I570" s="22">
        <f>HLOOKUP($O570,$B$8:$E$26,I$5,FALSE)</f>
        <v>0.18</v>
      </c>
      <c r="J570" s="22">
        <f>HLOOKUP($O570,$B$8:$E$26,J$5,FALSE)</f>
        <v>1.37</v>
      </c>
      <c r="K570" s="22">
        <f>HLOOKUP($O570,$B$8:$E$26,K$5,FALSE)</f>
        <v>0</v>
      </c>
      <c r="L570" s="22">
        <f>HLOOKUP($O570,$B$8:$E$26,L$5,FALSE)</f>
        <v>0</v>
      </c>
      <c r="M570" s="22">
        <f t="shared" si="101"/>
        <v>0.89999999999999991</v>
      </c>
      <c r="N570" s="22">
        <f t="shared" si="102"/>
        <v>6.8500000000000005</v>
      </c>
      <c r="O570" s="22" t="s">
        <v>40</v>
      </c>
      <c r="P570" s="24">
        <f t="shared" ca="1" si="98"/>
        <v>0.86248235570894827</v>
      </c>
      <c r="Q570" s="24">
        <f t="shared" ca="1" si="99"/>
        <v>3.0655503801818864</v>
      </c>
      <c r="R570" s="24">
        <f t="shared" ca="1" si="103"/>
        <v>3.9280327358908345</v>
      </c>
      <c r="S570" s="22" t="str">
        <f t="shared" ca="1" si="104"/>
        <v/>
      </c>
      <c r="T570" s="24" t="str">
        <f t="shared" ca="1" si="105"/>
        <v/>
      </c>
      <c r="U570" s="24">
        <f t="shared" ca="1" si="100"/>
        <v>0</v>
      </c>
    </row>
    <row r="571" spans="7:21" x14ac:dyDescent="0.25">
      <c r="G571" s="22">
        <v>564</v>
      </c>
      <c r="H571" s="22">
        <f>HLOOKUP($O571,$B$8:$E$26,H$5,FALSE)</f>
        <v>10</v>
      </c>
      <c r="I571" s="22">
        <f>HLOOKUP($O571,$B$8:$E$26,I$5,FALSE)</f>
        <v>0.2</v>
      </c>
      <c r="J571" s="22">
        <f>HLOOKUP($O571,$B$8:$E$26,J$5,FALSE)</f>
        <v>1.4</v>
      </c>
      <c r="K571" s="22">
        <f>HLOOKUP($O571,$B$8:$E$26,K$5,FALSE)</f>
        <v>0</v>
      </c>
      <c r="L571" s="22">
        <f>HLOOKUP($O571,$B$8:$E$26,L$5,FALSE)</f>
        <v>0</v>
      </c>
      <c r="M571" s="22">
        <f t="shared" si="101"/>
        <v>2</v>
      </c>
      <c r="N571" s="22">
        <f t="shared" si="102"/>
        <v>14</v>
      </c>
      <c r="O571" s="22" t="s">
        <v>41</v>
      </c>
      <c r="P571" s="24">
        <f t="shared" ca="1" si="98"/>
        <v>1.4822833295518918</v>
      </c>
      <c r="Q571" s="24">
        <f t="shared" ca="1" si="99"/>
        <v>7.8514143994415351</v>
      </c>
      <c r="R571" s="24">
        <f t="shared" ca="1" si="103"/>
        <v>9.3336977289934264</v>
      </c>
      <c r="S571" s="22" t="str">
        <f t="shared" ca="1" si="104"/>
        <v/>
      </c>
      <c r="T571" s="24" t="str">
        <f t="shared" ca="1" si="105"/>
        <v/>
      </c>
      <c r="U571" s="24">
        <f t="shared" ca="1" si="100"/>
        <v>0</v>
      </c>
    </row>
    <row r="572" spans="7:21" x14ac:dyDescent="0.25">
      <c r="G572" s="22">
        <v>565</v>
      </c>
      <c r="H572" s="22">
        <f>HLOOKUP($O572,$B$8:$E$26,H$5,FALSE)</f>
        <v>1</v>
      </c>
      <c r="I572" s="22">
        <f>HLOOKUP($O572,$B$8:$E$26,I$5,FALSE)</f>
        <v>0.3</v>
      </c>
      <c r="J572" s="22">
        <f>HLOOKUP($O572,$B$8:$E$26,J$5,FALSE)</f>
        <v>0.95</v>
      </c>
      <c r="K572" s="22">
        <f>HLOOKUP($O572,$B$8:$E$26,K$5,FALSE)</f>
        <v>0</v>
      </c>
      <c r="L572" s="22">
        <f>HLOOKUP($O572,$B$8:$E$26,L$5,FALSE)</f>
        <v>0</v>
      </c>
      <c r="M572" s="22">
        <f t="shared" si="101"/>
        <v>0.3</v>
      </c>
      <c r="N572" s="22">
        <f t="shared" si="102"/>
        <v>0.95</v>
      </c>
      <c r="O572" s="22" t="s">
        <v>38</v>
      </c>
      <c r="P572" s="24">
        <f t="shared" ca="1" si="98"/>
        <v>0.21556634780157152</v>
      </c>
      <c r="Q572" s="24">
        <f t="shared" ca="1" si="99"/>
        <v>0.61842482852995184</v>
      </c>
      <c r="R572" s="24">
        <f t="shared" ca="1" si="103"/>
        <v>0.83399117633152331</v>
      </c>
      <c r="S572" s="22" t="str">
        <f t="shared" ca="1" si="104"/>
        <v/>
      </c>
      <c r="T572" s="24" t="str">
        <f t="shared" ca="1" si="105"/>
        <v/>
      </c>
      <c r="U572" s="24">
        <f t="shared" ca="1" si="100"/>
        <v>0</v>
      </c>
    </row>
    <row r="573" spans="7:21" x14ac:dyDescent="0.25">
      <c r="G573" s="22">
        <v>566</v>
      </c>
      <c r="H573" s="22">
        <f>HLOOKUP($O573,$B$8:$E$26,H$5,FALSE)</f>
        <v>1</v>
      </c>
      <c r="I573" s="22">
        <f>HLOOKUP($O573,$B$8:$E$26,I$5,FALSE)</f>
        <v>0.3</v>
      </c>
      <c r="J573" s="22">
        <f>HLOOKUP($O573,$B$8:$E$26,J$5,FALSE)</f>
        <v>0.95</v>
      </c>
      <c r="K573" s="22">
        <f>HLOOKUP($O573,$B$8:$E$26,K$5,FALSE)</f>
        <v>0</v>
      </c>
      <c r="L573" s="22">
        <f>HLOOKUP($O573,$B$8:$E$26,L$5,FALSE)</f>
        <v>0</v>
      </c>
      <c r="M573" s="22">
        <f t="shared" si="101"/>
        <v>0.3</v>
      </c>
      <c r="N573" s="22">
        <f t="shared" si="102"/>
        <v>0.95</v>
      </c>
      <c r="O573" s="22" t="s">
        <v>38</v>
      </c>
      <c r="P573" s="24">
        <f t="shared" ca="1" si="98"/>
        <v>0.25463606124867805</v>
      </c>
      <c r="Q573" s="24">
        <f t="shared" ca="1" si="99"/>
        <v>0.63929929328420243</v>
      </c>
      <c r="R573" s="24">
        <f t="shared" ca="1" si="103"/>
        <v>0.89393535453288053</v>
      </c>
      <c r="S573" s="22" t="str">
        <f t="shared" ca="1" si="104"/>
        <v/>
      </c>
      <c r="T573" s="24" t="str">
        <f t="shared" ca="1" si="105"/>
        <v/>
      </c>
      <c r="U573" s="24">
        <f t="shared" ca="1" si="100"/>
        <v>0</v>
      </c>
    </row>
    <row r="574" spans="7:21" x14ac:dyDescent="0.25">
      <c r="G574" s="22">
        <v>567</v>
      </c>
      <c r="H574" s="22">
        <f>HLOOKUP($O574,$B$8:$E$26,H$5,FALSE)</f>
        <v>3</v>
      </c>
      <c r="I574" s="22">
        <f>HLOOKUP($O574,$B$8:$E$26,I$5,FALSE)</f>
        <v>0.2</v>
      </c>
      <c r="J574" s="22">
        <f>HLOOKUP($O574,$B$8:$E$26,J$5,FALSE)</f>
        <v>1.26</v>
      </c>
      <c r="K574" s="22">
        <f>HLOOKUP($O574,$B$8:$E$26,K$5,FALSE)</f>
        <v>0</v>
      </c>
      <c r="L574" s="22">
        <f>HLOOKUP($O574,$B$8:$E$26,L$5,FALSE)</f>
        <v>0</v>
      </c>
      <c r="M574" s="22">
        <f t="shared" si="101"/>
        <v>0.60000000000000009</v>
      </c>
      <c r="N574" s="22">
        <f t="shared" si="102"/>
        <v>3.7800000000000002</v>
      </c>
      <c r="O574" s="22" t="s">
        <v>39</v>
      </c>
      <c r="P574" s="24">
        <f t="shared" ca="1" si="98"/>
        <v>0.30976053197696779</v>
      </c>
      <c r="Q574" s="24">
        <f t="shared" ca="1" si="99"/>
        <v>2.1323560361097527</v>
      </c>
      <c r="R574" s="24">
        <f t="shared" ca="1" si="103"/>
        <v>2.4421165680867203</v>
      </c>
      <c r="S574" s="22" t="str">
        <f t="shared" ca="1" si="104"/>
        <v/>
      </c>
      <c r="T574" s="24" t="str">
        <f t="shared" ca="1" si="105"/>
        <v/>
      </c>
      <c r="U574" s="24">
        <f t="shared" ca="1" si="100"/>
        <v>0</v>
      </c>
    </row>
    <row r="575" spans="7:21" x14ac:dyDescent="0.25">
      <c r="G575" s="22">
        <v>568</v>
      </c>
      <c r="H575" s="22">
        <f>HLOOKUP($O575,$B$8:$E$26,H$5,FALSE)</f>
        <v>3</v>
      </c>
      <c r="I575" s="22">
        <f>HLOOKUP($O575,$B$8:$E$26,I$5,FALSE)</f>
        <v>0.2</v>
      </c>
      <c r="J575" s="22">
        <f>HLOOKUP($O575,$B$8:$E$26,J$5,FALSE)</f>
        <v>1.26</v>
      </c>
      <c r="K575" s="22">
        <f>HLOOKUP($O575,$B$8:$E$26,K$5,FALSE)</f>
        <v>0</v>
      </c>
      <c r="L575" s="22">
        <f>HLOOKUP($O575,$B$8:$E$26,L$5,FALSE)</f>
        <v>0</v>
      </c>
      <c r="M575" s="22">
        <f t="shared" si="101"/>
        <v>0.60000000000000009</v>
      </c>
      <c r="N575" s="22">
        <f t="shared" si="102"/>
        <v>3.7800000000000002</v>
      </c>
      <c r="O575" s="22" t="s">
        <v>39</v>
      </c>
      <c r="P575" s="24">
        <f t="shared" ca="1" si="98"/>
        <v>3.4404201885153099E-2</v>
      </c>
      <c r="Q575" s="24">
        <f t="shared" ca="1" si="99"/>
        <v>2.1657424913465779</v>
      </c>
      <c r="R575" s="24">
        <f t="shared" ca="1" si="103"/>
        <v>2.2001466932317308</v>
      </c>
      <c r="S575" s="22" t="str">
        <f t="shared" ca="1" si="104"/>
        <v/>
      </c>
      <c r="T575" s="24" t="str">
        <f t="shared" ca="1" si="105"/>
        <v/>
      </c>
      <c r="U575" s="24">
        <f t="shared" ca="1" si="100"/>
        <v>0</v>
      </c>
    </row>
    <row r="576" spans="7:21" x14ac:dyDescent="0.25">
      <c r="G576" s="22">
        <v>569</v>
      </c>
      <c r="H576" s="22">
        <f>HLOOKUP($O576,$B$8:$E$26,H$5,FALSE)</f>
        <v>5</v>
      </c>
      <c r="I576" s="22">
        <f>HLOOKUP($O576,$B$8:$E$26,I$5,FALSE)</f>
        <v>0.18</v>
      </c>
      <c r="J576" s="22">
        <f>HLOOKUP($O576,$B$8:$E$26,J$5,FALSE)</f>
        <v>1.37</v>
      </c>
      <c r="K576" s="22">
        <f>HLOOKUP($O576,$B$8:$E$26,K$5,FALSE)</f>
        <v>0</v>
      </c>
      <c r="L576" s="22">
        <f>HLOOKUP($O576,$B$8:$E$26,L$5,FALSE)</f>
        <v>0</v>
      </c>
      <c r="M576" s="22">
        <f t="shared" si="101"/>
        <v>0.89999999999999991</v>
      </c>
      <c r="N576" s="22">
        <f t="shared" si="102"/>
        <v>6.8500000000000005</v>
      </c>
      <c r="O576" s="22" t="s">
        <v>40</v>
      </c>
      <c r="P576" s="24">
        <f t="shared" ca="1" si="98"/>
        <v>0.51205267366033469</v>
      </c>
      <c r="Q576" s="24">
        <f t="shared" ca="1" si="99"/>
        <v>3.7443055774430425</v>
      </c>
      <c r="R576" s="24">
        <f t="shared" ca="1" si="103"/>
        <v>4.2563582511033768</v>
      </c>
      <c r="S576" s="22" t="str">
        <f t="shared" ca="1" si="104"/>
        <v/>
      </c>
      <c r="T576" s="24" t="str">
        <f t="shared" ca="1" si="105"/>
        <v/>
      </c>
      <c r="U576" s="24">
        <f t="shared" ca="1" si="100"/>
        <v>0</v>
      </c>
    </row>
    <row r="577" spans="7:21" x14ac:dyDescent="0.25">
      <c r="G577" s="22">
        <v>570</v>
      </c>
      <c r="H577" s="22">
        <f>HLOOKUP($O577,$B$8:$E$26,H$5,FALSE)</f>
        <v>5</v>
      </c>
      <c r="I577" s="22">
        <f>HLOOKUP($O577,$B$8:$E$26,I$5,FALSE)</f>
        <v>0.18</v>
      </c>
      <c r="J577" s="22">
        <f>HLOOKUP($O577,$B$8:$E$26,J$5,FALSE)</f>
        <v>1.37</v>
      </c>
      <c r="K577" s="22">
        <f>HLOOKUP($O577,$B$8:$E$26,K$5,FALSE)</f>
        <v>0</v>
      </c>
      <c r="L577" s="22">
        <f>HLOOKUP($O577,$B$8:$E$26,L$5,FALSE)</f>
        <v>0</v>
      </c>
      <c r="M577" s="22">
        <f t="shared" si="101"/>
        <v>0.89999999999999991</v>
      </c>
      <c r="N577" s="22">
        <f t="shared" si="102"/>
        <v>6.8500000000000005</v>
      </c>
      <c r="O577" s="22" t="s">
        <v>40</v>
      </c>
      <c r="P577" s="24">
        <f t="shared" ca="1" si="98"/>
        <v>0.58727181135063677</v>
      </c>
      <c r="Q577" s="24">
        <f t="shared" ca="1" si="99"/>
        <v>4.2455861609194665</v>
      </c>
      <c r="R577" s="24">
        <f t="shared" ca="1" si="103"/>
        <v>4.8328579722701033</v>
      </c>
      <c r="S577" s="22" t="str">
        <f t="shared" ca="1" si="104"/>
        <v/>
      </c>
      <c r="T577" s="24" t="str">
        <f t="shared" ca="1" si="105"/>
        <v/>
      </c>
      <c r="U577" s="24">
        <f t="shared" ca="1" si="100"/>
        <v>0</v>
      </c>
    </row>
    <row r="578" spans="7:21" x14ac:dyDescent="0.25">
      <c r="G578" s="22">
        <v>571</v>
      </c>
      <c r="H578" s="22">
        <f>HLOOKUP($O578,$B$8:$E$26,H$5,FALSE)</f>
        <v>5</v>
      </c>
      <c r="I578" s="22">
        <f>HLOOKUP($O578,$B$8:$E$26,I$5,FALSE)</f>
        <v>0.18</v>
      </c>
      <c r="J578" s="22">
        <f>HLOOKUP($O578,$B$8:$E$26,J$5,FALSE)</f>
        <v>1.37</v>
      </c>
      <c r="K578" s="22">
        <f>HLOOKUP($O578,$B$8:$E$26,K$5,FALSE)</f>
        <v>0</v>
      </c>
      <c r="L578" s="22">
        <f>HLOOKUP($O578,$B$8:$E$26,L$5,FALSE)</f>
        <v>0</v>
      </c>
      <c r="M578" s="22">
        <f t="shared" si="101"/>
        <v>0.89999999999999991</v>
      </c>
      <c r="N578" s="22">
        <f t="shared" si="102"/>
        <v>6.8500000000000005</v>
      </c>
      <c r="O578" s="22" t="s">
        <v>40</v>
      </c>
      <c r="P578" s="24">
        <f t="shared" ca="1" si="98"/>
        <v>8.4423482333920608E-2</v>
      </c>
      <c r="Q578" s="24">
        <f t="shared" ca="1" si="99"/>
        <v>3.9031660321809496</v>
      </c>
      <c r="R578" s="24">
        <f t="shared" ca="1" si="103"/>
        <v>3.9875895145148701</v>
      </c>
      <c r="S578" s="22" t="str">
        <f t="shared" ca="1" si="104"/>
        <v/>
      </c>
      <c r="T578" s="24" t="str">
        <f t="shared" ca="1" si="105"/>
        <v/>
      </c>
      <c r="U578" s="24">
        <f t="shared" ca="1" si="100"/>
        <v>0</v>
      </c>
    </row>
    <row r="579" spans="7:21" x14ac:dyDescent="0.25">
      <c r="G579" s="22">
        <v>572</v>
      </c>
      <c r="H579" s="22">
        <f>HLOOKUP($O579,$B$8:$E$26,H$5,FALSE)</f>
        <v>3</v>
      </c>
      <c r="I579" s="22">
        <f>HLOOKUP($O579,$B$8:$E$26,I$5,FALSE)</f>
        <v>0.2</v>
      </c>
      <c r="J579" s="22">
        <f>HLOOKUP($O579,$B$8:$E$26,J$5,FALSE)</f>
        <v>1.26</v>
      </c>
      <c r="K579" s="22">
        <f>HLOOKUP($O579,$B$8:$E$26,K$5,FALSE)</f>
        <v>0</v>
      </c>
      <c r="L579" s="22">
        <f>HLOOKUP($O579,$B$8:$E$26,L$5,FALSE)</f>
        <v>0</v>
      </c>
      <c r="M579" s="22">
        <f t="shared" si="101"/>
        <v>0.60000000000000009</v>
      </c>
      <c r="N579" s="22">
        <f t="shared" si="102"/>
        <v>3.7800000000000002</v>
      </c>
      <c r="O579" s="22" t="s">
        <v>39</v>
      </c>
      <c r="P579" s="24">
        <f t="shared" ca="1" si="98"/>
        <v>0.58561958862593722</v>
      </c>
      <c r="Q579" s="24">
        <f t="shared" ca="1" si="99"/>
        <v>2.3849019830876781</v>
      </c>
      <c r="R579" s="24">
        <f t="shared" ca="1" si="103"/>
        <v>2.9705215717136153</v>
      </c>
      <c r="S579" s="22" t="str">
        <f t="shared" ca="1" si="104"/>
        <v/>
      </c>
      <c r="T579" s="24" t="str">
        <f t="shared" ca="1" si="105"/>
        <v/>
      </c>
      <c r="U579" s="24">
        <f t="shared" ca="1" si="100"/>
        <v>0</v>
      </c>
    </row>
    <row r="580" spans="7:21" x14ac:dyDescent="0.25">
      <c r="G580" s="22">
        <v>573</v>
      </c>
      <c r="H580" s="22">
        <f>HLOOKUP($O580,$B$8:$E$26,H$5,FALSE)</f>
        <v>3</v>
      </c>
      <c r="I580" s="22">
        <f>HLOOKUP($O580,$B$8:$E$26,I$5,FALSE)</f>
        <v>0.2</v>
      </c>
      <c r="J580" s="22">
        <f>HLOOKUP($O580,$B$8:$E$26,J$5,FALSE)</f>
        <v>1.26</v>
      </c>
      <c r="K580" s="22">
        <f>HLOOKUP($O580,$B$8:$E$26,K$5,FALSE)</f>
        <v>0</v>
      </c>
      <c r="L580" s="22">
        <f>HLOOKUP($O580,$B$8:$E$26,L$5,FALSE)</f>
        <v>0</v>
      </c>
      <c r="M580" s="22">
        <f t="shared" si="101"/>
        <v>0.60000000000000009</v>
      </c>
      <c r="N580" s="22">
        <f t="shared" si="102"/>
        <v>3.7800000000000002</v>
      </c>
      <c r="O580" s="22" t="s">
        <v>39</v>
      </c>
      <c r="P580" s="24">
        <f t="shared" ca="1" si="98"/>
        <v>0.55809114804532434</v>
      </c>
      <c r="Q580" s="24">
        <f t="shared" ca="1" si="99"/>
        <v>2.3109202615480338</v>
      </c>
      <c r="R580" s="24">
        <f t="shared" ca="1" si="103"/>
        <v>2.8690114095933579</v>
      </c>
      <c r="S580" s="22" t="str">
        <f t="shared" ca="1" si="104"/>
        <v/>
      </c>
      <c r="T580" s="24" t="str">
        <f t="shared" ca="1" si="105"/>
        <v/>
      </c>
      <c r="U580" s="24">
        <f t="shared" ca="1" si="100"/>
        <v>0</v>
      </c>
    </row>
    <row r="581" spans="7:21" x14ac:dyDescent="0.25">
      <c r="G581" s="22">
        <v>574</v>
      </c>
      <c r="H581" s="22">
        <f>HLOOKUP($O581,$B$8:$E$26,H$5,FALSE)</f>
        <v>10</v>
      </c>
      <c r="I581" s="22">
        <f>HLOOKUP($O581,$B$8:$E$26,I$5,FALSE)</f>
        <v>0.2</v>
      </c>
      <c r="J581" s="22">
        <f>HLOOKUP($O581,$B$8:$E$26,J$5,FALSE)</f>
        <v>1.4</v>
      </c>
      <c r="K581" s="22">
        <f>HLOOKUP($O581,$B$8:$E$26,K$5,FALSE)</f>
        <v>0</v>
      </c>
      <c r="L581" s="22">
        <f>HLOOKUP($O581,$B$8:$E$26,L$5,FALSE)</f>
        <v>0</v>
      </c>
      <c r="M581" s="22">
        <f t="shared" si="101"/>
        <v>2</v>
      </c>
      <c r="N581" s="22">
        <f t="shared" si="102"/>
        <v>14</v>
      </c>
      <c r="O581" s="22" t="s">
        <v>41</v>
      </c>
      <c r="P581" s="24">
        <f t="shared" ca="1" si="98"/>
        <v>0.93268441087068732</v>
      </c>
      <c r="Q581" s="24">
        <f t="shared" ca="1" si="99"/>
        <v>7.3538677804875539</v>
      </c>
      <c r="R581" s="24">
        <f t="shared" ca="1" si="103"/>
        <v>8.2865521913582416</v>
      </c>
      <c r="S581" s="22" t="str">
        <f t="shared" ca="1" si="104"/>
        <v/>
      </c>
      <c r="T581" s="24" t="str">
        <f t="shared" ca="1" si="105"/>
        <v/>
      </c>
      <c r="U581" s="24">
        <f t="shared" ca="1" si="100"/>
        <v>0</v>
      </c>
    </row>
    <row r="582" spans="7:21" x14ac:dyDescent="0.25">
      <c r="G582" s="22">
        <v>575</v>
      </c>
      <c r="H582" s="22">
        <f>HLOOKUP($O582,$B$8:$E$26,H$5,FALSE)</f>
        <v>1</v>
      </c>
      <c r="I582" s="22">
        <f>HLOOKUP($O582,$B$8:$E$26,I$5,FALSE)</f>
        <v>0.3</v>
      </c>
      <c r="J582" s="22">
        <f>HLOOKUP($O582,$B$8:$E$26,J$5,FALSE)</f>
        <v>0.95</v>
      </c>
      <c r="K582" s="22">
        <f>HLOOKUP($O582,$B$8:$E$26,K$5,FALSE)</f>
        <v>0</v>
      </c>
      <c r="L582" s="22">
        <f>HLOOKUP($O582,$B$8:$E$26,L$5,FALSE)</f>
        <v>0</v>
      </c>
      <c r="M582" s="22">
        <f t="shared" si="101"/>
        <v>0.3</v>
      </c>
      <c r="N582" s="22">
        <f t="shared" si="102"/>
        <v>0.95</v>
      </c>
      <c r="O582" s="22" t="s">
        <v>38</v>
      </c>
      <c r="P582" s="24">
        <f t="shared" ca="1" si="98"/>
        <v>3.7943900499124737E-2</v>
      </c>
      <c r="Q582" s="24">
        <f t="shared" ca="1" si="99"/>
        <v>0.56806883838345967</v>
      </c>
      <c r="R582" s="24">
        <f t="shared" ca="1" si="103"/>
        <v>0.60601273888258445</v>
      </c>
      <c r="S582" s="22" t="str">
        <f t="shared" ca="1" si="104"/>
        <v/>
      </c>
      <c r="T582" s="24" t="str">
        <f t="shared" ca="1" si="105"/>
        <v/>
      </c>
      <c r="U582" s="24">
        <f t="shared" ca="1" si="100"/>
        <v>0</v>
      </c>
    </row>
    <row r="583" spans="7:21" x14ac:dyDescent="0.25">
      <c r="G583" s="22">
        <v>576</v>
      </c>
      <c r="H583" s="22">
        <f>HLOOKUP($O583,$B$8:$E$26,H$5,FALSE)</f>
        <v>5</v>
      </c>
      <c r="I583" s="22">
        <f>HLOOKUP($O583,$B$8:$E$26,I$5,FALSE)</f>
        <v>0.18</v>
      </c>
      <c r="J583" s="22">
        <f>HLOOKUP($O583,$B$8:$E$26,J$5,FALSE)</f>
        <v>1.37</v>
      </c>
      <c r="K583" s="22">
        <f>HLOOKUP($O583,$B$8:$E$26,K$5,FALSE)</f>
        <v>0</v>
      </c>
      <c r="L583" s="22">
        <f>HLOOKUP($O583,$B$8:$E$26,L$5,FALSE)</f>
        <v>0</v>
      </c>
      <c r="M583" s="22">
        <f t="shared" si="101"/>
        <v>0.89999999999999991</v>
      </c>
      <c r="N583" s="22">
        <f t="shared" si="102"/>
        <v>6.8500000000000005</v>
      </c>
      <c r="O583" s="22" t="s">
        <v>40</v>
      </c>
      <c r="P583" s="24">
        <f t="shared" ca="1" si="98"/>
        <v>0.19012481263019226</v>
      </c>
      <c r="Q583" s="24">
        <f t="shared" ca="1" si="99"/>
        <v>4.2601117681416021</v>
      </c>
      <c r="R583" s="24">
        <f t="shared" ca="1" si="103"/>
        <v>4.4502365807717945</v>
      </c>
      <c r="S583" s="22" t="str">
        <f t="shared" ca="1" si="104"/>
        <v/>
      </c>
      <c r="T583" s="24" t="str">
        <f t="shared" ca="1" si="105"/>
        <v/>
      </c>
      <c r="U583" s="24">
        <f t="shared" ca="1" si="100"/>
        <v>0</v>
      </c>
    </row>
    <row r="584" spans="7:21" x14ac:dyDescent="0.25">
      <c r="G584" s="22">
        <v>577</v>
      </c>
      <c r="H584" s="22">
        <f>HLOOKUP($O584,$B$8:$E$26,H$5,FALSE)</f>
        <v>5</v>
      </c>
      <c r="I584" s="22">
        <f>HLOOKUP($O584,$B$8:$E$26,I$5,FALSE)</f>
        <v>0.18</v>
      </c>
      <c r="J584" s="22">
        <f>HLOOKUP($O584,$B$8:$E$26,J$5,FALSE)</f>
        <v>1.37</v>
      </c>
      <c r="K584" s="22">
        <f>HLOOKUP($O584,$B$8:$E$26,K$5,FALSE)</f>
        <v>0</v>
      </c>
      <c r="L584" s="22">
        <f>HLOOKUP($O584,$B$8:$E$26,L$5,FALSE)</f>
        <v>0</v>
      </c>
      <c r="M584" s="22">
        <f t="shared" si="101"/>
        <v>0.89999999999999991</v>
      </c>
      <c r="N584" s="22">
        <f t="shared" si="102"/>
        <v>6.8500000000000005</v>
      </c>
      <c r="O584" s="22" t="s">
        <v>40</v>
      </c>
      <c r="P584" s="24">
        <f t="shared" ca="1" si="98"/>
        <v>0.3067626601381267</v>
      </c>
      <c r="Q584" s="24">
        <f t="shared" ca="1" si="99"/>
        <v>4.7046202165997872</v>
      </c>
      <c r="R584" s="24">
        <f t="shared" ca="1" si="103"/>
        <v>5.0113828767379136</v>
      </c>
      <c r="S584" s="22" t="str">
        <f t="shared" ca="1" si="104"/>
        <v>C</v>
      </c>
      <c r="T584" s="24">
        <f t="shared" ca="1" si="105"/>
        <v>1.1382876737913605E-2</v>
      </c>
      <c r="U584" s="24">
        <f t="shared" ca="1" si="100"/>
        <v>0</v>
      </c>
    </row>
    <row r="585" spans="7:21" x14ac:dyDescent="0.25">
      <c r="G585" s="22">
        <v>578</v>
      </c>
      <c r="H585" s="22">
        <f>HLOOKUP($O585,$B$8:$E$26,H$5,FALSE)</f>
        <v>5</v>
      </c>
      <c r="I585" s="22">
        <f>HLOOKUP($O585,$B$8:$E$26,I$5,FALSE)</f>
        <v>0.18</v>
      </c>
      <c r="J585" s="22">
        <f>HLOOKUP($O585,$B$8:$E$26,J$5,FALSE)</f>
        <v>1.37</v>
      </c>
      <c r="K585" s="22">
        <f>HLOOKUP($O585,$B$8:$E$26,K$5,FALSE)</f>
        <v>0</v>
      </c>
      <c r="L585" s="22">
        <f>HLOOKUP($O585,$B$8:$E$26,L$5,FALSE)</f>
        <v>0</v>
      </c>
      <c r="M585" s="22">
        <f t="shared" si="101"/>
        <v>0.89999999999999991</v>
      </c>
      <c r="N585" s="22">
        <f t="shared" si="102"/>
        <v>6.8500000000000005</v>
      </c>
      <c r="O585" s="22" t="s">
        <v>40</v>
      </c>
      <c r="P585" s="24">
        <f t="shared" ref="P585:P648" ca="1" si="106">RAND()*$M585</f>
        <v>0.40709562941714594</v>
      </c>
      <c r="Q585" s="24">
        <f t="shared" ref="Q585:Q648" ca="1" si="107">MIN(N585*20,MAX(M585,NORMINV(RAND(),N585-(N585-M585)/2,(N585-M585)/16)))</f>
        <v>3.6446333763545558</v>
      </c>
      <c r="R585" s="24">
        <f t="shared" ca="1" si="103"/>
        <v>4.0517290057717013</v>
      </c>
      <c r="S585" s="22" t="str">
        <f t="shared" ca="1" si="104"/>
        <v/>
      </c>
      <c r="T585" s="24" t="str">
        <f t="shared" ca="1" si="105"/>
        <v/>
      </c>
      <c r="U585" s="24">
        <f t="shared" ref="U585:U648" ca="1" si="108">Q585*K585*L585</f>
        <v>0</v>
      </c>
    </row>
    <row r="586" spans="7:21" x14ac:dyDescent="0.25">
      <c r="G586" s="22">
        <v>579</v>
      </c>
      <c r="H586" s="22">
        <f>HLOOKUP($O586,$B$8:$E$26,H$5,FALSE)</f>
        <v>1</v>
      </c>
      <c r="I586" s="22">
        <f>HLOOKUP($O586,$B$8:$E$26,I$5,FALSE)</f>
        <v>0.3</v>
      </c>
      <c r="J586" s="22">
        <f>HLOOKUP($O586,$B$8:$E$26,J$5,FALSE)</f>
        <v>0.95</v>
      </c>
      <c r="K586" s="22">
        <f>HLOOKUP($O586,$B$8:$E$26,K$5,FALSE)</f>
        <v>0</v>
      </c>
      <c r="L586" s="22">
        <f>HLOOKUP($O586,$B$8:$E$26,L$5,FALSE)</f>
        <v>0</v>
      </c>
      <c r="M586" s="22">
        <f t="shared" si="101"/>
        <v>0.3</v>
      </c>
      <c r="N586" s="22">
        <f t="shared" si="102"/>
        <v>0.95</v>
      </c>
      <c r="O586" s="22" t="s">
        <v>38</v>
      </c>
      <c r="P586" s="24">
        <f t="shared" ca="1" si="106"/>
        <v>0.14866798813231238</v>
      </c>
      <c r="Q586" s="24">
        <f t="shared" ca="1" si="107"/>
        <v>0.67407512429062377</v>
      </c>
      <c r="R586" s="24">
        <f t="shared" ca="1" si="103"/>
        <v>0.82274311242293618</v>
      </c>
      <c r="S586" s="22" t="str">
        <f t="shared" ca="1" si="104"/>
        <v/>
      </c>
      <c r="T586" s="24" t="str">
        <f t="shared" ca="1" si="105"/>
        <v/>
      </c>
      <c r="U586" s="24">
        <f t="shared" ca="1" si="108"/>
        <v>0</v>
      </c>
    </row>
    <row r="587" spans="7:21" x14ac:dyDescent="0.25">
      <c r="G587" s="22">
        <v>580</v>
      </c>
      <c r="H587" s="22">
        <f>HLOOKUP($O587,$B$8:$E$26,H$5,FALSE)</f>
        <v>1</v>
      </c>
      <c r="I587" s="22">
        <f>HLOOKUP($O587,$B$8:$E$26,I$5,FALSE)</f>
        <v>0.3</v>
      </c>
      <c r="J587" s="22">
        <f>HLOOKUP($O587,$B$8:$E$26,J$5,FALSE)</f>
        <v>0.95</v>
      </c>
      <c r="K587" s="22">
        <f>HLOOKUP($O587,$B$8:$E$26,K$5,FALSE)</f>
        <v>0</v>
      </c>
      <c r="L587" s="22">
        <f>HLOOKUP($O587,$B$8:$E$26,L$5,FALSE)</f>
        <v>0</v>
      </c>
      <c r="M587" s="22">
        <f t="shared" si="101"/>
        <v>0.3</v>
      </c>
      <c r="N587" s="22">
        <f t="shared" si="102"/>
        <v>0.95</v>
      </c>
      <c r="O587" s="22" t="s">
        <v>38</v>
      </c>
      <c r="P587" s="24">
        <f t="shared" ca="1" si="106"/>
        <v>1.36863381301213E-2</v>
      </c>
      <c r="Q587" s="24">
        <f t="shared" ca="1" si="107"/>
        <v>0.72090653565287544</v>
      </c>
      <c r="R587" s="24">
        <f t="shared" ca="1" si="103"/>
        <v>0.73459287378299676</v>
      </c>
      <c r="S587" s="22" t="str">
        <f t="shared" ca="1" si="104"/>
        <v/>
      </c>
      <c r="T587" s="24" t="str">
        <f t="shared" ca="1" si="105"/>
        <v/>
      </c>
      <c r="U587" s="24">
        <f t="shared" ca="1" si="108"/>
        <v>0</v>
      </c>
    </row>
    <row r="588" spans="7:21" x14ac:dyDescent="0.25">
      <c r="G588" s="22">
        <v>581</v>
      </c>
      <c r="H588" s="22">
        <f>HLOOKUP($O588,$B$8:$E$26,H$5,FALSE)</f>
        <v>1</v>
      </c>
      <c r="I588" s="22">
        <f>HLOOKUP($O588,$B$8:$E$26,I$5,FALSE)</f>
        <v>0.3</v>
      </c>
      <c r="J588" s="22">
        <f>HLOOKUP($O588,$B$8:$E$26,J$5,FALSE)</f>
        <v>0.95</v>
      </c>
      <c r="K588" s="22">
        <f>HLOOKUP($O588,$B$8:$E$26,K$5,FALSE)</f>
        <v>0</v>
      </c>
      <c r="L588" s="22">
        <f>HLOOKUP($O588,$B$8:$E$26,L$5,FALSE)</f>
        <v>0</v>
      </c>
      <c r="M588" s="22">
        <f t="shared" si="101"/>
        <v>0.3</v>
      </c>
      <c r="N588" s="22">
        <f t="shared" si="102"/>
        <v>0.95</v>
      </c>
      <c r="O588" s="22" t="s">
        <v>38</v>
      </c>
      <c r="P588" s="24">
        <f t="shared" ca="1" si="106"/>
        <v>0.29088697620677806</v>
      </c>
      <c r="Q588" s="24">
        <f t="shared" ca="1" si="107"/>
        <v>0.6625615167756792</v>
      </c>
      <c r="R588" s="24">
        <f t="shared" ca="1" si="103"/>
        <v>0.95344849298245726</v>
      </c>
      <c r="S588" s="22" t="str">
        <f t="shared" ca="1" si="104"/>
        <v/>
      </c>
      <c r="T588" s="24" t="str">
        <f t="shared" ca="1" si="105"/>
        <v/>
      </c>
      <c r="U588" s="24">
        <f t="shared" ca="1" si="108"/>
        <v>0</v>
      </c>
    </row>
    <row r="589" spans="7:21" x14ac:dyDescent="0.25">
      <c r="G589" s="22">
        <v>582</v>
      </c>
      <c r="H589" s="22">
        <f>HLOOKUP($O589,$B$8:$E$26,H$5,FALSE)</f>
        <v>5</v>
      </c>
      <c r="I589" s="22">
        <f>HLOOKUP($O589,$B$8:$E$26,I$5,FALSE)</f>
        <v>0.18</v>
      </c>
      <c r="J589" s="22">
        <f>HLOOKUP($O589,$B$8:$E$26,J$5,FALSE)</f>
        <v>1.37</v>
      </c>
      <c r="K589" s="22">
        <f>HLOOKUP($O589,$B$8:$E$26,K$5,FALSE)</f>
        <v>0</v>
      </c>
      <c r="L589" s="22">
        <f>HLOOKUP($O589,$B$8:$E$26,L$5,FALSE)</f>
        <v>0</v>
      </c>
      <c r="M589" s="22">
        <f t="shared" si="101"/>
        <v>0.89999999999999991</v>
      </c>
      <c r="N589" s="22">
        <f t="shared" si="102"/>
        <v>6.8500000000000005</v>
      </c>
      <c r="O589" s="22" t="s">
        <v>40</v>
      </c>
      <c r="P589" s="24">
        <f t="shared" ca="1" si="106"/>
        <v>0.30515858986114675</v>
      </c>
      <c r="Q589" s="24">
        <f t="shared" ca="1" si="107"/>
        <v>3.9018985630703376</v>
      </c>
      <c r="R589" s="24">
        <f t="shared" ca="1" si="103"/>
        <v>4.2070571529314842</v>
      </c>
      <c r="S589" s="22" t="str">
        <f t="shared" ca="1" si="104"/>
        <v/>
      </c>
      <c r="T589" s="24" t="str">
        <f t="shared" ca="1" si="105"/>
        <v/>
      </c>
      <c r="U589" s="24">
        <f t="shared" ca="1" si="108"/>
        <v>0</v>
      </c>
    </row>
    <row r="590" spans="7:21" x14ac:dyDescent="0.25">
      <c r="G590" s="22">
        <v>583</v>
      </c>
      <c r="H590" s="22">
        <f>HLOOKUP($O590,$B$8:$E$26,H$5,FALSE)</f>
        <v>3</v>
      </c>
      <c r="I590" s="22">
        <f>HLOOKUP($O590,$B$8:$E$26,I$5,FALSE)</f>
        <v>0.2</v>
      </c>
      <c r="J590" s="22">
        <f>HLOOKUP($O590,$B$8:$E$26,J$5,FALSE)</f>
        <v>1.26</v>
      </c>
      <c r="K590" s="22">
        <f>HLOOKUP($O590,$B$8:$E$26,K$5,FALSE)</f>
        <v>0</v>
      </c>
      <c r="L590" s="22">
        <f>HLOOKUP($O590,$B$8:$E$26,L$5,FALSE)</f>
        <v>0</v>
      </c>
      <c r="M590" s="22">
        <f t="shared" si="101"/>
        <v>0.60000000000000009</v>
      </c>
      <c r="N590" s="22">
        <f t="shared" si="102"/>
        <v>3.7800000000000002</v>
      </c>
      <c r="O590" s="22" t="s">
        <v>39</v>
      </c>
      <c r="P590" s="24">
        <f t="shared" ca="1" si="106"/>
        <v>0.28418565361260478</v>
      </c>
      <c r="Q590" s="24">
        <f t="shared" ca="1" si="107"/>
        <v>2.4337192982605278</v>
      </c>
      <c r="R590" s="24">
        <f t="shared" ca="1" si="103"/>
        <v>2.7179049518731326</v>
      </c>
      <c r="S590" s="22" t="str">
        <f t="shared" ca="1" si="104"/>
        <v/>
      </c>
      <c r="T590" s="24" t="str">
        <f t="shared" ca="1" si="105"/>
        <v/>
      </c>
      <c r="U590" s="24">
        <f t="shared" ca="1" si="108"/>
        <v>0</v>
      </c>
    </row>
    <row r="591" spans="7:21" x14ac:dyDescent="0.25">
      <c r="G591" s="22">
        <v>584</v>
      </c>
      <c r="H591" s="22">
        <f>HLOOKUP($O591,$B$8:$E$26,H$5,FALSE)</f>
        <v>3</v>
      </c>
      <c r="I591" s="22">
        <f>HLOOKUP($O591,$B$8:$E$26,I$5,FALSE)</f>
        <v>0.2</v>
      </c>
      <c r="J591" s="22">
        <f>HLOOKUP($O591,$B$8:$E$26,J$5,FALSE)</f>
        <v>1.26</v>
      </c>
      <c r="K591" s="22">
        <f>HLOOKUP($O591,$B$8:$E$26,K$5,FALSE)</f>
        <v>0</v>
      </c>
      <c r="L591" s="22">
        <f>HLOOKUP($O591,$B$8:$E$26,L$5,FALSE)</f>
        <v>0</v>
      </c>
      <c r="M591" s="22">
        <f t="shared" ref="M591:M654" si="109">I591*$H591</f>
        <v>0.60000000000000009</v>
      </c>
      <c r="N591" s="22">
        <f t="shared" ref="N591:N654" si="110">J591*$H591</f>
        <v>3.7800000000000002</v>
      </c>
      <c r="O591" s="22" t="s">
        <v>39</v>
      </c>
      <c r="P591" s="24">
        <f t="shared" ca="1" si="106"/>
        <v>0.47128457522449185</v>
      </c>
      <c r="Q591" s="24">
        <f t="shared" ca="1" si="107"/>
        <v>1.9393280477075328</v>
      </c>
      <c r="R591" s="24">
        <f t="shared" ca="1" si="103"/>
        <v>2.4106126229320246</v>
      </c>
      <c r="S591" s="22" t="str">
        <f t="shared" ca="1" si="104"/>
        <v/>
      </c>
      <c r="T591" s="24" t="str">
        <f t="shared" ca="1" si="105"/>
        <v/>
      </c>
      <c r="U591" s="24">
        <f t="shared" ca="1" si="108"/>
        <v>0</v>
      </c>
    </row>
    <row r="592" spans="7:21" x14ac:dyDescent="0.25">
      <c r="G592" s="22">
        <v>585</v>
      </c>
      <c r="H592" s="22">
        <f>HLOOKUP($O592,$B$8:$E$26,H$5,FALSE)</f>
        <v>1</v>
      </c>
      <c r="I592" s="22">
        <f>HLOOKUP($O592,$B$8:$E$26,I$5,FALSE)</f>
        <v>0.3</v>
      </c>
      <c r="J592" s="22">
        <f>HLOOKUP($O592,$B$8:$E$26,J$5,FALSE)</f>
        <v>0.95</v>
      </c>
      <c r="K592" s="22">
        <f>HLOOKUP($O592,$B$8:$E$26,K$5,FALSE)</f>
        <v>0</v>
      </c>
      <c r="L592" s="22">
        <f>HLOOKUP($O592,$B$8:$E$26,L$5,FALSE)</f>
        <v>0</v>
      </c>
      <c r="M592" s="22">
        <f t="shared" si="109"/>
        <v>0.3</v>
      </c>
      <c r="N592" s="22">
        <f t="shared" si="110"/>
        <v>0.95</v>
      </c>
      <c r="O592" s="22" t="s">
        <v>38</v>
      </c>
      <c r="P592" s="24">
        <f t="shared" ca="1" si="106"/>
        <v>0.17623023288233736</v>
      </c>
      <c r="Q592" s="24">
        <f t="shared" ca="1" si="107"/>
        <v>0.62939673892447789</v>
      </c>
      <c r="R592" s="24">
        <f t="shared" ca="1" si="103"/>
        <v>0.8056269718068152</v>
      </c>
      <c r="S592" s="22" t="str">
        <f t="shared" ca="1" si="104"/>
        <v/>
      </c>
      <c r="T592" s="24" t="str">
        <f t="shared" ca="1" si="105"/>
        <v/>
      </c>
      <c r="U592" s="24">
        <f t="shared" ca="1" si="108"/>
        <v>0</v>
      </c>
    </row>
    <row r="593" spans="7:21" x14ac:dyDescent="0.25">
      <c r="G593" s="22">
        <v>586</v>
      </c>
      <c r="H593" s="22">
        <f>HLOOKUP($O593,$B$8:$E$26,H$5,FALSE)</f>
        <v>10</v>
      </c>
      <c r="I593" s="22">
        <f>HLOOKUP($O593,$B$8:$E$26,I$5,FALSE)</f>
        <v>0.2</v>
      </c>
      <c r="J593" s="22">
        <f>HLOOKUP($O593,$B$8:$E$26,J$5,FALSE)</f>
        <v>1.4</v>
      </c>
      <c r="K593" s="22">
        <f>HLOOKUP($O593,$B$8:$E$26,K$5,FALSE)</f>
        <v>0</v>
      </c>
      <c r="L593" s="22">
        <f>HLOOKUP($O593,$B$8:$E$26,L$5,FALSE)</f>
        <v>0</v>
      </c>
      <c r="M593" s="22">
        <f t="shared" si="109"/>
        <v>2</v>
      </c>
      <c r="N593" s="22">
        <f t="shared" si="110"/>
        <v>14</v>
      </c>
      <c r="O593" s="22" t="s">
        <v>41</v>
      </c>
      <c r="P593" s="24">
        <f t="shared" ca="1" si="106"/>
        <v>1.8450406630252476</v>
      </c>
      <c r="Q593" s="24">
        <f t="shared" ca="1" si="107"/>
        <v>7.7033420205831531</v>
      </c>
      <c r="R593" s="24">
        <f t="shared" ca="1" si="103"/>
        <v>9.5483826836084003</v>
      </c>
      <c r="S593" s="22" t="str">
        <f t="shared" ca="1" si="104"/>
        <v/>
      </c>
      <c r="T593" s="24" t="str">
        <f t="shared" ca="1" si="105"/>
        <v/>
      </c>
      <c r="U593" s="24">
        <f t="shared" ca="1" si="108"/>
        <v>0</v>
      </c>
    </row>
    <row r="594" spans="7:21" x14ac:dyDescent="0.25">
      <c r="G594" s="22">
        <v>587</v>
      </c>
      <c r="H594" s="22">
        <f>HLOOKUP($O594,$B$8:$E$26,H$5,FALSE)</f>
        <v>3</v>
      </c>
      <c r="I594" s="22">
        <f>HLOOKUP($O594,$B$8:$E$26,I$5,FALSE)</f>
        <v>0.2</v>
      </c>
      <c r="J594" s="22">
        <f>HLOOKUP($O594,$B$8:$E$26,J$5,FALSE)</f>
        <v>1.26</v>
      </c>
      <c r="K594" s="22">
        <f>HLOOKUP($O594,$B$8:$E$26,K$5,FALSE)</f>
        <v>0</v>
      </c>
      <c r="L594" s="22">
        <f>HLOOKUP($O594,$B$8:$E$26,L$5,FALSE)</f>
        <v>0</v>
      </c>
      <c r="M594" s="22">
        <f t="shared" si="109"/>
        <v>0.60000000000000009</v>
      </c>
      <c r="N594" s="22">
        <f t="shared" si="110"/>
        <v>3.7800000000000002</v>
      </c>
      <c r="O594" s="22" t="s">
        <v>39</v>
      </c>
      <c r="P594" s="24">
        <f t="shared" ca="1" si="106"/>
        <v>0.58279608534524407</v>
      </c>
      <c r="Q594" s="24">
        <f t="shared" ca="1" si="107"/>
        <v>2.5426208536374895</v>
      </c>
      <c r="R594" s="24">
        <f t="shared" ca="1" si="103"/>
        <v>3.1254169389827338</v>
      </c>
      <c r="S594" s="22" t="str">
        <f t="shared" ca="1" si="104"/>
        <v>B</v>
      </c>
      <c r="T594" s="24">
        <f t="shared" ca="1" si="105"/>
        <v>0.12541693898273376</v>
      </c>
      <c r="U594" s="24">
        <f t="shared" ca="1" si="108"/>
        <v>0</v>
      </c>
    </row>
    <row r="595" spans="7:21" x14ac:dyDescent="0.25">
      <c r="G595" s="22">
        <v>588</v>
      </c>
      <c r="H595" s="22">
        <f>HLOOKUP($O595,$B$8:$E$26,H$5,FALSE)</f>
        <v>5</v>
      </c>
      <c r="I595" s="22">
        <f>HLOOKUP($O595,$B$8:$E$26,I$5,FALSE)</f>
        <v>0.18</v>
      </c>
      <c r="J595" s="22">
        <f>HLOOKUP($O595,$B$8:$E$26,J$5,FALSE)</f>
        <v>1.37</v>
      </c>
      <c r="K595" s="22">
        <f>HLOOKUP($O595,$B$8:$E$26,K$5,FALSE)</f>
        <v>0</v>
      </c>
      <c r="L595" s="22">
        <f>HLOOKUP($O595,$B$8:$E$26,L$5,FALSE)</f>
        <v>0</v>
      </c>
      <c r="M595" s="22">
        <f t="shared" si="109"/>
        <v>0.89999999999999991</v>
      </c>
      <c r="N595" s="22">
        <f t="shared" si="110"/>
        <v>6.8500000000000005</v>
      </c>
      <c r="O595" s="22" t="s">
        <v>40</v>
      </c>
      <c r="P595" s="24">
        <f t="shared" ca="1" si="106"/>
        <v>0.62467199364763804</v>
      </c>
      <c r="Q595" s="24">
        <f t="shared" ca="1" si="107"/>
        <v>4.2142542014739028</v>
      </c>
      <c r="R595" s="24">
        <f t="shared" ca="1" si="103"/>
        <v>4.838926195121541</v>
      </c>
      <c r="S595" s="22" t="str">
        <f t="shared" ca="1" si="104"/>
        <v/>
      </c>
      <c r="T595" s="24" t="str">
        <f t="shared" ca="1" si="105"/>
        <v/>
      </c>
      <c r="U595" s="24">
        <f t="shared" ca="1" si="108"/>
        <v>0</v>
      </c>
    </row>
    <row r="596" spans="7:21" x14ac:dyDescent="0.25">
      <c r="G596" s="22">
        <v>589</v>
      </c>
      <c r="H596" s="22">
        <f>HLOOKUP($O596,$B$8:$E$26,H$5,FALSE)</f>
        <v>1</v>
      </c>
      <c r="I596" s="22">
        <f>HLOOKUP($O596,$B$8:$E$26,I$5,FALSE)</f>
        <v>0.3</v>
      </c>
      <c r="J596" s="22">
        <f>HLOOKUP($O596,$B$8:$E$26,J$5,FALSE)</f>
        <v>0.95</v>
      </c>
      <c r="K596" s="22">
        <f>HLOOKUP($O596,$B$8:$E$26,K$5,FALSE)</f>
        <v>0</v>
      </c>
      <c r="L596" s="22">
        <f>HLOOKUP($O596,$B$8:$E$26,L$5,FALSE)</f>
        <v>0</v>
      </c>
      <c r="M596" s="22">
        <f t="shared" si="109"/>
        <v>0.3</v>
      </c>
      <c r="N596" s="22">
        <f t="shared" si="110"/>
        <v>0.95</v>
      </c>
      <c r="O596" s="22" t="s">
        <v>38</v>
      </c>
      <c r="P596" s="24">
        <f t="shared" ca="1" si="106"/>
        <v>0.26391437378939059</v>
      </c>
      <c r="Q596" s="24">
        <f t="shared" ca="1" si="107"/>
        <v>0.70791888719249063</v>
      </c>
      <c r="R596" s="24">
        <f t="shared" ca="1" si="103"/>
        <v>0.97183326098188116</v>
      </c>
      <c r="S596" s="22" t="str">
        <f t="shared" ca="1" si="104"/>
        <v/>
      </c>
      <c r="T596" s="24" t="str">
        <f t="shared" ca="1" si="105"/>
        <v/>
      </c>
      <c r="U596" s="24">
        <f t="shared" ca="1" si="108"/>
        <v>0</v>
      </c>
    </row>
    <row r="597" spans="7:21" x14ac:dyDescent="0.25">
      <c r="G597" s="22">
        <v>590</v>
      </c>
      <c r="H597" s="22">
        <f>HLOOKUP($O597,$B$8:$E$26,H$5,FALSE)</f>
        <v>1</v>
      </c>
      <c r="I597" s="22">
        <f>HLOOKUP($O597,$B$8:$E$26,I$5,FALSE)</f>
        <v>0.3</v>
      </c>
      <c r="J597" s="22">
        <f>HLOOKUP($O597,$B$8:$E$26,J$5,FALSE)</f>
        <v>0.95</v>
      </c>
      <c r="K597" s="22">
        <f>HLOOKUP($O597,$B$8:$E$26,K$5,FALSE)</f>
        <v>0</v>
      </c>
      <c r="L597" s="22">
        <f>HLOOKUP($O597,$B$8:$E$26,L$5,FALSE)</f>
        <v>0</v>
      </c>
      <c r="M597" s="22">
        <f t="shared" si="109"/>
        <v>0.3</v>
      </c>
      <c r="N597" s="22">
        <f t="shared" si="110"/>
        <v>0.95</v>
      </c>
      <c r="O597" s="22" t="s">
        <v>38</v>
      </c>
      <c r="P597" s="24">
        <f t="shared" ca="1" si="106"/>
        <v>1.5083436995095401E-2</v>
      </c>
      <c r="Q597" s="24">
        <f t="shared" ca="1" si="107"/>
        <v>0.65363513811193164</v>
      </c>
      <c r="R597" s="24">
        <f t="shared" ca="1" si="103"/>
        <v>0.66871857510702704</v>
      </c>
      <c r="S597" s="22" t="str">
        <f t="shared" ca="1" si="104"/>
        <v/>
      </c>
      <c r="T597" s="24" t="str">
        <f t="shared" ca="1" si="105"/>
        <v/>
      </c>
      <c r="U597" s="24">
        <f t="shared" ca="1" si="108"/>
        <v>0</v>
      </c>
    </row>
    <row r="598" spans="7:21" x14ac:dyDescent="0.25">
      <c r="G598" s="22">
        <v>591</v>
      </c>
      <c r="H598" s="22">
        <f>HLOOKUP($O598,$B$8:$E$26,H$5,FALSE)</f>
        <v>1</v>
      </c>
      <c r="I598" s="22">
        <f>HLOOKUP($O598,$B$8:$E$26,I$5,FALSE)</f>
        <v>0.3</v>
      </c>
      <c r="J598" s="22">
        <f>HLOOKUP($O598,$B$8:$E$26,J$5,FALSE)</f>
        <v>0.95</v>
      </c>
      <c r="K598" s="22">
        <f>HLOOKUP($O598,$B$8:$E$26,K$5,FALSE)</f>
        <v>0</v>
      </c>
      <c r="L598" s="22">
        <f>HLOOKUP($O598,$B$8:$E$26,L$5,FALSE)</f>
        <v>0</v>
      </c>
      <c r="M598" s="22">
        <f t="shared" si="109"/>
        <v>0.3</v>
      </c>
      <c r="N598" s="22">
        <f t="shared" si="110"/>
        <v>0.95</v>
      </c>
      <c r="O598" s="22" t="s">
        <v>38</v>
      </c>
      <c r="P598" s="24">
        <f t="shared" ca="1" si="106"/>
        <v>0.12868396956635689</v>
      </c>
      <c r="Q598" s="24">
        <f t="shared" ca="1" si="107"/>
        <v>0.66799871675231615</v>
      </c>
      <c r="R598" s="24">
        <f t="shared" ca="1" si="103"/>
        <v>0.79668268631867301</v>
      </c>
      <c r="S598" s="22" t="str">
        <f t="shared" ca="1" si="104"/>
        <v/>
      </c>
      <c r="T598" s="24" t="str">
        <f t="shared" ca="1" si="105"/>
        <v/>
      </c>
      <c r="U598" s="24">
        <f t="shared" ca="1" si="108"/>
        <v>0</v>
      </c>
    </row>
    <row r="599" spans="7:21" x14ac:dyDescent="0.25">
      <c r="G599" s="22">
        <v>592</v>
      </c>
      <c r="H599" s="22">
        <f>HLOOKUP($O599,$B$8:$E$26,H$5,FALSE)</f>
        <v>3</v>
      </c>
      <c r="I599" s="22">
        <f>HLOOKUP($O599,$B$8:$E$26,I$5,FALSE)</f>
        <v>0.2</v>
      </c>
      <c r="J599" s="22">
        <f>HLOOKUP($O599,$B$8:$E$26,J$5,FALSE)</f>
        <v>1.26</v>
      </c>
      <c r="K599" s="22">
        <f>HLOOKUP($O599,$B$8:$E$26,K$5,FALSE)</f>
        <v>0</v>
      </c>
      <c r="L599" s="22">
        <f>HLOOKUP($O599,$B$8:$E$26,L$5,FALSE)</f>
        <v>0</v>
      </c>
      <c r="M599" s="22">
        <f t="shared" si="109"/>
        <v>0.60000000000000009</v>
      </c>
      <c r="N599" s="22">
        <f t="shared" si="110"/>
        <v>3.7800000000000002</v>
      </c>
      <c r="O599" s="22" t="s">
        <v>39</v>
      </c>
      <c r="P599" s="24">
        <f t="shared" ca="1" si="106"/>
        <v>0.22647100748140597</v>
      </c>
      <c r="Q599" s="24">
        <f t="shared" ca="1" si="107"/>
        <v>1.8475377167356408</v>
      </c>
      <c r="R599" s="24">
        <f t="shared" ca="1" si="103"/>
        <v>2.0740087242170469</v>
      </c>
      <c r="S599" s="22" t="str">
        <f t="shared" ca="1" si="104"/>
        <v/>
      </c>
      <c r="T599" s="24" t="str">
        <f t="shared" ca="1" si="105"/>
        <v/>
      </c>
      <c r="U599" s="24">
        <f t="shared" ca="1" si="108"/>
        <v>0</v>
      </c>
    </row>
    <row r="600" spans="7:21" x14ac:dyDescent="0.25">
      <c r="G600" s="22">
        <v>593</v>
      </c>
      <c r="H600" s="22">
        <f>HLOOKUP($O600,$B$8:$E$26,H$5,FALSE)</f>
        <v>5</v>
      </c>
      <c r="I600" s="22">
        <f>HLOOKUP($O600,$B$8:$E$26,I$5,FALSE)</f>
        <v>0.18</v>
      </c>
      <c r="J600" s="22">
        <f>HLOOKUP($O600,$B$8:$E$26,J$5,FALSE)</f>
        <v>1.37</v>
      </c>
      <c r="K600" s="22">
        <f>HLOOKUP($O600,$B$8:$E$26,K$5,FALSE)</f>
        <v>0</v>
      </c>
      <c r="L600" s="22">
        <f>HLOOKUP($O600,$B$8:$E$26,L$5,FALSE)</f>
        <v>0</v>
      </c>
      <c r="M600" s="22">
        <f t="shared" si="109"/>
        <v>0.89999999999999991</v>
      </c>
      <c r="N600" s="22">
        <f t="shared" si="110"/>
        <v>6.8500000000000005</v>
      </c>
      <c r="O600" s="22" t="s">
        <v>40</v>
      </c>
      <c r="P600" s="24">
        <f t="shared" ca="1" si="106"/>
        <v>0.262565322992029</v>
      </c>
      <c r="Q600" s="24">
        <f t="shared" ca="1" si="107"/>
        <v>4.3194145916275639</v>
      </c>
      <c r="R600" s="24">
        <f t="shared" ca="1" si="103"/>
        <v>4.581979914619593</v>
      </c>
      <c r="S600" s="22" t="str">
        <f t="shared" ca="1" si="104"/>
        <v/>
      </c>
      <c r="T600" s="24" t="str">
        <f t="shared" ca="1" si="105"/>
        <v/>
      </c>
      <c r="U600" s="24">
        <f t="shared" ca="1" si="108"/>
        <v>0</v>
      </c>
    </row>
    <row r="601" spans="7:21" x14ac:dyDescent="0.25">
      <c r="G601" s="22">
        <v>594</v>
      </c>
      <c r="H601" s="22">
        <f>HLOOKUP($O601,$B$8:$E$26,H$5,FALSE)</f>
        <v>10</v>
      </c>
      <c r="I601" s="22">
        <f>HLOOKUP($O601,$B$8:$E$26,I$5,FALSE)</f>
        <v>0.2</v>
      </c>
      <c r="J601" s="22">
        <f>HLOOKUP($O601,$B$8:$E$26,J$5,FALSE)</f>
        <v>1.4</v>
      </c>
      <c r="K601" s="22">
        <f>HLOOKUP($O601,$B$8:$E$26,K$5,FALSE)</f>
        <v>0</v>
      </c>
      <c r="L601" s="22">
        <f>HLOOKUP($O601,$B$8:$E$26,L$5,FALSE)</f>
        <v>0</v>
      </c>
      <c r="M601" s="22">
        <f t="shared" si="109"/>
        <v>2</v>
      </c>
      <c r="N601" s="22">
        <f t="shared" si="110"/>
        <v>14</v>
      </c>
      <c r="O601" s="22" t="s">
        <v>41</v>
      </c>
      <c r="P601" s="24">
        <f t="shared" ca="1" si="106"/>
        <v>1.4897799593376944</v>
      </c>
      <c r="Q601" s="24">
        <f t="shared" ca="1" si="107"/>
        <v>7.3914418180877419</v>
      </c>
      <c r="R601" s="24">
        <f t="shared" ca="1" si="103"/>
        <v>8.8812217774254361</v>
      </c>
      <c r="S601" s="22" t="str">
        <f t="shared" ca="1" si="104"/>
        <v/>
      </c>
      <c r="T601" s="24" t="str">
        <f t="shared" ca="1" si="105"/>
        <v/>
      </c>
      <c r="U601" s="24">
        <f t="shared" ca="1" si="108"/>
        <v>0</v>
      </c>
    </row>
    <row r="602" spans="7:21" x14ac:dyDescent="0.25">
      <c r="G602" s="22">
        <v>595</v>
      </c>
      <c r="H602" s="22">
        <f>HLOOKUP($O602,$B$8:$E$26,H$5,FALSE)</f>
        <v>1</v>
      </c>
      <c r="I602" s="22">
        <f>HLOOKUP($O602,$B$8:$E$26,I$5,FALSE)</f>
        <v>0.3</v>
      </c>
      <c r="J602" s="22">
        <f>HLOOKUP($O602,$B$8:$E$26,J$5,FALSE)</f>
        <v>0.95</v>
      </c>
      <c r="K602" s="22">
        <f>HLOOKUP($O602,$B$8:$E$26,K$5,FALSE)</f>
        <v>0</v>
      </c>
      <c r="L602" s="22">
        <f>HLOOKUP($O602,$B$8:$E$26,L$5,FALSE)</f>
        <v>0</v>
      </c>
      <c r="M602" s="22">
        <f t="shared" si="109"/>
        <v>0.3</v>
      </c>
      <c r="N602" s="22">
        <f t="shared" si="110"/>
        <v>0.95</v>
      </c>
      <c r="O602" s="22" t="s">
        <v>38</v>
      </c>
      <c r="P602" s="24">
        <f t="shared" ca="1" si="106"/>
        <v>0.21974493410349613</v>
      </c>
      <c r="Q602" s="24">
        <f t="shared" ca="1" si="107"/>
        <v>0.63624722662132305</v>
      </c>
      <c r="R602" s="24">
        <f t="shared" ca="1" si="103"/>
        <v>0.85599216072481921</v>
      </c>
      <c r="S602" s="22" t="str">
        <f t="shared" ca="1" si="104"/>
        <v/>
      </c>
      <c r="T602" s="24" t="str">
        <f t="shared" ca="1" si="105"/>
        <v/>
      </c>
      <c r="U602" s="24">
        <f t="shared" ca="1" si="108"/>
        <v>0</v>
      </c>
    </row>
    <row r="603" spans="7:21" x14ac:dyDescent="0.25">
      <c r="G603" s="22">
        <v>596</v>
      </c>
      <c r="H603" s="22">
        <f>HLOOKUP($O603,$B$8:$E$26,H$5,FALSE)</f>
        <v>1</v>
      </c>
      <c r="I603" s="22">
        <f>HLOOKUP($O603,$B$8:$E$26,I$5,FALSE)</f>
        <v>0.3</v>
      </c>
      <c r="J603" s="22">
        <f>HLOOKUP($O603,$B$8:$E$26,J$5,FALSE)</f>
        <v>0.95</v>
      </c>
      <c r="K603" s="22">
        <f>HLOOKUP($O603,$B$8:$E$26,K$5,FALSE)</f>
        <v>0</v>
      </c>
      <c r="L603" s="22">
        <f>HLOOKUP($O603,$B$8:$E$26,L$5,FALSE)</f>
        <v>0</v>
      </c>
      <c r="M603" s="22">
        <f t="shared" si="109"/>
        <v>0.3</v>
      </c>
      <c r="N603" s="22">
        <f t="shared" si="110"/>
        <v>0.95</v>
      </c>
      <c r="O603" s="22" t="s">
        <v>38</v>
      </c>
      <c r="P603" s="24">
        <f t="shared" ca="1" si="106"/>
        <v>0.29085764803950537</v>
      </c>
      <c r="Q603" s="24">
        <f t="shared" ca="1" si="107"/>
        <v>0.56895320577190456</v>
      </c>
      <c r="R603" s="24">
        <f t="shared" ca="1" si="103"/>
        <v>0.85981085381140998</v>
      </c>
      <c r="S603" s="22" t="str">
        <f t="shared" ca="1" si="104"/>
        <v/>
      </c>
      <c r="T603" s="24" t="str">
        <f t="shared" ca="1" si="105"/>
        <v/>
      </c>
      <c r="U603" s="24">
        <f t="shared" ca="1" si="108"/>
        <v>0</v>
      </c>
    </row>
    <row r="604" spans="7:21" x14ac:dyDescent="0.25">
      <c r="G604" s="22">
        <v>597</v>
      </c>
      <c r="H604" s="22">
        <f>HLOOKUP($O604,$B$8:$E$26,H$5,FALSE)</f>
        <v>10</v>
      </c>
      <c r="I604" s="22">
        <f>HLOOKUP($O604,$B$8:$E$26,I$5,FALSE)</f>
        <v>0.2</v>
      </c>
      <c r="J604" s="22">
        <f>HLOOKUP($O604,$B$8:$E$26,J$5,FALSE)</f>
        <v>1.4</v>
      </c>
      <c r="K604" s="22">
        <f>HLOOKUP($O604,$B$8:$E$26,K$5,FALSE)</f>
        <v>0</v>
      </c>
      <c r="L604" s="22">
        <f>HLOOKUP($O604,$B$8:$E$26,L$5,FALSE)</f>
        <v>0</v>
      </c>
      <c r="M604" s="22">
        <f t="shared" si="109"/>
        <v>2</v>
      </c>
      <c r="N604" s="22">
        <f t="shared" si="110"/>
        <v>14</v>
      </c>
      <c r="O604" s="22" t="s">
        <v>41</v>
      </c>
      <c r="P604" s="24">
        <f t="shared" ca="1" si="106"/>
        <v>1.3177321372293973</v>
      </c>
      <c r="Q604" s="24">
        <f t="shared" ca="1" si="107"/>
        <v>7.7524401092110562</v>
      </c>
      <c r="R604" s="24">
        <f t="shared" ca="1" si="103"/>
        <v>9.0701722464404533</v>
      </c>
      <c r="S604" s="22" t="str">
        <f t="shared" ca="1" si="104"/>
        <v/>
      </c>
      <c r="T604" s="24" t="str">
        <f t="shared" ca="1" si="105"/>
        <v/>
      </c>
      <c r="U604" s="24">
        <f t="shared" ca="1" si="108"/>
        <v>0</v>
      </c>
    </row>
    <row r="605" spans="7:21" x14ac:dyDescent="0.25">
      <c r="G605" s="22">
        <v>598</v>
      </c>
      <c r="H605" s="22">
        <f>HLOOKUP($O605,$B$8:$E$26,H$5,FALSE)</f>
        <v>3</v>
      </c>
      <c r="I605" s="22">
        <f>HLOOKUP($O605,$B$8:$E$26,I$5,FALSE)</f>
        <v>0.2</v>
      </c>
      <c r="J605" s="22">
        <f>HLOOKUP($O605,$B$8:$E$26,J$5,FALSE)</f>
        <v>1.26</v>
      </c>
      <c r="K605" s="22">
        <f>HLOOKUP($O605,$B$8:$E$26,K$5,FALSE)</f>
        <v>0</v>
      </c>
      <c r="L605" s="22">
        <f>HLOOKUP($O605,$B$8:$E$26,L$5,FALSE)</f>
        <v>0</v>
      </c>
      <c r="M605" s="22">
        <f t="shared" si="109"/>
        <v>0.60000000000000009</v>
      </c>
      <c r="N605" s="22">
        <f t="shared" si="110"/>
        <v>3.7800000000000002</v>
      </c>
      <c r="O605" s="22" t="s">
        <v>39</v>
      </c>
      <c r="P605" s="24">
        <f t="shared" ca="1" si="106"/>
        <v>0.16851720838166442</v>
      </c>
      <c r="Q605" s="24">
        <f t="shared" ca="1" si="107"/>
        <v>2.113111124942777</v>
      </c>
      <c r="R605" s="24">
        <f t="shared" ca="1" si="103"/>
        <v>2.2816283333244414</v>
      </c>
      <c r="S605" s="22" t="str">
        <f t="shared" ca="1" si="104"/>
        <v/>
      </c>
      <c r="T605" s="24" t="str">
        <f t="shared" ca="1" si="105"/>
        <v/>
      </c>
      <c r="U605" s="24">
        <f t="shared" ca="1" si="108"/>
        <v>0</v>
      </c>
    </row>
    <row r="606" spans="7:21" x14ac:dyDescent="0.25">
      <c r="G606" s="22">
        <v>599</v>
      </c>
      <c r="H606" s="22">
        <f>HLOOKUP($O606,$B$8:$E$26,H$5,FALSE)</f>
        <v>5</v>
      </c>
      <c r="I606" s="22">
        <f>HLOOKUP($O606,$B$8:$E$26,I$5,FALSE)</f>
        <v>0.18</v>
      </c>
      <c r="J606" s="22">
        <f>HLOOKUP($O606,$B$8:$E$26,J$5,FALSE)</f>
        <v>1.37</v>
      </c>
      <c r="K606" s="22">
        <f>HLOOKUP($O606,$B$8:$E$26,K$5,FALSE)</f>
        <v>0</v>
      </c>
      <c r="L606" s="22">
        <f>HLOOKUP($O606,$B$8:$E$26,L$5,FALSE)</f>
        <v>0</v>
      </c>
      <c r="M606" s="22">
        <f t="shared" si="109"/>
        <v>0.89999999999999991</v>
      </c>
      <c r="N606" s="22">
        <f t="shared" si="110"/>
        <v>6.8500000000000005</v>
      </c>
      <c r="O606" s="22" t="s">
        <v>40</v>
      </c>
      <c r="P606" s="24">
        <f t="shared" ca="1" si="106"/>
        <v>0.24233201716513722</v>
      </c>
      <c r="Q606" s="24">
        <f t="shared" ca="1" si="107"/>
        <v>3.2487514200218066</v>
      </c>
      <c r="R606" s="24">
        <f t="shared" ca="1" si="103"/>
        <v>3.4910834371869437</v>
      </c>
      <c r="S606" s="22" t="str">
        <f t="shared" ca="1" si="104"/>
        <v/>
      </c>
      <c r="T606" s="24" t="str">
        <f t="shared" ca="1" si="105"/>
        <v/>
      </c>
      <c r="U606" s="24">
        <f t="shared" ca="1" si="108"/>
        <v>0</v>
      </c>
    </row>
    <row r="607" spans="7:21" x14ac:dyDescent="0.25">
      <c r="G607" s="22">
        <v>600</v>
      </c>
      <c r="H607" s="22">
        <f>HLOOKUP($O607,$B$8:$E$26,H$5,FALSE)</f>
        <v>5</v>
      </c>
      <c r="I607" s="22">
        <f>HLOOKUP($O607,$B$8:$E$26,I$5,FALSE)</f>
        <v>0.18</v>
      </c>
      <c r="J607" s="22">
        <f>HLOOKUP($O607,$B$8:$E$26,J$5,FALSE)</f>
        <v>1.37</v>
      </c>
      <c r="K607" s="22">
        <f>HLOOKUP($O607,$B$8:$E$26,K$5,FALSE)</f>
        <v>0</v>
      </c>
      <c r="L607" s="22">
        <f>HLOOKUP($O607,$B$8:$E$26,L$5,FALSE)</f>
        <v>0</v>
      </c>
      <c r="M607" s="22">
        <f t="shared" si="109"/>
        <v>0.89999999999999991</v>
      </c>
      <c r="N607" s="22">
        <f t="shared" si="110"/>
        <v>6.8500000000000005</v>
      </c>
      <c r="O607" s="22" t="s">
        <v>40</v>
      </c>
      <c r="P607" s="24">
        <f t="shared" ca="1" si="106"/>
        <v>0.31499575892150405</v>
      </c>
      <c r="Q607" s="24">
        <f t="shared" ca="1" si="107"/>
        <v>3.8309029387657731</v>
      </c>
      <c r="R607" s="24">
        <f t="shared" ca="1" si="103"/>
        <v>4.1458986976872776</v>
      </c>
      <c r="S607" s="22" t="str">
        <f t="shared" ca="1" si="104"/>
        <v/>
      </c>
      <c r="T607" s="24" t="str">
        <f t="shared" ca="1" si="105"/>
        <v/>
      </c>
      <c r="U607" s="24">
        <f t="shared" ca="1" si="108"/>
        <v>0</v>
      </c>
    </row>
    <row r="608" spans="7:21" x14ac:dyDescent="0.25">
      <c r="G608" s="22">
        <v>601</v>
      </c>
      <c r="H608" s="22">
        <f>HLOOKUP($O608,$B$8:$E$26,H$5,FALSE)</f>
        <v>1</v>
      </c>
      <c r="I608" s="22">
        <f>HLOOKUP($O608,$B$8:$E$26,I$5,FALSE)</f>
        <v>0.3</v>
      </c>
      <c r="J608" s="22">
        <f>HLOOKUP($O608,$B$8:$E$26,J$5,FALSE)</f>
        <v>0.95</v>
      </c>
      <c r="K608" s="22">
        <f>HLOOKUP($O608,$B$8:$E$26,K$5,FALSE)</f>
        <v>0</v>
      </c>
      <c r="L608" s="22">
        <f>HLOOKUP($O608,$B$8:$E$26,L$5,FALSE)</f>
        <v>0</v>
      </c>
      <c r="M608" s="22">
        <f t="shared" si="109"/>
        <v>0.3</v>
      </c>
      <c r="N608" s="22">
        <f t="shared" si="110"/>
        <v>0.95</v>
      </c>
      <c r="O608" s="22" t="s">
        <v>38</v>
      </c>
      <c r="P608" s="24">
        <f t="shared" ca="1" si="106"/>
        <v>7.4324567354975168E-2</v>
      </c>
      <c r="Q608" s="24">
        <f t="shared" ca="1" si="107"/>
        <v>0.63262996684839845</v>
      </c>
      <c r="R608" s="24">
        <f t="shared" ca="1" si="103"/>
        <v>0.70695453420337362</v>
      </c>
      <c r="S608" s="22" t="str">
        <f t="shared" ca="1" si="104"/>
        <v/>
      </c>
      <c r="T608" s="24" t="str">
        <f t="shared" ca="1" si="105"/>
        <v/>
      </c>
      <c r="U608" s="24">
        <f t="shared" ca="1" si="108"/>
        <v>0</v>
      </c>
    </row>
    <row r="609" spans="7:21" x14ac:dyDescent="0.25">
      <c r="G609" s="22">
        <v>602</v>
      </c>
      <c r="H609" s="22">
        <f>HLOOKUP($O609,$B$8:$E$26,H$5,FALSE)</f>
        <v>3</v>
      </c>
      <c r="I609" s="22">
        <f>HLOOKUP($O609,$B$8:$E$26,I$5,FALSE)</f>
        <v>0.2</v>
      </c>
      <c r="J609" s="22">
        <f>HLOOKUP($O609,$B$8:$E$26,J$5,FALSE)</f>
        <v>1.26</v>
      </c>
      <c r="K609" s="22">
        <f>HLOOKUP($O609,$B$8:$E$26,K$5,FALSE)</f>
        <v>0</v>
      </c>
      <c r="L609" s="22">
        <f>HLOOKUP($O609,$B$8:$E$26,L$5,FALSE)</f>
        <v>0</v>
      </c>
      <c r="M609" s="22">
        <f t="shared" si="109"/>
        <v>0.60000000000000009</v>
      </c>
      <c r="N609" s="22">
        <f t="shared" si="110"/>
        <v>3.7800000000000002</v>
      </c>
      <c r="O609" s="22" t="s">
        <v>39</v>
      </c>
      <c r="P609" s="24">
        <f t="shared" ca="1" si="106"/>
        <v>0.21294262294523211</v>
      </c>
      <c r="Q609" s="24">
        <f t="shared" ca="1" si="107"/>
        <v>2.3981495213166872</v>
      </c>
      <c r="R609" s="24">
        <f t="shared" ca="1" si="103"/>
        <v>2.6110921442619195</v>
      </c>
      <c r="S609" s="22" t="str">
        <f t="shared" ca="1" si="104"/>
        <v/>
      </c>
      <c r="T609" s="24" t="str">
        <f t="shared" ca="1" si="105"/>
        <v/>
      </c>
      <c r="U609" s="24">
        <f t="shared" ca="1" si="108"/>
        <v>0</v>
      </c>
    </row>
    <row r="610" spans="7:21" x14ac:dyDescent="0.25">
      <c r="G610" s="22">
        <v>603</v>
      </c>
      <c r="H610" s="22">
        <f>HLOOKUP($O610,$B$8:$E$26,H$5,FALSE)</f>
        <v>5</v>
      </c>
      <c r="I610" s="22">
        <f>HLOOKUP($O610,$B$8:$E$26,I$5,FALSE)</f>
        <v>0.18</v>
      </c>
      <c r="J610" s="22">
        <f>HLOOKUP($O610,$B$8:$E$26,J$5,FALSE)</f>
        <v>1.37</v>
      </c>
      <c r="K610" s="22">
        <f>HLOOKUP($O610,$B$8:$E$26,K$5,FALSE)</f>
        <v>0</v>
      </c>
      <c r="L610" s="22">
        <f>HLOOKUP($O610,$B$8:$E$26,L$5,FALSE)</f>
        <v>0</v>
      </c>
      <c r="M610" s="22">
        <f t="shared" si="109"/>
        <v>0.89999999999999991</v>
      </c>
      <c r="N610" s="22">
        <f t="shared" si="110"/>
        <v>6.8500000000000005</v>
      </c>
      <c r="O610" s="22" t="s">
        <v>40</v>
      </c>
      <c r="P610" s="24">
        <f t="shared" ca="1" si="106"/>
        <v>0.87063451602340691</v>
      </c>
      <c r="Q610" s="24">
        <f t="shared" ca="1" si="107"/>
        <v>4.0460076679596204</v>
      </c>
      <c r="R610" s="24">
        <f t="shared" ca="1" si="103"/>
        <v>4.9166421839830274</v>
      </c>
      <c r="S610" s="22" t="str">
        <f t="shared" ca="1" si="104"/>
        <v/>
      </c>
      <c r="T610" s="24" t="str">
        <f t="shared" ca="1" si="105"/>
        <v/>
      </c>
      <c r="U610" s="24">
        <f t="shared" ca="1" si="108"/>
        <v>0</v>
      </c>
    </row>
    <row r="611" spans="7:21" x14ac:dyDescent="0.25">
      <c r="G611" s="22">
        <v>604</v>
      </c>
      <c r="H611" s="22">
        <f>HLOOKUP($O611,$B$8:$E$26,H$5,FALSE)</f>
        <v>10</v>
      </c>
      <c r="I611" s="22">
        <f>HLOOKUP($O611,$B$8:$E$26,I$5,FALSE)</f>
        <v>0.2</v>
      </c>
      <c r="J611" s="22">
        <f>HLOOKUP($O611,$B$8:$E$26,J$5,FALSE)</f>
        <v>1.4</v>
      </c>
      <c r="K611" s="22">
        <f>HLOOKUP($O611,$B$8:$E$26,K$5,FALSE)</f>
        <v>0</v>
      </c>
      <c r="L611" s="22">
        <f>HLOOKUP($O611,$B$8:$E$26,L$5,FALSE)</f>
        <v>0</v>
      </c>
      <c r="M611" s="22">
        <f t="shared" si="109"/>
        <v>2</v>
      </c>
      <c r="N611" s="22">
        <f t="shared" si="110"/>
        <v>14</v>
      </c>
      <c r="O611" s="22" t="s">
        <v>41</v>
      </c>
      <c r="P611" s="24">
        <f t="shared" ca="1" si="106"/>
        <v>0.42293759960481792</v>
      </c>
      <c r="Q611" s="24">
        <f t="shared" ca="1" si="107"/>
        <v>7.3907761811396524</v>
      </c>
      <c r="R611" s="24">
        <f t="shared" ca="1" si="103"/>
        <v>7.8137137807444699</v>
      </c>
      <c r="S611" s="22" t="str">
        <f t="shared" ca="1" si="104"/>
        <v/>
      </c>
      <c r="T611" s="24" t="str">
        <f t="shared" ca="1" si="105"/>
        <v/>
      </c>
      <c r="U611" s="24">
        <f t="shared" ca="1" si="108"/>
        <v>0</v>
      </c>
    </row>
    <row r="612" spans="7:21" x14ac:dyDescent="0.25">
      <c r="G612" s="22">
        <v>605</v>
      </c>
      <c r="H612" s="22">
        <f>HLOOKUP($O612,$B$8:$E$26,H$5,FALSE)</f>
        <v>10</v>
      </c>
      <c r="I612" s="22">
        <f>HLOOKUP($O612,$B$8:$E$26,I$5,FALSE)</f>
        <v>0.2</v>
      </c>
      <c r="J612" s="22">
        <f>HLOOKUP($O612,$B$8:$E$26,J$5,FALSE)</f>
        <v>1.4</v>
      </c>
      <c r="K612" s="22">
        <f>HLOOKUP($O612,$B$8:$E$26,K$5,FALSE)</f>
        <v>0</v>
      </c>
      <c r="L612" s="22">
        <f>HLOOKUP($O612,$B$8:$E$26,L$5,FALSE)</f>
        <v>0</v>
      </c>
      <c r="M612" s="22">
        <f t="shared" si="109"/>
        <v>2</v>
      </c>
      <c r="N612" s="22">
        <f t="shared" si="110"/>
        <v>14</v>
      </c>
      <c r="O612" s="22" t="s">
        <v>41</v>
      </c>
      <c r="P612" s="24">
        <f t="shared" ca="1" si="106"/>
        <v>0.17229959158080166</v>
      </c>
      <c r="Q612" s="24">
        <f t="shared" ca="1" si="107"/>
        <v>8.0961774157675368</v>
      </c>
      <c r="R612" s="24">
        <f t="shared" ca="1" si="103"/>
        <v>8.2684770073483378</v>
      </c>
      <c r="S612" s="22" t="str">
        <f t="shared" ca="1" si="104"/>
        <v/>
      </c>
      <c r="T612" s="24" t="str">
        <f t="shared" ca="1" si="105"/>
        <v/>
      </c>
      <c r="U612" s="24">
        <f t="shared" ca="1" si="108"/>
        <v>0</v>
      </c>
    </row>
    <row r="613" spans="7:21" x14ac:dyDescent="0.25">
      <c r="G613" s="22">
        <v>606</v>
      </c>
      <c r="H613" s="22">
        <f>HLOOKUP($O613,$B$8:$E$26,H$5,FALSE)</f>
        <v>1</v>
      </c>
      <c r="I613" s="22">
        <f>HLOOKUP($O613,$B$8:$E$26,I$5,FALSE)</f>
        <v>0.3</v>
      </c>
      <c r="J613" s="22">
        <f>HLOOKUP($O613,$B$8:$E$26,J$5,FALSE)</f>
        <v>0.95</v>
      </c>
      <c r="K613" s="22">
        <f>HLOOKUP($O613,$B$8:$E$26,K$5,FALSE)</f>
        <v>0</v>
      </c>
      <c r="L613" s="22">
        <f>HLOOKUP($O613,$B$8:$E$26,L$5,FALSE)</f>
        <v>0</v>
      </c>
      <c r="M613" s="22">
        <f t="shared" si="109"/>
        <v>0.3</v>
      </c>
      <c r="N613" s="22">
        <f t="shared" si="110"/>
        <v>0.95</v>
      </c>
      <c r="O613" s="22" t="s">
        <v>38</v>
      </c>
      <c r="P613" s="24">
        <f t="shared" ca="1" si="106"/>
        <v>0.19070697750998652</v>
      </c>
      <c r="Q613" s="24">
        <f t="shared" ca="1" si="107"/>
        <v>0.66720936015836307</v>
      </c>
      <c r="R613" s="24">
        <f t="shared" ca="1" si="103"/>
        <v>0.85791633766834963</v>
      </c>
      <c r="S613" s="22" t="str">
        <f t="shared" ca="1" si="104"/>
        <v/>
      </c>
      <c r="T613" s="24" t="str">
        <f t="shared" ca="1" si="105"/>
        <v/>
      </c>
      <c r="U613" s="24">
        <f t="shared" ca="1" si="108"/>
        <v>0</v>
      </c>
    </row>
    <row r="614" spans="7:21" x14ac:dyDescent="0.25">
      <c r="G614" s="22">
        <v>607</v>
      </c>
      <c r="H614" s="22">
        <f>HLOOKUP($O614,$B$8:$E$26,H$5,FALSE)</f>
        <v>3</v>
      </c>
      <c r="I614" s="22">
        <f>HLOOKUP($O614,$B$8:$E$26,I$5,FALSE)</f>
        <v>0.2</v>
      </c>
      <c r="J614" s="22">
        <f>HLOOKUP($O614,$B$8:$E$26,J$5,FALSE)</f>
        <v>1.26</v>
      </c>
      <c r="K614" s="22">
        <f>HLOOKUP($O614,$B$8:$E$26,K$5,FALSE)</f>
        <v>0</v>
      </c>
      <c r="L614" s="22">
        <f>HLOOKUP($O614,$B$8:$E$26,L$5,FALSE)</f>
        <v>0</v>
      </c>
      <c r="M614" s="22">
        <f t="shared" si="109"/>
        <v>0.60000000000000009</v>
      </c>
      <c r="N614" s="22">
        <f t="shared" si="110"/>
        <v>3.7800000000000002</v>
      </c>
      <c r="O614" s="22" t="s">
        <v>39</v>
      </c>
      <c r="P614" s="24">
        <f t="shared" ca="1" si="106"/>
        <v>0.13246755742937272</v>
      </c>
      <c r="Q614" s="24">
        <f t="shared" ca="1" si="107"/>
        <v>2.1673711589461542</v>
      </c>
      <c r="R614" s="24">
        <f t="shared" ca="1" si="103"/>
        <v>2.2998387163755267</v>
      </c>
      <c r="S614" s="22" t="str">
        <f t="shared" ca="1" si="104"/>
        <v/>
      </c>
      <c r="T614" s="24" t="str">
        <f t="shared" ca="1" si="105"/>
        <v/>
      </c>
      <c r="U614" s="24">
        <f t="shared" ca="1" si="108"/>
        <v>0</v>
      </c>
    </row>
    <row r="615" spans="7:21" x14ac:dyDescent="0.25">
      <c r="G615" s="22">
        <v>608</v>
      </c>
      <c r="H615" s="22">
        <f>HLOOKUP($O615,$B$8:$E$26,H$5,FALSE)</f>
        <v>3</v>
      </c>
      <c r="I615" s="22">
        <f>HLOOKUP($O615,$B$8:$E$26,I$5,FALSE)</f>
        <v>0.2</v>
      </c>
      <c r="J615" s="22">
        <f>HLOOKUP($O615,$B$8:$E$26,J$5,FALSE)</f>
        <v>1.26</v>
      </c>
      <c r="K615" s="22">
        <f>HLOOKUP($O615,$B$8:$E$26,K$5,FALSE)</f>
        <v>0</v>
      </c>
      <c r="L615" s="22">
        <f>HLOOKUP($O615,$B$8:$E$26,L$5,FALSE)</f>
        <v>0</v>
      </c>
      <c r="M615" s="22">
        <f t="shared" si="109"/>
        <v>0.60000000000000009</v>
      </c>
      <c r="N615" s="22">
        <f t="shared" si="110"/>
        <v>3.7800000000000002</v>
      </c>
      <c r="O615" s="22" t="s">
        <v>39</v>
      </c>
      <c r="P615" s="24">
        <f t="shared" ca="1" si="106"/>
        <v>7.0854091199542085E-2</v>
      </c>
      <c r="Q615" s="24">
        <f t="shared" ca="1" si="107"/>
        <v>2.2771445798096916</v>
      </c>
      <c r="R615" s="24">
        <f t="shared" ca="1" si="103"/>
        <v>2.3479986710092335</v>
      </c>
      <c r="S615" s="22" t="str">
        <f t="shared" ca="1" si="104"/>
        <v/>
      </c>
      <c r="T615" s="24" t="str">
        <f t="shared" ca="1" si="105"/>
        <v/>
      </c>
      <c r="U615" s="24">
        <f t="shared" ca="1" si="108"/>
        <v>0</v>
      </c>
    </row>
    <row r="616" spans="7:21" x14ac:dyDescent="0.25">
      <c r="G616" s="22">
        <v>609</v>
      </c>
      <c r="H616" s="22">
        <f>HLOOKUP($O616,$B$8:$E$26,H$5,FALSE)</f>
        <v>5</v>
      </c>
      <c r="I616" s="22">
        <f>HLOOKUP($O616,$B$8:$E$26,I$5,FALSE)</f>
        <v>0.18</v>
      </c>
      <c r="J616" s="22">
        <f>HLOOKUP($O616,$B$8:$E$26,J$5,FALSE)</f>
        <v>1.37</v>
      </c>
      <c r="K616" s="22">
        <f>HLOOKUP($O616,$B$8:$E$26,K$5,FALSE)</f>
        <v>0</v>
      </c>
      <c r="L616" s="22">
        <f>HLOOKUP($O616,$B$8:$E$26,L$5,FALSE)</f>
        <v>0</v>
      </c>
      <c r="M616" s="22">
        <f t="shared" si="109"/>
        <v>0.89999999999999991</v>
      </c>
      <c r="N616" s="22">
        <f t="shared" si="110"/>
        <v>6.8500000000000005</v>
      </c>
      <c r="O616" s="22" t="s">
        <v>40</v>
      </c>
      <c r="P616" s="24">
        <f t="shared" ca="1" si="106"/>
        <v>0.57003278837171567</v>
      </c>
      <c r="Q616" s="24">
        <f t="shared" ca="1" si="107"/>
        <v>3.466982119124713</v>
      </c>
      <c r="R616" s="24">
        <f t="shared" ca="1" si="103"/>
        <v>4.0370149074964283</v>
      </c>
      <c r="S616" s="22" t="str">
        <f t="shared" ca="1" si="104"/>
        <v/>
      </c>
      <c r="T616" s="24" t="str">
        <f t="shared" ca="1" si="105"/>
        <v/>
      </c>
      <c r="U616" s="24">
        <f t="shared" ca="1" si="108"/>
        <v>0</v>
      </c>
    </row>
    <row r="617" spans="7:21" x14ac:dyDescent="0.25">
      <c r="G617" s="22">
        <v>610</v>
      </c>
      <c r="H617" s="22">
        <f>HLOOKUP($O617,$B$8:$E$26,H$5,FALSE)</f>
        <v>5</v>
      </c>
      <c r="I617" s="22">
        <f>HLOOKUP($O617,$B$8:$E$26,I$5,FALSE)</f>
        <v>0.18</v>
      </c>
      <c r="J617" s="22">
        <f>HLOOKUP($O617,$B$8:$E$26,J$5,FALSE)</f>
        <v>1.37</v>
      </c>
      <c r="K617" s="22">
        <f>HLOOKUP($O617,$B$8:$E$26,K$5,FALSE)</f>
        <v>0</v>
      </c>
      <c r="L617" s="22">
        <f>HLOOKUP($O617,$B$8:$E$26,L$5,FALSE)</f>
        <v>0</v>
      </c>
      <c r="M617" s="22">
        <f t="shared" si="109"/>
        <v>0.89999999999999991</v>
      </c>
      <c r="N617" s="22">
        <f t="shared" si="110"/>
        <v>6.8500000000000005</v>
      </c>
      <c r="O617" s="22" t="s">
        <v>40</v>
      </c>
      <c r="P617" s="24">
        <f t="shared" ca="1" si="106"/>
        <v>0.56433469393342561</v>
      </c>
      <c r="Q617" s="24">
        <f t="shared" ca="1" si="107"/>
        <v>3.338976343114</v>
      </c>
      <c r="R617" s="24">
        <f t="shared" ca="1" si="103"/>
        <v>3.9033110370474255</v>
      </c>
      <c r="S617" s="22" t="str">
        <f t="shared" ca="1" si="104"/>
        <v/>
      </c>
      <c r="T617" s="24" t="str">
        <f t="shared" ca="1" si="105"/>
        <v/>
      </c>
      <c r="U617" s="24">
        <f t="shared" ca="1" si="108"/>
        <v>0</v>
      </c>
    </row>
    <row r="618" spans="7:21" x14ac:dyDescent="0.25">
      <c r="G618" s="22">
        <v>611</v>
      </c>
      <c r="H618" s="22">
        <f>HLOOKUP($O618,$B$8:$E$26,H$5,FALSE)</f>
        <v>5</v>
      </c>
      <c r="I618" s="22">
        <f>HLOOKUP($O618,$B$8:$E$26,I$5,FALSE)</f>
        <v>0.18</v>
      </c>
      <c r="J618" s="22">
        <f>HLOOKUP($O618,$B$8:$E$26,J$5,FALSE)</f>
        <v>1.37</v>
      </c>
      <c r="K618" s="22">
        <f>HLOOKUP($O618,$B$8:$E$26,K$5,FALSE)</f>
        <v>0</v>
      </c>
      <c r="L618" s="22">
        <f>HLOOKUP($O618,$B$8:$E$26,L$5,FALSE)</f>
        <v>0</v>
      </c>
      <c r="M618" s="22">
        <f t="shared" si="109"/>
        <v>0.89999999999999991</v>
      </c>
      <c r="N618" s="22">
        <f t="shared" si="110"/>
        <v>6.8500000000000005</v>
      </c>
      <c r="O618" s="22" t="s">
        <v>40</v>
      </c>
      <c r="P618" s="24">
        <f t="shared" ca="1" si="106"/>
        <v>0.85822241224550189</v>
      </c>
      <c r="Q618" s="24">
        <f t="shared" ca="1" si="107"/>
        <v>3.8645314839701643</v>
      </c>
      <c r="R618" s="24">
        <f t="shared" ca="1" si="103"/>
        <v>4.7227538962156661</v>
      </c>
      <c r="S618" s="22" t="str">
        <f t="shared" ca="1" si="104"/>
        <v/>
      </c>
      <c r="T618" s="24" t="str">
        <f t="shared" ca="1" si="105"/>
        <v/>
      </c>
      <c r="U618" s="24">
        <f t="shared" ca="1" si="108"/>
        <v>0</v>
      </c>
    </row>
    <row r="619" spans="7:21" x14ac:dyDescent="0.25">
      <c r="G619" s="22">
        <v>612</v>
      </c>
      <c r="H619" s="22">
        <f>HLOOKUP($O619,$B$8:$E$26,H$5,FALSE)</f>
        <v>3</v>
      </c>
      <c r="I619" s="22">
        <f>HLOOKUP($O619,$B$8:$E$26,I$5,FALSE)</f>
        <v>0.2</v>
      </c>
      <c r="J619" s="22">
        <f>HLOOKUP($O619,$B$8:$E$26,J$5,FALSE)</f>
        <v>1.26</v>
      </c>
      <c r="K619" s="22">
        <f>HLOOKUP($O619,$B$8:$E$26,K$5,FALSE)</f>
        <v>0</v>
      </c>
      <c r="L619" s="22">
        <f>HLOOKUP($O619,$B$8:$E$26,L$5,FALSE)</f>
        <v>0</v>
      </c>
      <c r="M619" s="22">
        <f t="shared" si="109"/>
        <v>0.60000000000000009</v>
      </c>
      <c r="N619" s="22">
        <f t="shared" si="110"/>
        <v>3.7800000000000002</v>
      </c>
      <c r="O619" s="22" t="s">
        <v>39</v>
      </c>
      <c r="P619" s="24">
        <f t="shared" ca="1" si="106"/>
        <v>0.10633756657469789</v>
      </c>
      <c r="Q619" s="24">
        <f t="shared" ca="1" si="107"/>
        <v>2.0949044180948531</v>
      </c>
      <c r="R619" s="24">
        <f t="shared" ca="1" si="103"/>
        <v>2.2012419846695508</v>
      </c>
      <c r="S619" s="22" t="str">
        <f t="shared" ca="1" si="104"/>
        <v/>
      </c>
      <c r="T619" s="24" t="str">
        <f t="shared" ca="1" si="105"/>
        <v/>
      </c>
      <c r="U619" s="24">
        <f t="shared" ca="1" si="108"/>
        <v>0</v>
      </c>
    </row>
    <row r="620" spans="7:21" x14ac:dyDescent="0.25">
      <c r="G620" s="22">
        <v>613</v>
      </c>
      <c r="H620" s="22">
        <f>HLOOKUP($O620,$B$8:$E$26,H$5,FALSE)</f>
        <v>3</v>
      </c>
      <c r="I620" s="22">
        <f>HLOOKUP($O620,$B$8:$E$26,I$5,FALSE)</f>
        <v>0.2</v>
      </c>
      <c r="J620" s="22">
        <f>HLOOKUP($O620,$B$8:$E$26,J$5,FALSE)</f>
        <v>1.26</v>
      </c>
      <c r="K620" s="22">
        <f>HLOOKUP($O620,$B$8:$E$26,K$5,FALSE)</f>
        <v>0</v>
      </c>
      <c r="L620" s="22">
        <f>HLOOKUP($O620,$B$8:$E$26,L$5,FALSE)</f>
        <v>0</v>
      </c>
      <c r="M620" s="22">
        <f t="shared" si="109"/>
        <v>0.60000000000000009</v>
      </c>
      <c r="N620" s="22">
        <f t="shared" si="110"/>
        <v>3.7800000000000002</v>
      </c>
      <c r="O620" s="22" t="s">
        <v>39</v>
      </c>
      <c r="P620" s="24">
        <f t="shared" ca="1" si="106"/>
        <v>0.10306720996535766</v>
      </c>
      <c r="Q620" s="24">
        <f t="shared" ca="1" si="107"/>
        <v>2.2778239613218036</v>
      </c>
      <c r="R620" s="24">
        <f t="shared" ref="R620:R683" ca="1" si="111">SUM(P620:Q620)</f>
        <v>2.3808911712871614</v>
      </c>
      <c r="S620" s="22" t="str">
        <f t="shared" ref="S620:S683" ca="1" si="112">IF(H620&lt;R620,O620,"")</f>
        <v/>
      </c>
      <c r="T620" s="24" t="str">
        <f t="shared" ref="T620:T683" ca="1" si="113">IF(S620=O620,R620-H620,"")</f>
        <v/>
      </c>
      <c r="U620" s="24">
        <f t="shared" ca="1" si="108"/>
        <v>0</v>
      </c>
    </row>
    <row r="621" spans="7:21" x14ac:dyDescent="0.25">
      <c r="G621" s="22">
        <v>614</v>
      </c>
      <c r="H621" s="22">
        <f>HLOOKUP($O621,$B$8:$E$26,H$5,FALSE)</f>
        <v>1</v>
      </c>
      <c r="I621" s="22">
        <f>HLOOKUP($O621,$B$8:$E$26,I$5,FALSE)</f>
        <v>0.3</v>
      </c>
      <c r="J621" s="22">
        <f>HLOOKUP($O621,$B$8:$E$26,J$5,FALSE)</f>
        <v>0.95</v>
      </c>
      <c r="K621" s="22">
        <f>HLOOKUP($O621,$B$8:$E$26,K$5,FALSE)</f>
        <v>0</v>
      </c>
      <c r="L621" s="22">
        <f>HLOOKUP($O621,$B$8:$E$26,L$5,FALSE)</f>
        <v>0</v>
      </c>
      <c r="M621" s="22">
        <f t="shared" si="109"/>
        <v>0.3</v>
      </c>
      <c r="N621" s="22">
        <f t="shared" si="110"/>
        <v>0.95</v>
      </c>
      <c r="O621" s="22" t="s">
        <v>38</v>
      </c>
      <c r="P621" s="24">
        <f t="shared" ca="1" si="106"/>
        <v>0.20819857855347612</v>
      </c>
      <c r="Q621" s="24">
        <f t="shared" ca="1" si="107"/>
        <v>0.73103415872158317</v>
      </c>
      <c r="R621" s="24">
        <f t="shared" ca="1" si="111"/>
        <v>0.93923273727505929</v>
      </c>
      <c r="S621" s="22" t="str">
        <f t="shared" ca="1" si="112"/>
        <v/>
      </c>
      <c r="T621" s="24" t="str">
        <f t="shared" ca="1" si="113"/>
        <v/>
      </c>
      <c r="U621" s="24">
        <f t="shared" ca="1" si="108"/>
        <v>0</v>
      </c>
    </row>
    <row r="622" spans="7:21" x14ac:dyDescent="0.25">
      <c r="G622" s="22">
        <v>615</v>
      </c>
      <c r="H622" s="22">
        <f>HLOOKUP($O622,$B$8:$E$26,H$5,FALSE)</f>
        <v>1</v>
      </c>
      <c r="I622" s="22">
        <f>HLOOKUP($O622,$B$8:$E$26,I$5,FALSE)</f>
        <v>0.3</v>
      </c>
      <c r="J622" s="22">
        <f>HLOOKUP($O622,$B$8:$E$26,J$5,FALSE)</f>
        <v>0.95</v>
      </c>
      <c r="K622" s="22">
        <f>HLOOKUP($O622,$B$8:$E$26,K$5,FALSE)</f>
        <v>0</v>
      </c>
      <c r="L622" s="22">
        <f>HLOOKUP($O622,$B$8:$E$26,L$5,FALSE)</f>
        <v>0</v>
      </c>
      <c r="M622" s="22">
        <f t="shared" si="109"/>
        <v>0.3</v>
      </c>
      <c r="N622" s="22">
        <f t="shared" si="110"/>
        <v>0.95</v>
      </c>
      <c r="O622" s="22" t="s">
        <v>38</v>
      </c>
      <c r="P622" s="24">
        <f t="shared" ca="1" si="106"/>
        <v>0.11545485742042828</v>
      </c>
      <c r="Q622" s="24">
        <f t="shared" ca="1" si="107"/>
        <v>0.61973008642136795</v>
      </c>
      <c r="R622" s="24">
        <f t="shared" ca="1" si="111"/>
        <v>0.73518494384179622</v>
      </c>
      <c r="S622" s="22" t="str">
        <f t="shared" ca="1" si="112"/>
        <v/>
      </c>
      <c r="T622" s="24" t="str">
        <f t="shared" ca="1" si="113"/>
        <v/>
      </c>
      <c r="U622" s="24">
        <f t="shared" ca="1" si="108"/>
        <v>0</v>
      </c>
    </row>
    <row r="623" spans="7:21" x14ac:dyDescent="0.25">
      <c r="G623" s="22">
        <v>616</v>
      </c>
      <c r="H623" s="22">
        <f>HLOOKUP($O623,$B$8:$E$26,H$5,FALSE)</f>
        <v>5</v>
      </c>
      <c r="I623" s="22">
        <f>HLOOKUP($O623,$B$8:$E$26,I$5,FALSE)</f>
        <v>0.18</v>
      </c>
      <c r="J623" s="22">
        <f>HLOOKUP($O623,$B$8:$E$26,J$5,FALSE)</f>
        <v>1.37</v>
      </c>
      <c r="K623" s="22">
        <f>HLOOKUP($O623,$B$8:$E$26,K$5,FALSE)</f>
        <v>0</v>
      </c>
      <c r="L623" s="22">
        <f>HLOOKUP($O623,$B$8:$E$26,L$5,FALSE)</f>
        <v>0</v>
      </c>
      <c r="M623" s="22">
        <f t="shared" si="109"/>
        <v>0.89999999999999991</v>
      </c>
      <c r="N623" s="22">
        <f t="shared" si="110"/>
        <v>6.8500000000000005</v>
      </c>
      <c r="O623" s="22" t="s">
        <v>40</v>
      </c>
      <c r="P623" s="24">
        <f t="shared" ca="1" si="106"/>
        <v>6.4170669879571429E-2</v>
      </c>
      <c r="Q623" s="24">
        <f t="shared" ca="1" si="107"/>
        <v>4.019755868820809</v>
      </c>
      <c r="R623" s="24">
        <f t="shared" ca="1" si="111"/>
        <v>4.0839265387003802</v>
      </c>
      <c r="S623" s="22" t="str">
        <f t="shared" ca="1" si="112"/>
        <v/>
      </c>
      <c r="T623" s="24" t="str">
        <f t="shared" ca="1" si="113"/>
        <v/>
      </c>
      <c r="U623" s="24">
        <f t="shared" ca="1" si="108"/>
        <v>0</v>
      </c>
    </row>
    <row r="624" spans="7:21" x14ac:dyDescent="0.25">
      <c r="G624" s="22">
        <v>617</v>
      </c>
      <c r="H624" s="22">
        <f>HLOOKUP($O624,$B$8:$E$26,H$5,FALSE)</f>
        <v>5</v>
      </c>
      <c r="I624" s="22">
        <f>HLOOKUP($O624,$B$8:$E$26,I$5,FALSE)</f>
        <v>0.18</v>
      </c>
      <c r="J624" s="22">
        <f>HLOOKUP($O624,$B$8:$E$26,J$5,FALSE)</f>
        <v>1.37</v>
      </c>
      <c r="K624" s="22">
        <f>HLOOKUP($O624,$B$8:$E$26,K$5,FALSE)</f>
        <v>0</v>
      </c>
      <c r="L624" s="22">
        <f>HLOOKUP($O624,$B$8:$E$26,L$5,FALSE)</f>
        <v>0</v>
      </c>
      <c r="M624" s="22">
        <f t="shared" si="109"/>
        <v>0.89999999999999991</v>
      </c>
      <c r="N624" s="22">
        <f t="shared" si="110"/>
        <v>6.8500000000000005</v>
      </c>
      <c r="O624" s="22" t="s">
        <v>40</v>
      </c>
      <c r="P624" s="24">
        <f t="shared" ca="1" si="106"/>
        <v>6.775660779697458E-2</v>
      </c>
      <c r="Q624" s="24">
        <f t="shared" ca="1" si="107"/>
        <v>3.9699374305402326</v>
      </c>
      <c r="R624" s="24">
        <f t="shared" ca="1" si="111"/>
        <v>4.0376940383372073</v>
      </c>
      <c r="S624" s="22" t="str">
        <f t="shared" ca="1" si="112"/>
        <v/>
      </c>
      <c r="T624" s="24" t="str">
        <f t="shared" ca="1" si="113"/>
        <v/>
      </c>
      <c r="U624" s="24">
        <f t="shared" ca="1" si="108"/>
        <v>0</v>
      </c>
    </row>
    <row r="625" spans="7:21" x14ac:dyDescent="0.25">
      <c r="G625" s="22">
        <v>618</v>
      </c>
      <c r="H625" s="22">
        <f>HLOOKUP($O625,$B$8:$E$26,H$5,FALSE)</f>
        <v>5</v>
      </c>
      <c r="I625" s="22">
        <f>HLOOKUP($O625,$B$8:$E$26,I$5,FALSE)</f>
        <v>0.18</v>
      </c>
      <c r="J625" s="22">
        <f>HLOOKUP($O625,$B$8:$E$26,J$5,FALSE)</f>
        <v>1.37</v>
      </c>
      <c r="K625" s="22">
        <f>HLOOKUP($O625,$B$8:$E$26,K$5,FALSE)</f>
        <v>0</v>
      </c>
      <c r="L625" s="22">
        <f>HLOOKUP($O625,$B$8:$E$26,L$5,FALSE)</f>
        <v>0</v>
      </c>
      <c r="M625" s="22">
        <f t="shared" si="109"/>
        <v>0.89999999999999991</v>
      </c>
      <c r="N625" s="22">
        <f t="shared" si="110"/>
        <v>6.8500000000000005</v>
      </c>
      <c r="O625" s="22" t="s">
        <v>40</v>
      </c>
      <c r="P625" s="24">
        <f t="shared" ca="1" si="106"/>
        <v>0.77294786560648077</v>
      </c>
      <c r="Q625" s="24">
        <f t="shared" ca="1" si="107"/>
        <v>3.9494048638006078</v>
      </c>
      <c r="R625" s="24">
        <f t="shared" ca="1" si="111"/>
        <v>4.7223527294070884</v>
      </c>
      <c r="S625" s="22" t="str">
        <f t="shared" ca="1" si="112"/>
        <v/>
      </c>
      <c r="T625" s="24" t="str">
        <f t="shared" ca="1" si="113"/>
        <v/>
      </c>
      <c r="U625" s="24">
        <f t="shared" ca="1" si="108"/>
        <v>0</v>
      </c>
    </row>
    <row r="626" spans="7:21" x14ac:dyDescent="0.25">
      <c r="G626" s="22">
        <v>619</v>
      </c>
      <c r="H626" s="22">
        <f>HLOOKUP($O626,$B$8:$E$26,H$5,FALSE)</f>
        <v>1</v>
      </c>
      <c r="I626" s="22">
        <f>HLOOKUP($O626,$B$8:$E$26,I$5,FALSE)</f>
        <v>0.3</v>
      </c>
      <c r="J626" s="22">
        <f>HLOOKUP($O626,$B$8:$E$26,J$5,FALSE)</f>
        <v>0.95</v>
      </c>
      <c r="K626" s="22">
        <f>HLOOKUP($O626,$B$8:$E$26,K$5,FALSE)</f>
        <v>0</v>
      </c>
      <c r="L626" s="22">
        <f>HLOOKUP($O626,$B$8:$E$26,L$5,FALSE)</f>
        <v>0</v>
      </c>
      <c r="M626" s="22">
        <f t="shared" si="109"/>
        <v>0.3</v>
      </c>
      <c r="N626" s="22">
        <f t="shared" si="110"/>
        <v>0.95</v>
      </c>
      <c r="O626" s="22" t="s">
        <v>38</v>
      </c>
      <c r="P626" s="24">
        <f t="shared" ca="1" si="106"/>
        <v>0.26985940888204035</v>
      </c>
      <c r="Q626" s="24">
        <f t="shared" ca="1" si="107"/>
        <v>0.51823173839943404</v>
      </c>
      <c r="R626" s="24">
        <f t="shared" ca="1" si="111"/>
        <v>0.78809114728147445</v>
      </c>
      <c r="S626" s="22" t="str">
        <f t="shared" ca="1" si="112"/>
        <v/>
      </c>
      <c r="T626" s="24" t="str">
        <f t="shared" ca="1" si="113"/>
        <v/>
      </c>
      <c r="U626" s="24">
        <f t="shared" ca="1" si="108"/>
        <v>0</v>
      </c>
    </row>
    <row r="627" spans="7:21" x14ac:dyDescent="0.25">
      <c r="G627" s="22">
        <v>620</v>
      </c>
      <c r="H627" s="22">
        <f>HLOOKUP($O627,$B$8:$E$26,H$5,FALSE)</f>
        <v>10</v>
      </c>
      <c r="I627" s="22">
        <f>HLOOKUP($O627,$B$8:$E$26,I$5,FALSE)</f>
        <v>0.2</v>
      </c>
      <c r="J627" s="22">
        <f>HLOOKUP($O627,$B$8:$E$26,J$5,FALSE)</f>
        <v>1.4</v>
      </c>
      <c r="K627" s="22">
        <f>HLOOKUP($O627,$B$8:$E$26,K$5,FALSE)</f>
        <v>0</v>
      </c>
      <c r="L627" s="22">
        <f>HLOOKUP($O627,$B$8:$E$26,L$5,FALSE)</f>
        <v>0</v>
      </c>
      <c r="M627" s="22">
        <f t="shared" si="109"/>
        <v>2</v>
      </c>
      <c r="N627" s="22">
        <f t="shared" si="110"/>
        <v>14</v>
      </c>
      <c r="O627" s="22" t="s">
        <v>41</v>
      </c>
      <c r="P627" s="24">
        <f t="shared" ca="1" si="106"/>
        <v>1.2959792316614376</v>
      </c>
      <c r="Q627" s="24">
        <f t="shared" ca="1" si="107"/>
        <v>8.5745878160667655</v>
      </c>
      <c r="R627" s="24">
        <f t="shared" ca="1" si="111"/>
        <v>9.870567047728203</v>
      </c>
      <c r="S627" s="22" t="str">
        <f t="shared" ca="1" si="112"/>
        <v/>
      </c>
      <c r="T627" s="24" t="str">
        <f t="shared" ca="1" si="113"/>
        <v/>
      </c>
      <c r="U627" s="24">
        <f t="shared" ca="1" si="108"/>
        <v>0</v>
      </c>
    </row>
    <row r="628" spans="7:21" x14ac:dyDescent="0.25">
      <c r="G628" s="22">
        <v>621</v>
      </c>
      <c r="H628" s="22">
        <f>HLOOKUP($O628,$B$8:$E$26,H$5,FALSE)</f>
        <v>1</v>
      </c>
      <c r="I628" s="22">
        <f>HLOOKUP($O628,$B$8:$E$26,I$5,FALSE)</f>
        <v>0.3</v>
      </c>
      <c r="J628" s="22">
        <f>HLOOKUP($O628,$B$8:$E$26,J$5,FALSE)</f>
        <v>0.95</v>
      </c>
      <c r="K628" s="22">
        <f>HLOOKUP($O628,$B$8:$E$26,K$5,FALSE)</f>
        <v>0</v>
      </c>
      <c r="L628" s="22">
        <f>HLOOKUP($O628,$B$8:$E$26,L$5,FALSE)</f>
        <v>0</v>
      </c>
      <c r="M628" s="22">
        <f t="shared" si="109"/>
        <v>0.3</v>
      </c>
      <c r="N628" s="22">
        <f t="shared" si="110"/>
        <v>0.95</v>
      </c>
      <c r="O628" s="22" t="s">
        <v>38</v>
      </c>
      <c r="P628" s="24">
        <f t="shared" ca="1" si="106"/>
        <v>0.19781367676232356</v>
      </c>
      <c r="Q628" s="24">
        <f t="shared" ca="1" si="107"/>
        <v>0.61274166738163349</v>
      </c>
      <c r="R628" s="24">
        <f t="shared" ca="1" si="111"/>
        <v>0.81055534414395702</v>
      </c>
      <c r="S628" s="22" t="str">
        <f t="shared" ca="1" si="112"/>
        <v/>
      </c>
      <c r="T628" s="24" t="str">
        <f t="shared" ca="1" si="113"/>
        <v/>
      </c>
      <c r="U628" s="24">
        <f t="shared" ca="1" si="108"/>
        <v>0</v>
      </c>
    </row>
    <row r="629" spans="7:21" x14ac:dyDescent="0.25">
      <c r="G629" s="22">
        <v>622</v>
      </c>
      <c r="H629" s="22">
        <f>HLOOKUP($O629,$B$8:$E$26,H$5,FALSE)</f>
        <v>5</v>
      </c>
      <c r="I629" s="22">
        <f>HLOOKUP($O629,$B$8:$E$26,I$5,FALSE)</f>
        <v>0.18</v>
      </c>
      <c r="J629" s="22">
        <f>HLOOKUP($O629,$B$8:$E$26,J$5,FALSE)</f>
        <v>1.37</v>
      </c>
      <c r="K629" s="22">
        <f>HLOOKUP($O629,$B$8:$E$26,K$5,FALSE)</f>
        <v>0</v>
      </c>
      <c r="L629" s="22">
        <f>HLOOKUP($O629,$B$8:$E$26,L$5,FALSE)</f>
        <v>0</v>
      </c>
      <c r="M629" s="22">
        <f t="shared" si="109"/>
        <v>0.89999999999999991</v>
      </c>
      <c r="N629" s="22">
        <f t="shared" si="110"/>
        <v>6.8500000000000005</v>
      </c>
      <c r="O629" s="22" t="s">
        <v>40</v>
      </c>
      <c r="P629" s="24">
        <f t="shared" ca="1" si="106"/>
        <v>0.23502210552745817</v>
      </c>
      <c r="Q629" s="24">
        <f t="shared" ca="1" si="107"/>
        <v>4.1472281884247693</v>
      </c>
      <c r="R629" s="24">
        <f t="shared" ca="1" si="111"/>
        <v>4.382250293952227</v>
      </c>
      <c r="S629" s="22" t="str">
        <f t="shared" ca="1" si="112"/>
        <v/>
      </c>
      <c r="T629" s="24" t="str">
        <f t="shared" ca="1" si="113"/>
        <v/>
      </c>
      <c r="U629" s="24">
        <f t="shared" ca="1" si="108"/>
        <v>0</v>
      </c>
    </row>
    <row r="630" spans="7:21" x14ac:dyDescent="0.25">
      <c r="G630" s="22">
        <v>623</v>
      </c>
      <c r="H630" s="22">
        <f>HLOOKUP($O630,$B$8:$E$26,H$5,FALSE)</f>
        <v>3</v>
      </c>
      <c r="I630" s="22">
        <f>HLOOKUP($O630,$B$8:$E$26,I$5,FALSE)</f>
        <v>0.2</v>
      </c>
      <c r="J630" s="22">
        <f>HLOOKUP($O630,$B$8:$E$26,J$5,FALSE)</f>
        <v>1.26</v>
      </c>
      <c r="K630" s="22">
        <f>HLOOKUP($O630,$B$8:$E$26,K$5,FALSE)</f>
        <v>0</v>
      </c>
      <c r="L630" s="22">
        <f>HLOOKUP($O630,$B$8:$E$26,L$5,FALSE)</f>
        <v>0</v>
      </c>
      <c r="M630" s="22">
        <f t="shared" si="109"/>
        <v>0.60000000000000009</v>
      </c>
      <c r="N630" s="22">
        <f t="shared" si="110"/>
        <v>3.7800000000000002</v>
      </c>
      <c r="O630" s="22" t="s">
        <v>39</v>
      </c>
      <c r="P630" s="24">
        <f t="shared" ca="1" si="106"/>
        <v>0.47338448480009804</v>
      </c>
      <c r="Q630" s="24">
        <f t="shared" ca="1" si="107"/>
        <v>2.0970179698373319</v>
      </c>
      <c r="R630" s="24">
        <f t="shared" ca="1" si="111"/>
        <v>2.57040245463743</v>
      </c>
      <c r="S630" s="22" t="str">
        <f t="shared" ca="1" si="112"/>
        <v/>
      </c>
      <c r="T630" s="24" t="str">
        <f t="shared" ca="1" si="113"/>
        <v/>
      </c>
      <c r="U630" s="24">
        <f t="shared" ca="1" si="108"/>
        <v>0</v>
      </c>
    </row>
    <row r="631" spans="7:21" x14ac:dyDescent="0.25">
      <c r="G631" s="22">
        <v>624</v>
      </c>
      <c r="H631" s="22">
        <f>HLOOKUP($O631,$B$8:$E$26,H$5,FALSE)</f>
        <v>3</v>
      </c>
      <c r="I631" s="22">
        <f>HLOOKUP($O631,$B$8:$E$26,I$5,FALSE)</f>
        <v>0.2</v>
      </c>
      <c r="J631" s="22">
        <f>HLOOKUP($O631,$B$8:$E$26,J$5,FALSE)</f>
        <v>1.26</v>
      </c>
      <c r="K631" s="22">
        <f>HLOOKUP($O631,$B$8:$E$26,K$5,FALSE)</f>
        <v>0</v>
      </c>
      <c r="L631" s="22">
        <f>HLOOKUP($O631,$B$8:$E$26,L$5,FALSE)</f>
        <v>0</v>
      </c>
      <c r="M631" s="22">
        <f t="shared" si="109"/>
        <v>0.60000000000000009</v>
      </c>
      <c r="N631" s="22">
        <f t="shared" si="110"/>
        <v>3.7800000000000002</v>
      </c>
      <c r="O631" s="22" t="s">
        <v>39</v>
      </c>
      <c r="P631" s="24">
        <f t="shared" ca="1" si="106"/>
        <v>0.14021672714419992</v>
      </c>
      <c r="Q631" s="24">
        <f t="shared" ca="1" si="107"/>
        <v>2.2611036238634039</v>
      </c>
      <c r="R631" s="24">
        <f t="shared" ca="1" si="111"/>
        <v>2.401320351007604</v>
      </c>
      <c r="S631" s="22" t="str">
        <f t="shared" ca="1" si="112"/>
        <v/>
      </c>
      <c r="T631" s="24" t="str">
        <f t="shared" ca="1" si="113"/>
        <v/>
      </c>
      <c r="U631" s="24">
        <f t="shared" ca="1" si="108"/>
        <v>0</v>
      </c>
    </row>
    <row r="632" spans="7:21" x14ac:dyDescent="0.25">
      <c r="G632" s="22">
        <v>625</v>
      </c>
      <c r="H632" s="22">
        <f>HLOOKUP($O632,$B$8:$E$26,H$5,FALSE)</f>
        <v>10</v>
      </c>
      <c r="I632" s="22">
        <f>HLOOKUP($O632,$B$8:$E$26,I$5,FALSE)</f>
        <v>0.2</v>
      </c>
      <c r="J632" s="22">
        <f>HLOOKUP($O632,$B$8:$E$26,J$5,FALSE)</f>
        <v>1.4</v>
      </c>
      <c r="K632" s="22">
        <f>HLOOKUP($O632,$B$8:$E$26,K$5,FALSE)</f>
        <v>0</v>
      </c>
      <c r="L632" s="22">
        <f>HLOOKUP($O632,$B$8:$E$26,L$5,FALSE)</f>
        <v>0</v>
      </c>
      <c r="M632" s="22">
        <f t="shared" si="109"/>
        <v>2</v>
      </c>
      <c r="N632" s="22">
        <f t="shared" si="110"/>
        <v>14</v>
      </c>
      <c r="O632" s="22" t="s">
        <v>41</v>
      </c>
      <c r="P632" s="24">
        <f t="shared" ca="1" si="106"/>
        <v>0.46825728915202824</v>
      </c>
      <c r="Q632" s="24">
        <f t="shared" ca="1" si="107"/>
        <v>6.5495138593942164</v>
      </c>
      <c r="R632" s="24">
        <f t="shared" ca="1" si="111"/>
        <v>7.0177711485462444</v>
      </c>
      <c r="S632" s="22" t="str">
        <f t="shared" ca="1" si="112"/>
        <v/>
      </c>
      <c r="T632" s="24" t="str">
        <f t="shared" ca="1" si="113"/>
        <v/>
      </c>
      <c r="U632" s="24">
        <f t="shared" ca="1" si="108"/>
        <v>0</v>
      </c>
    </row>
    <row r="633" spans="7:21" x14ac:dyDescent="0.25">
      <c r="G633" s="22">
        <v>626</v>
      </c>
      <c r="H633" s="22">
        <f>HLOOKUP($O633,$B$8:$E$26,H$5,FALSE)</f>
        <v>3</v>
      </c>
      <c r="I633" s="22">
        <f>HLOOKUP($O633,$B$8:$E$26,I$5,FALSE)</f>
        <v>0.2</v>
      </c>
      <c r="J633" s="22">
        <f>HLOOKUP($O633,$B$8:$E$26,J$5,FALSE)</f>
        <v>1.26</v>
      </c>
      <c r="K633" s="22">
        <f>HLOOKUP($O633,$B$8:$E$26,K$5,FALSE)</f>
        <v>0</v>
      </c>
      <c r="L633" s="22">
        <f>HLOOKUP($O633,$B$8:$E$26,L$5,FALSE)</f>
        <v>0</v>
      </c>
      <c r="M633" s="22">
        <f t="shared" si="109"/>
        <v>0.60000000000000009</v>
      </c>
      <c r="N633" s="22">
        <f t="shared" si="110"/>
        <v>3.7800000000000002</v>
      </c>
      <c r="O633" s="22" t="s">
        <v>39</v>
      </c>
      <c r="P633" s="24">
        <f t="shared" ca="1" si="106"/>
        <v>0.41662677847172708</v>
      </c>
      <c r="Q633" s="24">
        <f t="shared" ca="1" si="107"/>
        <v>1.8437545978850831</v>
      </c>
      <c r="R633" s="24">
        <f t="shared" ca="1" si="111"/>
        <v>2.2603813763568104</v>
      </c>
      <c r="S633" s="22" t="str">
        <f t="shared" ca="1" si="112"/>
        <v/>
      </c>
      <c r="T633" s="24" t="str">
        <f t="shared" ca="1" si="113"/>
        <v/>
      </c>
      <c r="U633" s="24">
        <f t="shared" ca="1" si="108"/>
        <v>0</v>
      </c>
    </row>
    <row r="634" spans="7:21" x14ac:dyDescent="0.25">
      <c r="G634" s="22">
        <v>627</v>
      </c>
      <c r="H634" s="22">
        <f>HLOOKUP($O634,$B$8:$E$26,H$5,FALSE)</f>
        <v>3</v>
      </c>
      <c r="I634" s="22">
        <f>HLOOKUP($O634,$B$8:$E$26,I$5,FALSE)</f>
        <v>0.2</v>
      </c>
      <c r="J634" s="22">
        <f>HLOOKUP($O634,$B$8:$E$26,J$5,FALSE)</f>
        <v>1.26</v>
      </c>
      <c r="K634" s="22">
        <f>HLOOKUP($O634,$B$8:$E$26,K$5,FALSE)</f>
        <v>0</v>
      </c>
      <c r="L634" s="22">
        <f>HLOOKUP($O634,$B$8:$E$26,L$5,FALSE)</f>
        <v>0</v>
      </c>
      <c r="M634" s="22">
        <f t="shared" si="109"/>
        <v>0.60000000000000009</v>
      </c>
      <c r="N634" s="22">
        <f t="shared" si="110"/>
        <v>3.7800000000000002</v>
      </c>
      <c r="O634" s="22" t="s">
        <v>39</v>
      </c>
      <c r="P634" s="24">
        <f t="shared" ca="1" si="106"/>
        <v>0.11457077233144672</v>
      </c>
      <c r="Q634" s="24">
        <f t="shared" ca="1" si="107"/>
        <v>2.3662260742569781</v>
      </c>
      <c r="R634" s="24">
        <f t="shared" ca="1" si="111"/>
        <v>2.4807968465884249</v>
      </c>
      <c r="S634" s="22" t="str">
        <f t="shared" ca="1" si="112"/>
        <v/>
      </c>
      <c r="T634" s="24" t="str">
        <f t="shared" ca="1" si="113"/>
        <v/>
      </c>
      <c r="U634" s="24">
        <f t="shared" ca="1" si="108"/>
        <v>0</v>
      </c>
    </row>
    <row r="635" spans="7:21" x14ac:dyDescent="0.25">
      <c r="G635" s="22">
        <v>628</v>
      </c>
      <c r="H635" s="22">
        <f>HLOOKUP($O635,$B$8:$E$26,H$5,FALSE)</f>
        <v>5</v>
      </c>
      <c r="I635" s="22">
        <f>HLOOKUP($O635,$B$8:$E$26,I$5,FALSE)</f>
        <v>0.18</v>
      </c>
      <c r="J635" s="22">
        <f>HLOOKUP($O635,$B$8:$E$26,J$5,FALSE)</f>
        <v>1.37</v>
      </c>
      <c r="K635" s="22">
        <f>HLOOKUP($O635,$B$8:$E$26,K$5,FALSE)</f>
        <v>0</v>
      </c>
      <c r="L635" s="22">
        <f>HLOOKUP($O635,$B$8:$E$26,L$5,FALSE)</f>
        <v>0</v>
      </c>
      <c r="M635" s="22">
        <f t="shared" si="109"/>
        <v>0.89999999999999991</v>
      </c>
      <c r="N635" s="22">
        <f t="shared" si="110"/>
        <v>6.8500000000000005</v>
      </c>
      <c r="O635" s="22" t="s">
        <v>40</v>
      </c>
      <c r="P635" s="24">
        <f t="shared" ca="1" si="106"/>
        <v>0.70565396578805628</v>
      </c>
      <c r="Q635" s="24">
        <f t="shared" ca="1" si="107"/>
        <v>3.781465075279812</v>
      </c>
      <c r="R635" s="24">
        <f t="shared" ca="1" si="111"/>
        <v>4.4871190410678681</v>
      </c>
      <c r="S635" s="22" t="str">
        <f t="shared" ca="1" si="112"/>
        <v/>
      </c>
      <c r="T635" s="24" t="str">
        <f t="shared" ca="1" si="113"/>
        <v/>
      </c>
      <c r="U635" s="24">
        <f t="shared" ca="1" si="108"/>
        <v>0</v>
      </c>
    </row>
    <row r="636" spans="7:21" x14ac:dyDescent="0.25">
      <c r="G636" s="22">
        <v>629</v>
      </c>
      <c r="H636" s="22">
        <f>HLOOKUP($O636,$B$8:$E$26,H$5,FALSE)</f>
        <v>1</v>
      </c>
      <c r="I636" s="22">
        <f>HLOOKUP($O636,$B$8:$E$26,I$5,FALSE)</f>
        <v>0.3</v>
      </c>
      <c r="J636" s="22">
        <f>HLOOKUP($O636,$B$8:$E$26,J$5,FALSE)</f>
        <v>0.95</v>
      </c>
      <c r="K636" s="22">
        <f>HLOOKUP($O636,$B$8:$E$26,K$5,FALSE)</f>
        <v>0</v>
      </c>
      <c r="L636" s="22">
        <f>HLOOKUP($O636,$B$8:$E$26,L$5,FALSE)</f>
        <v>0</v>
      </c>
      <c r="M636" s="22">
        <f t="shared" si="109"/>
        <v>0.3</v>
      </c>
      <c r="N636" s="22">
        <f t="shared" si="110"/>
        <v>0.95</v>
      </c>
      <c r="O636" s="22" t="s">
        <v>38</v>
      </c>
      <c r="P636" s="24">
        <f t="shared" ca="1" si="106"/>
        <v>0.23589231212629486</v>
      </c>
      <c r="Q636" s="24">
        <f t="shared" ca="1" si="107"/>
        <v>0.65559421996504808</v>
      </c>
      <c r="R636" s="24">
        <f t="shared" ca="1" si="111"/>
        <v>0.89148653209134299</v>
      </c>
      <c r="S636" s="22" t="str">
        <f t="shared" ca="1" si="112"/>
        <v/>
      </c>
      <c r="T636" s="24" t="str">
        <f t="shared" ca="1" si="113"/>
        <v/>
      </c>
      <c r="U636" s="24">
        <f t="shared" ca="1" si="108"/>
        <v>0</v>
      </c>
    </row>
    <row r="637" spans="7:21" x14ac:dyDescent="0.25">
      <c r="G637" s="22">
        <v>630</v>
      </c>
      <c r="H637" s="22">
        <f>HLOOKUP($O637,$B$8:$E$26,H$5,FALSE)</f>
        <v>10</v>
      </c>
      <c r="I637" s="22">
        <f>HLOOKUP($O637,$B$8:$E$26,I$5,FALSE)</f>
        <v>0.2</v>
      </c>
      <c r="J637" s="22">
        <f>HLOOKUP($O637,$B$8:$E$26,J$5,FALSE)</f>
        <v>1.4</v>
      </c>
      <c r="K637" s="22">
        <f>HLOOKUP($O637,$B$8:$E$26,K$5,FALSE)</f>
        <v>0</v>
      </c>
      <c r="L637" s="22">
        <f>HLOOKUP($O637,$B$8:$E$26,L$5,FALSE)</f>
        <v>0</v>
      </c>
      <c r="M637" s="22">
        <f t="shared" si="109"/>
        <v>2</v>
      </c>
      <c r="N637" s="22">
        <f t="shared" si="110"/>
        <v>14</v>
      </c>
      <c r="O637" s="22" t="s">
        <v>41</v>
      </c>
      <c r="P637" s="24">
        <f t="shared" ca="1" si="106"/>
        <v>0.72634709817423548</v>
      </c>
      <c r="Q637" s="24">
        <f t="shared" ca="1" si="107"/>
        <v>6.7508850201217925</v>
      </c>
      <c r="R637" s="24">
        <f t="shared" ca="1" si="111"/>
        <v>7.477232118296028</v>
      </c>
      <c r="S637" s="22" t="str">
        <f t="shared" ca="1" si="112"/>
        <v/>
      </c>
      <c r="T637" s="24" t="str">
        <f t="shared" ca="1" si="113"/>
        <v/>
      </c>
      <c r="U637" s="24">
        <f t="shared" ca="1" si="108"/>
        <v>0</v>
      </c>
    </row>
    <row r="638" spans="7:21" x14ac:dyDescent="0.25">
      <c r="G638" s="22">
        <v>631</v>
      </c>
      <c r="H638" s="22">
        <f>HLOOKUP($O638,$B$8:$E$26,H$5,FALSE)</f>
        <v>10</v>
      </c>
      <c r="I638" s="22">
        <f>HLOOKUP($O638,$B$8:$E$26,I$5,FALSE)</f>
        <v>0.2</v>
      </c>
      <c r="J638" s="22">
        <f>HLOOKUP($O638,$B$8:$E$26,J$5,FALSE)</f>
        <v>1.4</v>
      </c>
      <c r="K638" s="22">
        <f>HLOOKUP($O638,$B$8:$E$26,K$5,FALSE)</f>
        <v>0</v>
      </c>
      <c r="L638" s="22">
        <f>HLOOKUP($O638,$B$8:$E$26,L$5,FALSE)</f>
        <v>0</v>
      </c>
      <c r="M638" s="22">
        <f t="shared" si="109"/>
        <v>2</v>
      </c>
      <c r="N638" s="22">
        <f t="shared" si="110"/>
        <v>14</v>
      </c>
      <c r="O638" s="22" t="s">
        <v>41</v>
      </c>
      <c r="P638" s="24">
        <f t="shared" ca="1" si="106"/>
        <v>0.13083983938669008</v>
      </c>
      <c r="Q638" s="24">
        <f t="shared" ca="1" si="107"/>
        <v>7.8832649213015307</v>
      </c>
      <c r="R638" s="24">
        <f t="shared" ca="1" si="111"/>
        <v>8.0141047606882214</v>
      </c>
      <c r="S638" s="22" t="str">
        <f t="shared" ca="1" si="112"/>
        <v/>
      </c>
      <c r="T638" s="24" t="str">
        <f t="shared" ca="1" si="113"/>
        <v/>
      </c>
      <c r="U638" s="24">
        <f t="shared" ca="1" si="108"/>
        <v>0</v>
      </c>
    </row>
    <row r="639" spans="7:21" x14ac:dyDescent="0.25">
      <c r="G639" s="22">
        <v>632</v>
      </c>
      <c r="H639" s="22">
        <f>HLOOKUP($O639,$B$8:$E$26,H$5,FALSE)</f>
        <v>3</v>
      </c>
      <c r="I639" s="22">
        <f>HLOOKUP($O639,$B$8:$E$26,I$5,FALSE)</f>
        <v>0.2</v>
      </c>
      <c r="J639" s="22">
        <f>HLOOKUP($O639,$B$8:$E$26,J$5,FALSE)</f>
        <v>1.26</v>
      </c>
      <c r="K639" s="22">
        <f>HLOOKUP($O639,$B$8:$E$26,K$5,FALSE)</f>
        <v>0</v>
      </c>
      <c r="L639" s="22">
        <f>HLOOKUP($O639,$B$8:$E$26,L$5,FALSE)</f>
        <v>0</v>
      </c>
      <c r="M639" s="22">
        <f t="shared" si="109"/>
        <v>0.60000000000000009</v>
      </c>
      <c r="N639" s="22">
        <f t="shared" si="110"/>
        <v>3.7800000000000002</v>
      </c>
      <c r="O639" s="22" t="s">
        <v>39</v>
      </c>
      <c r="P639" s="24">
        <f t="shared" ca="1" si="106"/>
        <v>0.17104341906255005</v>
      </c>
      <c r="Q639" s="24">
        <f t="shared" ca="1" si="107"/>
        <v>2.4674613669737995</v>
      </c>
      <c r="R639" s="24">
        <f t="shared" ca="1" si="111"/>
        <v>2.6385047860363495</v>
      </c>
      <c r="S639" s="22" t="str">
        <f t="shared" ca="1" si="112"/>
        <v/>
      </c>
      <c r="T639" s="24" t="str">
        <f t="shared" ca="1" si="113"/>
        <v/>
      </c>
      <c r="U639" s="24">
        <f t="shared" ca="1" si="108"/>
        <v>0</v>
      </c>
    </row>
    <row r="640" spans="7:21" x14ac:dyDescent="0.25">
      <c r="G640" s="22">
        <v>633</v>
      </c>
      <c r="H640" s="22">
        <f>HLOOKUP($O640,$B$8:$E$26,H$5,FALSE)</f>
        <v>5</v>
      </c>
      <c r="I640" s="22">
        <f>HLOOKUP($O640,$B$8:$E$26,I$5,FALSE)</f>
        <v>0.18</v>
      </c>
      <c r="J640" s="22">
        <f>HLOOKUP($O640,$B$8:$E$26,J$5,FALSE)</f>
        <v>1.37</v>
      </c>
      <c r="K640" s="22">
        <f>HLOOKUP($O640,$B$8:$E$26,K$5,FALSE)</f>
        <v>0</v>
      </c>
      <c r="L640" s="22">
        <f>HLOOKUP($O640,$B$8:$E$26,L$5,FALSE)</f>
        <v>0</v>
      </c>
      <c r="M640" s="22">
        <f t="shared" si="109"/>
        <v>0.89999999999999991</v>
      </c>
      <c r="N640" s="22">
        <f t="shared" si="110"/>
        <v>6.8500000000000005</v>
      </c>
      <c r="O640" s="22" t="s">
        <v>40</v>
      </c>
      <c r="P640" s="24">
        <f t="shared" ca="1" si="106"/>
        <v>0.66324007803898499</v>
      </c>
      <c r="Q640" s="24">
        <f t="shared" ca="1" si="107"/>
        <v>3.9413084810660006</v>
      </c>
      <c r="R640" s="24">
        <f t="shared" ca="1" si="111"/>
        <v>4.6045485591049857</v>
      </c>
      <c r="S640" s="22" t="str">
        <f t="shared" ca="1" si="112"/>
        <v/>
      </c>
      <c r="T640" s="24" t="str">
        <f t="shared" ca="1" si="113"/>
        <v/>
      </c>
      <c r="U640" s="24">
        <f t="shared" ca="1" si="108"/>
        <v>0</v>
      </c>
    </row>
    <row r="641" spans="7:21" x14ac:dyDescent="0.25">
      <c r="G641" s="22">
        <v>634</v>
      </c>
      <c r="H641" s="22">
        <f>HLOOKUP($O641,$B$8:$E$26,H$5,FALSE)</f>
        <v>10</v>
      </c>
      <c r="I641" s="22">
        <f>HLOOKUP($O641,$B$8:$E$26,I$5,FALSE)</f>
        <v>0.2</v>
      </c>
      <c r="J641" s="22">
        <f>HLOOKUP($O641,$B$8:$E$26,J$5,FALSE)</f>
        <v>1.4</v>
      </c>
      <c r="K641" s="22">
        <f>HLOOKUP($O641,$B$8:$E$26,K$5,FALSE)</f>
        <v>0</v>
      </c>
      <c r="L641" s="22">
        <f>HLOOKUP($O641,$B$8:$E$26,L$5,FALSE)</f>
        <v>0</v>
      </c>
      <c r="M641" s="22">
        <f t="shared" si="109"/>
        <v>2</v>
      </c>
      <c r="N641" s="22">
        <f t="shared" si="110"/>
        <v>14</v>
      </c>
      <c r="O641" s="22" t="s">
        <v>41</v>
      </c>
      <c r="P641" s="24">
        <f t="shared" ca="1" si="106"/>
        <v>1.0161308444782271</v>
      </c>
      <c r="Q641" s="24">
        <f t="shared" ca="1" si="107"/>
        <v>7.7121335924234842</v>
      </c>
      <c r="R641" s="24">
        <f t="shared" ca="1" si="111"/>
        <v>8.7282644369017106</v>
      </c>
      <c r="S641" s="22" t="str">
        <f t="shared" ca="1" si="112"/>
        <v/>
      </c>
      <c r="T641" s="24" t="str">
        <f t="shared" ca="1" si="113"/>
        <v/>
      </c>
      <c r="U641" s="24">
        <f t="shared" ca="1" si="108"/>
        <v>0</v>
      </c>
    </row>
    <row r="642" spans="7:21" x14ac:dyDescent="0.25">
      <c r="G642" s="22">
        <v>635</v>
      </c>
      <c r="H642" s="22">
        <f>HLOOKUP($O642,$B$8:$E$26,H$5,FALSE)</f>
        <v>1</v>
      </c>
      <c r="I642" s="22">
        <f>HLOOKUP($O642,$B$8:$E$26,I$5,FALSE)</f>
        <v>0.3</v>
      </c>
      <c r="J642" s="22">
        <f>HLOOKUP($O642,$B$8:$E$26,J$5,FALSE)</f>
        <v>0.95</v>
      </c>
      <c r="K642" s="22">
        <f>HLOOKUP($O642,$B$8:$E$26,K$5,FALSE)</f>
        <v>0</v>
      </c>
      <c r="L642" s="22">
        <f>HLOOKUP($O642,$B$8:$E$26,L$5,FALSE)</f>
        <v>0</v>
      </c>
      <c r="M642" s="22">
        <f t="shared" si="109"/>
        <v>0.3</v>
      </c>
      <c r="N642" s="22">
        <f t="shared" si="110"/>
        <v>0.95</v>
      </c>
      <c r="O642" s="22" t="s">
        <v>38</v>
      </c>
      <c r="P642" s="24">
        <f t="shared" ca="1" si="106"/>
        <v>0.24174648163883414</v>
      </c>
      <c r="Q642" s="24">
        <f t="shared" ca="1" si="107"/>
        <v>0.62110628388022115</v>
      </c>
      <c r="R642" s="24">
        <f t="shared" ca="1" si="111"/>
        <v>0.86285276551905532</v>
      </c>
      <c r="S642" s="22" t="str">
        <f t="shared" ca="1" si="112"/>
        <v/>
      </c>
      <c r="T642" s="24" t="str">
        <f t="shared" ca="1" si="113"/>
        <v/>
      </c>
      <c r="U642" s="24">
        <f t="shared" ca="1" si="108"/>
        <v>0</v>
      </c>
    </row>
    <row r="643" spans="7:21" x14ac:dyDescent="0.25">
      <c r="G643" s="22">
        <v>636</v>
      </c>
      <c r="H643" s="22">
        <f>HLOOKUP($O643,$B$8:$E$26,H$5,FALSE)</f>
        <v>10</v>
      </c>
      <c r="I643" s="22">
        <f>HLOOKUP($O643,$B$8:$E$26,I$5,FALSE)</f>
        <v>0.2</v>
      </c>
      <c r="J643" s="22">
        <f>HLOOKUP($O643,$B$8:$E$26,J$5,FALSE)</f>
        <v>1.4</v>
      </c>
      <c r="K643" s="22">
        <f>HLOOKUP($O643,$B$8:$E$26,K$5,FALSE)</f>
        <v>0</v>
      </c>
      <c r="L643" s="22">
        <f>HLOOKUP($O643,$B$8:$E$26,L$5,FALSE)</f>
        <v>0</v>
      </c>
      <c r="M643" s="22">
        <f t="shared" si="109"/>
        <v>2</v>
      </c>
      <c r="N643" s="22">
        <f t="shared" si="110"/>
        <v>14</v>
      </c>
      <c r="O643" s="22" t="s">
        <v>41</v>
      </c>
      <c r="P643" s="24">
        <f t="shared" ca="1" si="106"/>
        <v>0.39748229083831177</v>
      </c>
      <c r="Q643" s="24">
        <f t="shared" ca="1" si="107"/>
        <v>8.6130489601206666</v>
      </c>
      <c r="R643" s="24">
        <f t="shared" ca="1" si="111"/>
        <v>9.0105312509589783</v>
      </c>
      <c r="S643" s="22" t="str">
        <f t="shared" ca="1" si="112"/>
        <v/>
      </c>
      <c r="T643" s="24" t="str">
        <f t="shared" ca="1" si="113"/>
        <v/>
      </c>
      <c r="U643" s="24">
        <f t="shared" ca="1" si="108"/>
        <v>0</v>
      </c>
    </row>
    <row r="644" spans="7:21" x14ac:dyDescent="0.25">
      <c r="G644" s="22">
        <v>637</v>
      </c>
      <c r="H644" s="22">
        <f>HLOOKUP($O644,$B$8:$E$26,H$5,FALSE)</f>
        <v>3</v>
      </c>
      <c r="I644" s="22">
        <f>HLOOKUP($O644,$B$8:$E$26,I$5,FALSE)</f>
        <v>0.2</v>
      </c>
      <c r="J644" s="22">
        <f>HLOOKUP($O644,$B$8:$E$26,J$5,FALSE)</f>
        <v>1.26</v>
      </c>
      <c r="K644" s="22">
        <f>HLOOKUP($O644,$B$8:$E$26,K$5,FALSE)</f>
        <v>0</v>
      </c>
      <c r="L644" s="22">
        <f>HLOOKUP($O644,$B$8:$E$26,L$5,FALSE)</f>
        <v>0</v>
      </c>
      <c r="M644" s="22">
        <f t="shared" si="109"/>
        <v>0.60000000000000009</v>
      </c>
      <c r="N644" s="22">
        <f t="shared" si="110"/>
        <v>3.7800000000000002</v>
      </c>
      <c r="O644" s="22" t="s">
        <v>39</v>
      </c>
      <c r="P644" s="24">
        <f t="shared" ca="1" si="106"/>
        <v>0.33877551457755739</v>
      </c>
      <c r="Q644" s="24">
        <f t="shared" ca="1" si="107"/>
        <v>2.1005171405284053</v>
      </c>
      <c r="R644" s="24">
        <f t="shared" ca="1" si="111"/>
        <v>2.4392926551059628</v>
      </c>
      <c r="S644" s="22" t="str">
        <f t="shared" ca="1" si="112"/>
        <v/>
      </c>
      <c r="T644" s="24" t="str">
        <f t="shared" ca="1" si="113"/>
        <v/>
      </c>
      <c r="U644" s="24">
        <f t="shared" ca="1" si="108"/>
        <v>0</v>
      </c>
    </row>
    <row r="645" spans="7:21" x14ac:dyDescent="0.25">
      <c r="G645" s="22">
        <v>638</v>
      </c>
      <c r="H645" s="22">
        <f>HLOOKUP($O645,$B$8:$E$26,H$5,FALSE)</f>
        <v>3</v>
      </c>
      <c r="I645" s="22">
        <f>HLOOKUP($O645,$B$8:$E$26,I$5,FALSE)</f>
        <v>0.2</v>
      </c>
      <c r="J645" s="22">
        <f>HLOOKUP($O645,$B$8:$E$26,J$5,FALSE)</f>
        <v>1.26</v>
      </c>
      <c r="K645" s="22">
        <f>HLOOKUP($O645,$B$8:$E$26,K$5,FALSE)</f>
        <v>0</v>
      </c>
      <c r="L645" s="22">
        <f>HLOOKUP($O645,$B$8:$E$26,L$5,FALSE)</f>
        <v>0</v>
      </c>
      <c r="M645" s="22">
        <f t="shared" si="109"/>
        <v>0.60000000000000009</v>
      </c>
      <c r="N645" s="22">
        <f t="shared" si="110"/>
        <v>3.7800000000000002</v>
      </c>
      <c r="O645" s="22" t="s">
        <v>39</v>
      </c>
      <c r="P645" s="24">
        <f t="shared" ca="1" si="106"/>
        <v>0.18315036033214144</v>
      </c>
      <c r="Q645" s="24">
        <f t="shared" ca="1" si="107"/>
        <v>2.232338874666481</v>
      </c>
      <c r="R645" s="24">
        <f t="shared" ca="1" si="111"/>
        <v>2.4154892349986223</v>
      </c>
      <c r="S645" s="22" t="str">
        <f t="shared" ca="1" si="112"/>
        <v/>
      </c>
      <c r="T645" s="24" t="str">
        <f t="shared" ca="1" si="113"/>
        <v/>
      </c>
      <c r="U645" s="24">
        <f t="shared" ca="1" si="108"/>
        <v>0</v>
      </c>
    </row>
    <row r="646" spans="7:21" x14ac:dyDescent="0.25">
      <c r="G646" s="22">
        <v>639</v>
      </c>
      <c r="H646" s="22">
        <f>HLOOKUP($O646,$B$8:$E$26,H$5,FALSE)</f>
        <v>5</v>
      </c>
      <c r="I646" s="22">
        <f>HLOOKUP($O646,$B$8:$E$26,I$5,FALSE)</f>
        <v>0.18</v>
      </c>
      <c r="J646" s="22">
        <f>HLOOKUP($O646,$B$8:$E$26,J$5,FALSE)</f>
        <v>1.37</v>
      </c>
      <c r="K646" s="22">
        <f>HLOOKUP($O646,$B$8:$E$26,K$5,FALSE)</f>
        <v>0</v>
      </c>
      <c r="L646" s="22">
        <f>HLOOKUP($O646,$B$8:$E$26,L$5,FALSE)</f>
        <v>0</v>
      </c>
      <c r="M646" s="22">
        <f t="shared" si="109"/>
        <v>0.89999999999999991</v>
      </c>
      <c r="N646" s="22">
        <f t="shared" si="110"/>
        <v>6.8500000000000005</v>
      </c>
      <c r="O646" s="22" t="s">
        <v>40</v>
      </c>
      <c r="P646" s="24">
        <f t="shared" ca="1" si="106"/>
        <v>9.0366733081318124E-2</v>
      </c>
      <c r="Q646" s="24">
        <f t="shared" ca="1" si="107"/>
        <v>3.2756430808655503</v>
      </c>
      <c r="R646" s="24">
        <f t="shared" ca="1" si="111"/>
        <v>3.3660098139468686</v>
      </c>
      <c r="S646" s="22" t="str">
        <f t="shared" ca="1" si="112"/>
        <v/>
      </c>
      <c r="T646" s="24" t="str">
        <f t="shared" ca="1" si="113"/>
        <v/>
      </c>
      <c r="U646" s="24">
        <f t="shared" ca="1" si="108"/>
        <v>0</v>
      </c>
    </row>
    <row r="647" spans="7:21" x14ac:dyDescent="0.25">
      <c r="G647" s="22">
        <v>640</v>
      </c>
      <c r="H647" s="22">
        <f>HLOOKUP($O647,$B$8:$E$26,H$5,FALSE)</f>
        <v>10</v>
      </c>
      <c r="I647" s="22">
        <f>HLOOKUP($O647,$B$8:$E$26,I$5,FALSE)</f>
        <v>0.2</v>
      </c>
      <c r="J647" s="22">
        <f>HLOOKUP($O647,$B$8:$E$26,J$5,FALSE)</f>
        <v>1.4</v>
      </c>
      <c r="K647" s="22">
        <f>HLOOKUP($O647,$B$8:$E$26,K$5,FALSE)</f>
        <v>0</v>
      </c>
      <c r="L647" s="22">
        <f>HLOOKUP($O647,$B$8:$E$26,L$5,FALSE)</f>
        <v>0</v>
      </c>
      <c r="M647" s="22">
        <f t="shared" si="109"/>
        <v>2</v>
      </c>
      <c r="N647" s="22">
        <f t="shared" si="110"/>
        <v>14</v>
      </c>
      <c r="O647" s="22" t="s">
        <v>41</v>
      </c>
      <c r="P647" s="24">
        <f t="shared" ca="1" si="106"/>
        <v>1.5759475670686238</v>
      </c>
      <c r="Q647" s="24">
        <f t="shared" ca="1" si="107"/>
        <v>7.2454431239688439</v>
      </c>
      <c r="R647" s="24">
        <f t="shared" ca="1" si="111"/>
        <v>8.8213906910374682</v>
      </c>
      <c r="S647" s="22" t="str">
        <f t="shared" ca="1" si="112"/>
        <v/>
      </c>
      <c r="T647" s="24" t="str">
        <f t="shared" ca="1" si="113"/>
        <v/>
      </c>
      <c r="U647" s="24">
        <f t="shared" ca="1" si="108"/>
        <v>0</v>
      </c>
    </row>
    <row r="648" spans="7:21" x14ac:dyDescent="0.25">
      <c r="G648" s="22">
        <v>641</v>
      </c>
      <c r="H648" s="22">
        <f>HLOOKUP($O648,$B$8:$E$26,H$5,FALSE)</f>
        <v>5</v>
      </c>
      <c r="I648" s="22">
        <f>HLOOKUP($O648,$B$8:$E$26,I$5,FALSE)</f>
        <v>0.18</v>
      </c>
      <c r="J648" s="22">
        <f>HLOOKUP($O648,$B$8:$E$26,J$5,FALSE)</f>
        <v>1.37</v>
      </c>
      <c r="K648" s="22">
        <f>HLOOKUP($O648,$B$8:$E$26,K$5,FALSE)</f>
        <v>0</v>
      </c>
      <c r="L648" s="22">
        <f>HLOOKUP($O648,$B$8:$E$26,L$5,FALSE)</f>
        <v>0</v>
      </c>
      <c r="M648" s="22">
        <f t="shared" si="109"/>
        <v>0.89999999999999991</v>
      </c>
      <c r="N648" s="22">
        <f t="shared" si="110"/>
        <v>6.8500000000000005</v>
      </c>
      <c r="O648" s="22" t="s">
        <v>40</v>
      </c>
      <c r="P648" s="24">
        <f t="shared" ca="1" si="106"/>
        <v>0.51203375679141072</v>
      </c>
      <c r="Q648" s="24">
        <f t="shared" ca="1" si="107"/>
        <v>3.7215558143824539</v>
      </c>
      <c r="R648" s="24">
        <f t="shared" ca="1" si="111"/>
        <v>4.2335895711738649</v>
      </c>
      <c r="S648" s="22" t="str">
        <f t="shared" ca="1" si="112"/>
        <v/>
      </c>
      <c r="T648" s="24" t="str">
        <f t="shared" ca="1" si="113"/>
        <v/>
      </c>
      <c r="U648" s="24">
        <f t="shared" ca="1" si="108"/>
        <v>0</v>
      </c>
    </row>
    <row r="649" spans="7:21" x14ac:dyDescent="0.25">
      <c r="G649" s="22">
        <v>642</v>
      </c>
      <c r="H649" s="22">
        <f>HLOOKUP($O649,$B$8:$E$26,H$5,FALSE)</f>
        <v>3</v>
      </c>
      <c r="I649" s="22">
        <f>HLOOKUP($O649,$B$8:$E$26,I$5,FALSE)</f>
        <v>0.2</v>
      </c>
      <c r="J649" s="22">
        <f>HLOOKUP($O649,$B$8:$E$26,J$5,FALSE)</f>
        <v>1.26</v>
      </c>
      <c r="K649" s="22">
        <f>HLOOKUP($O649,$B$8:$E$26,K$5,FALSE)</f>
        <v>0</v>
      </c>
      <c r="L649" s="22">
        <f>HLOOKUP($O649,$B$8:$E$26,L$5,FALSE)</f>
        <v>0</v>
      </c>
      <c r="M649" s="22">
        <f t="shared" si="109"/>
        <v>0.60000000000000009</v>
      </c>
      <c r="N649" s="22">
        <f t="shared" si="110"/>
        <v>3.7800000000000002</v>
      </c>
      <c r="O649" s="22" t="s">
        <v>39</v>
      </c>
      <c r="P649" s="24">
        <f t="shared" ref="P649:P712" ca="1" si="114">RAND()*$M649</f>
        <v>0.26064750859719765</v>
      </c>
      <c r="Q649" s="24">
        <f t="shared" ref="Q649:Q712" ca="1" si="115">MIN(N649*20,MAX(M649,NORMINV(RAND(),N649-(N649-M649)/2,(N649-M649)/16)))</f>
        <v>1.9664157753197711</v>
      </c>
      <c r="R649" s="24">
        <f t="shared" ca="1" si="111"/>
        <v>2.2270632839169688</v>
      </c>
      <c r="S649" s="22" t="str">
        <f t="shared" ca="1" si="112"/>
        <v/>
      </c>
      <c r="T649" s="24" t="str">
        <f t="shared" ca="1" si="113"/>
        <v/>
      </c>
      <c r="U649" s="24">
        <f t="shared" ref="U649:U712" ca="1" si="116">Q649*K649*L649</f>
        <v>0</v>
      </c>
    </row>
    <row r="650" spans="7:21" x14ac:dyDescent="0.25">
      <c r="G650" s="22">
        <v>643</v>
      </c>
      <c r="H650" s="22">
        <f>HLOOKUP($O650,$B$8:$E$26,H$5,FALSE)</f>
        <v>3</v>
      </c>
      <c r="I650" s="22">
        <f>HLOOKUP($O650,$B$8:$E$26,I$5,FALSE)</f>
        <v>0.2</v>
      </c>
      <c r="J650" s="22">
        <f>HLOOKUP($O650,$B$8:$E$26,J$5,FALSE)</f>
        <v>1.26</v>
      </c>
      <c r="K650" s="22">
        <f>HLOOKUP($O650,$B$8:$E$26,K$5,FALSE)</f>
        <v>0</v>
      </c>
      <c r="L650" s="22">
        <f>HLOOKUP($O650,$B$8:$E$26,L$5,FALSE)</f>
        <v>0</v>
      </c>
      <c r="M650" s="22">
        <f t="shared" si="109"/>
        <v>0.60000000000000009</v>
      </c>
      <c r="N650" s="22">
        <f t="shared" si="110"/>
        <v>3.7800000000000002</v>
      </c>
      <c r="O650" s="22" t="s">
        <v>39</v>
      </c>
      <c r="P650" s="24">
        <f t="shared" ca="1" si="114"/>
        <v>0.35363801730634375</v>
      </c>
      <c r="Q650" s="24">
        <f t="shared" ca="1" si="115"/>
        <v>2.1227942056873377</v>
      </c>
      <c r="R650" s="24">
        <f t="shared" ca="1" si="111"/>
        <v>2.4764322229936813</v>
      </c>
      <c r="S650" s="22" t="str">
        <f t="shared" ca="1" si="112"/>
        <v/>
      </c>
      <c r="T650" s="24" t="str">
        <f t="shared" ca="1" si="113"/>
        <v/>
      </c>
      <c r="U650" s="24">
        <f t="shared" ca="1" si="116"/>
        <v>0</v>
      </c>
    </row>
    <row r="651" spans="7:21" x14ac:dyDescent="0.25">
      <c r="G651" s="22">
        <v>644</v>
      </c>
      <c r="H651" s="22">
        <f>HLOOKUP($O651,$B$8:$E$26,H$5,FALSE)</f>
        <v>10</v>
      </c>
      <c r="I651" s="22">
        <f>HLOOKUP($O651,$B$8:$E$26,I$5,FALSE)</f>
        <v>0.2</v>
      </c>
      <c r="J651" s="22">
        <f>HLOOKUP($O651,$B$8:$E$26,J$5,FALSE)</f>
        <v>1.4</v>
      </c>
      <c r="K651" s="22">
        <f>HLOOKUP($O651,$B$8:$E$26,K$5,FALSE)</f>
        <v>0</v>
      </c>
      <c r="L651" s="22">
        <f>HLOOKUP($O651,$B$8:$E$26,L$5,FALSE)</f>
        <v>0</v>
      </c>
      <c r="M651" s="22">
        <f t="shared" si="109"/>
        <v>2</v>
      </c>
      <c r="N651" s="22">
        <f t="shared" si="110"/>
        <v>14</v>
      </c>
      <c r="O651" s="22" t="s">
        <v>41</v>
      </c>
      <c r="P651" s="24">
        <f t="shared" ca="1" si="114"/>
        <v>1.3355887875358501</v>
      </c>
      <c r="Q651" s="24">
        <f t="shared" ca="1" si="115"/>
        <v>7.5680791408632437</v>
      </c>
      <c r="R651" s="24">
        <f t="shared" ca="1" si="111"/>
        <v>8.9036679283990932</v>
      </c>
      <c r="S651" s="22" t="str">
        <f t="shared" ca="1" si="112"/>
        <v/>
      </c>
      <c r="T651" s="24" t="str">
        <f t="shared" ca="1" si="113"/>
        <v/>
      </c>
      <c r="U651" s="24">
        <f t="shared" ca="1" si="116"/>
        <v>0</v>
      </c>
    </row>
    <row r="652" spans="7:21" x14ac:dyDescent="0.25">
      <c r="G652" s="22">
        <v>645</v>
      </c>
      <c r="H652" s="22">
        <f>HLOOKUP($O652,$B$8:$E$26,H$5,FALSE)</f>
        <v>1</v>
      </c>
      <c r="I652" s="22">
        <f>HLOOKUP($O652,$B$8:$E$26,I$5,FALSE)</f>
        <v>0.3</v>
      </c>
      <c r="J652" s="22">
        <f>HLOOKUP($O652,$B$8:$E$26,J$5,FALSE)</f>
        <v>0.95</v>
      </c>
      <c r="K652" s="22">
        <f>HLOOKUP($O652,$B$8:$E$26,K$5,FALSE)</f>
        <v>0</v>
      </c>
      <c r="L652" s="22">
        <f>HLOOKUP($O652,$B$8:$E$26,L$5,FALSE)</f>
        <v>0</v>
      </c>
      <c r="M652" s="22">
        <f t="shared" si="109"/>
        <v>0.3</v>
      </c>
      <c r="N652" s="22">
        <f t="shared" si="110"/>
        <v>0.95</v>
      </c>
      <c r="O652" s="22" t="s">
        <v>38</v>
      </c>
      <c r="P652" s="24">
        <f t="shared" ca="1" si="114"/>
        <v>0.1273758113736651</v>
      </c>
      <c r="Q652" s="24">
        <f t="shared" ca="1" si="115"/>
        <v>0.68838617372383593</v>
      </c>
      <c r="R652" s="24">
        <f t="shared" ca="1" si="111"/>
        <v>0.81576198509750109</v>
      </c>
      <c r="S652" s="22" t="str">
        <f t="shared" ca="1" si="112"/>
        <v/>
      </c>
      <c r="T652" s="24" t="str">
        <f t="shared" ca="1" si="113"/>
        <v/>
      </c>
      <c r="U652" s="24">
        <f t="shared" ca="1" si="116"/>
        <v>0</v>
      </c>
    </row>
    <row r="653" spans="7:21" x14ac:dyDescent="0.25">
      <c r="G653" s="22">
        <v>646</v>
      </c>
      <c r="H653" s="22">
        <f>HLOOKUP($O653,$B$8:$E$26,H$5,FALSE)</f>
        <v>5</v>
      </c>
      <c r="I653" s="22">
        <f>HLOOKUP($O653,$B$8:$E$26,I$5,FALSE)</f>
        <v>0.18</v>
      </c>
      <c r="J653" s="22">
        <f>HLOOKUP($O653,$B$8:$E$26,J$5,FALSE)</f>
        <v>1.37</v>
      </c>
      <c r="K653" s="22">
        <f>HLOOKUP($O653,$B$8:$E$26,K$5,FALSE)</f>
        <v>0</v>
      </c>
      <c r="L653" s="22">
        <f>HLOOKUP($O653,$B$8:$E$26,L$5,FALSE)</f>
        <v>0</v>
      </c>
      <c r="M653" s="22">
        <f t="shared" si="109"/>
        <v>0.89999999999999991</v>
      </c>
      <c r="N653" s="22">
        <f t="shared" si="110"/>
        <v>6.8500000000000005</v>
      </c>
      <c r="O653" s="22" t="s">
        <v>40</v>
      </c>
      <c r="P653" s="24">
        <f t="shared" ca="1" si="114"/>
        <v>0.74878181531592691</v>
      </c>
      <c r="Q653" s="24">
        <f t="shared" ca="1" si="115"/>
        <v>3.8780603291513467</v>
      </c>
      <c r="R653" s="24">
        <f t="shared" ca="1" si="111"/>
        <v>4.6268421444672736</v>
      </c>
      <c r="S653" s="22" t="str">
        <f t="shared" ca="1" si="112"/>
        <v/>
      </c>
      <c r="T653" s="24" t="str">
        <f t="shared" ca="1" si="113"/>
        <v/>
      </c>
      <c r="U653" s="24">
        <f t="shared" ca="1" si="116"/>
        <v>0</v>
      </c>
    </row>
    <row r="654" spans="7:21" x14ac:dyDescent="0.25">
      <c r="G654" s="22">
        <v>647</v>
      </c>
      <c r="H654" s="22">
        <f>HLOOKUP($O654,$B$8:$E$26,H$5,FALSE)</f>
        <v>5</v>
      </c>
      <c r="I654" s="22">
        <f>HLOOKUP($O654,$B$8:$E$26,I$5,FALSE)</f>
        <v>0.18</v>
      </c>
      <c r="J654" s="22">
        <f>HLOOKUP($O654,$B$8:$E$26,J$5,FALSE)</f>
        <v>1.37</v>
      </c>
      <c r="K654" s="22">
        <f>HLOOKUP($O654,$B$8:$E$26,K$5,FALSE)</f>
        <v>0</v>
      </c>
      <c r="L654" s="22">
        <f>HLOOKUP($O654,$B$8:$E$26,L$5,FALSE)</f>
        <v>0</v>
      </c>
      <c r="M654" s="22">
        <f t="shared" si="109"/>
        <v>0.89999999999999991</v>
      </c>
      <c r="N654" s="22">
        <f t="shared" si="110"/>
        <v>6.8500000000000005</v>
      </c>
      <c r="O654" s="22" t="s">
        <v>40</v>
      </c>
      <c r="P654" s="24">
        <f t="shared" ca="1" si="114"/>
        <v>0.46747708635095714</v>
      </c>
      <c r="Q654" s="24">
        <f t="shared" ca="1" si="115"/>
        <v>3.92907786962542</v>
      </c>
      <c r="R654" s="24">
        <f t="shared" ca="1" si="111"/>
        <v>4.3965549559763772</v>
      </c>
      <c r="S654" s="22" t="str">
        <f t="shared" ca="1" si="112"/>
        <v/>
      </c>
      <c r="T654" s="24" t="str">
        <f t="shared" ca="1" si="113"/>
        <v/>
      </c>
      <c r="U654" s="24">
        <f t="shared" ca="1" si="116"/>
        <v>0</v>
      </c>
    </row>
    <row r="655" spans="7:21" x14ac:dyDescent="0.25">
      <c r="G655" s="22">
        <v>648</v>
      </c>
      <c r="H655" s="22">
        <f>HLOOKUP($O655,$B$8:$E$26,H$5,FALSE)</f>
        <v>10</v>
      </c>
      <c r="I655" s="22">
        <f>HLOOKUP($O655,$B$8:$E$26,I$5,FALSE)</f>
        <v>0.2</v>
      </c>
      <c r="J655" s="22">
        <f>HLOOKUP($O655,$B$8:$E$26,J$5,FALSE)</f>
        <v>1.4</v>
      </c>
      <c r="K655" s="22">
        <f>HLOOKUP($O655,$B$8:$E$26,K$5,FALSE)</f>
        <v>0</v>
      </c>
      <c r="L655" s="22">
        <f>HLOOKUP($O655,$B$8:$E$26,L$5,FALSE)</f>
        <v>0</v>
      </c>
      <c r="M655" s="22">
        <f t="shared" ref="M655:M718" si="117">I655*$H655</f>
        <v>2</v>
      </c>
      <c r="N655" s="22">
        <f t="shared" ref="N655:N718" si="118">J655*$H655</f>
        <v>14</v>
      </c>
      <c r="O655" s="22" t="s">
        <v>41</v>
      </c>
      <c r="P655" s="24">
        <f t="shared" ca="1" si="114"/>
        <v>0.64378336063392738</v>
      </c>
      <c r="Q655" s="24">
        <f t="shared" ca="1" si="115"/>
        <v>8.0088570565698856</v>
      </c>
      <c r="R655" s="24">
        <f t="shared" ca="1" si="111"/>
        <v>8.6526404172038127</v>
      </c>
      <c r="S655" s="22" t="str">
        <f t="shared" ca="1" si="112"/>
        <v/>
      </c>
      <c r="T655" s="24" t="str">
        <f t="shared" ca="1" si="113"/>
        <v/>
      </c>
      <c r="U655" s="24">
        <f t="shared" ca="1" si="116"/>
        <v>0</v>
      </c>
    </row>
    <row r="656" spans="7:21" x14ac:dyDescent="0.25">
      <c r="G656" s="22">
        <v>649</v>
      </c>
      <c r="H656" s="22">
        <f>HLOOKUP($O656,$B$8:$E$26,H$5,FALSE)</f>
        <v>1</v>
      </c>
      <c r="I656" s="22">
        <f>HLOOKUP($O656,$B$8:$E$26,I$5,FALSE)</f>
        <v>0.3</v>
      </c>
      <c r="J656" s="22">
        <f>HLOOKUP($O656,$B$8:$E$26,J$5,FALSE)</f>
        <v>0.95</v>
      </c>
      <c r="K656" s="22">
        <f>HLOOKUP($O656,$B$8:$E$26,K$5,FALSE)</f>
        <v>0</v>
      </c>
      <c r="L656" s="22">
        <f>HLOOKUP($O656,$B$8:$E$26,L$5,FALSE)</f>
        <v>0</v>
      </c>
      <c r="M656" s="22">
        <f t="shared" si="117"/>
        <v>0.3</v>
      </c>
      <c r="N656" s="22">
        <f t="shared" si="118"/>
        <v>0.95</v>
      </c>
      <c r="O656" s="22" t="s">
        <v>38</v>
      </c>
      <c r="P656" s="24">
        <f t="shared" ca="1" si="114"/>
        <v>8.0818913160796049E-2</v>
      </c>
      <c r="Q656" s="24">
        <f t="shared" ca="1" si="115"/>
        <v>0.61435862811269804</v>
      </c>
      <c r="R656" s="24">
        <f t="shared" ca="1" si="111"/>
        <v>0.69517754127349407</v>
      </c>
      <c r="S656" s="22" t="str">
        <f t="shared" ca="1" si="112"/>
        <v/>
      </c>
      <c r="T656" s="24" t="str">
        <f t="shared" ca="1" si="113"/>
        <v/>
      </c>
      <c r="U656" s="24">
        <f t="shared" ca="1" si="116"/>
        <v>0</v>
      </c>
    </row>
    <row r="657" spans="7:21" x14ac:dyDescent="0.25">
      <c r="G657" s="22">
        <v>650</v>
      </c>
      <c r="H657" s="22">
        <f>HLOOKUP($O657,$B$8:$E$26,H$5,FALSE)</f>
        <v>1</v>
      </c>
      <c r="I657" s="22">
        <f>HLOOKUP($O657,$B$8:$E$26,I$5,FALSE)</f>
        <v>0.3</v>
      </c>
      <c r="J657" s="22">
        <f>HLOOKUP($O657,$B$8:$E$26,J$5,FALSE)</f>
        <v>0.95</v>
      </c>
      <c r="K657" s="22">
        <f>HLOOKUP($O657,$B$8:$E$26,K$5,FALSE)</f>
        <v>0</v>
      </c>
      <c r="L657" s="22">
        <f>HLOOKUP($O657,$B$8:$E$26,L$5,FALSE)</f>
        <v>0</v>
      </c>
      <c r="M657" s="22">
        <f t="shared" si="117"/>
        <v>0.3</v>
      </c>
      <c r="N657" s="22">
        <f t="shared" si="118"/>
        <v>0.95</v>
      </c>
      <c r="O657" s="22" t="s">
        <v>38</v>
      </c>
      <c r="P657" s="24">
        <f t="shared" ca="1" si="114"/>
        <v>0.12250157901221104</v>
      </c>
      <c r="Q657" s="24">
        <f t="shared" ca="1" si="115"/>
        <v>0.65354927118596906</v>
      </c>
      <c r="R657" s="24">
        <f t="shared" ca="1" si="111"/>
        <v>0.7760508501981801</v>
      </c>
      <c r="S657" s="22" t="str">
        <f t="shared" ca="1" si="112"/>
        <v/>
      </c>
      <c r="T657" s="24" t="str">
        <f t="shared" ca="1" si="113"/>
        <v/>
      </c>
      <c r="U657" s="24">
        <f t="shared" ca="1" si="116"/>
        <v>0</v>
      </c>
    </row>
    <row r="658" spans="7:21" x14ac:dyDescent="0.25">
      <c r="G658" s="22">
        <v>651</v>
      </c>
      <c r="H658" s="22">
        <f>HLOOKUP($O658,$B$8:$E$26,H$5,FALSE)</f>
        <v>1</v>
      </c>
      <c r="I658" s="22">
        <f>HLOOKUP($O658,$B$8:$E$26,I$5,FALSE)</f>
        <v>0.3</v>
      </c>
      <c r="J658" s="22">
        <f>HLOOKUP($O658,$B$8:$E$26,J$5,FALSE)</f>
        <v>0.95</v>
      </c>
      <c r="K658" s="22">
        <f>HLOOKUP($O658,$B$8:$E$26,K$5,FALSE)</f>
        <v>0</v>
      </c>
      <c r="L658" s="22">
        <f>HLOOKUP($O658,$B$8:$E$26,L$5,FALSE)</f>
        <v>0</v>
      </c>
      <c r="M658" s="22">
        <f t="shared" si="117"/>
        <v>0.3</v>
      </c>
      <c r="N658" s="22">
        <f t="shared" si="118"/>
        <v>0.95</v>
      </c>
      <c r="O658" s="22" t="s">
        <v>38</v>
      </c>
      <c r="P658" s="24">
        <f t="shared" ca="1" si="114"/>
        <v>0.24687398198164603</v>
      </c>
      <c r="Q658" s="24">
        <f t="shared" ca="1" si="115"/>
        <v>0.62396705211646664</v>
      </c>
      <c r="R658" s="24">
        <f t="shared" ca="1" si="111"/>
        <v>0.87084103409811264</v>
      </c>
      <c r="S658" s="22" t="str">
        <f t="shared" ca="1" si="112"/>
        <v/>
      </c>
      <c r="T658" s="24" t="str">
        <f t="shared" ca="1" si="113"/>
        <v/>
      </c>
      <c r="U658" s="24">
        <f t="shared" ca="1" si="116"/>
        <v>0</v>
      </c>
    </row>
    <row r="659" spans="7:21" x14ac:dyDescent="0.25">
      <c r="G659" s="22">
        <v>652</v>
      </c>
      <c r="H659" s="22">
        <f>HLOOKUP($O659,$B$8:$E$26,H$5,FALSE)</f>
        <v>5</v>
      </c>
      <c r="I659" s="22">
        <f>HLOOKUP($O659,$B$8:$E$26,I$5,FALSE)</f>
        <v>0.18</v>
      </c>
      <c r="J659" s="22">
        <f>HLOOKUP($O659,$B$8:$E$26,J$5,FALSE)</f>
        <v>1.37</v>
      </c>
      <c r="K659" s="22">
        <f>HLOOKUP($O659,$B$8:$E$26,K$5,FALSE)</f>
        <v>0</v>
      </c>
      <c r="L659" s="22">
        <f>HLOOKUP($O659,$B$8:$E$26,L$5,FALSE)</f>
        <v>0</v>
      </c>
      <c r="M659" s="22">
        <f t="shared" si="117"/>
        <v>0.89999999999999991</v>
      </c>
      <c r="N659" s="22">
        <f t="shared" si="118"/>
        <v>6.8500000000000005</v>
      </c>
      <c r="O659" s="22" t="s">
        <v>40</v>
      </c>
      <c r="P659" s="24">
        <f t="shared" ca="1" si="114"/>
        <v>0.54555338737103454</v>
      </c>
      <c r="Q659" s="24">
        <f t="shared" ca="1" si="115"/>
        <v>3.8651319523930634</v>
      </c>
      <c r="R659" s="24">
        <f t="shared" ca="1" si="111"/>
        <v>4.4106853397640977</v>
      </c>
      <c r="S659" s="22" t="str">
        <f t="shared" ca="1" si="112"/>
        <v/>
      </c>
      <c r="T659" s="24" t="str">
        <f t="shared" ca="1" si="113"/>
        <v/>
      </c>
      <c r="U659" s="24">
        <f t="shared" ca="1" si="116"/>
        <v>0</v>
      </c>
    </row>
    <row r="660" spans="7:21" x14ac:dyDescent="0.25">
      <c r="G660" s="22">
        <v>653</v>
      </c>
      <c r="H660" s="22">
        <f>HLOOKUP($O660,$B$8:$E$26,H$5,FALSE)</f>
        <v>3</v>
      </c>
      <c r="I660" s="22">
        <f>HLOOKUP($O660,$B$8:$E$26,I$5,FALSE)</f>
        <v>0.2</v>
      </c>
      <c r="J660" s="22">
        <f>HLOOKUP($O660,$B$8:$E$26,J$5,FALSE)</f>
        <v>1.26</v>
      </c>
      <c r="K660" s="22">
        <f>HLOOKUP($O660,$B$8:$E$26,K$5,FALSE)</f>
        <v>0</v>
      </c>
      <c r="L660" s="22">
        <f>HLOOKUP($O660,$B$8:$E$26,L$5,FALSE)</f>
        <v>0</v>
      </c>
      <c r="M660" s="22">
        <f t="shared" si="117"/>
        <v>0.60000000000000009</v>
      </c>
      <c r="N660" s="22">
        <f t="shared" si="118"/>
        <v>3.7800000000000002</v>
      </c>
      <c r="O660" s="22" t="s">
        <v>39</v>
      </c>
      <c r="P660" s="24">
        <f t="shared" ca="1" si="114"/>
        <v>9.9613213132408715E-2</v>
      </c>
      <c r="Q660" s="24">
        <f t="shared" ca="1" si="115"/>
        <v>2.2026798511507084</v>
      </c>
      <c r="R660" s="24">
        <f t="shared" ca="1" si="111"/>
        <v>2.3022930642831172</v>
      </c>
      <c r="S660" s="22" t="str">
        <f t="shared" ca="1" si="112"/>
        <v/>
      </c>
      <c r="T660" s="24" t="str">
        <f t="shared" ca="1" si="113"/>
        <v/>
      </c>
      <c r="U660" s="24">
        <f t="shared" ca="1" si="116"/>
        <v>0</v>
      </c>
    </row>
    <row r="661" spans="7:21" x14ac:dyDescent="0.25">
      <c r="G661" s="22">
        <v>654</v>
      </c>
      <c r="H661" s="22">
        <f>HLOOKUP($O661,$B$8:$E$26,H$5,FALSE)</f>
        <v>3</v>
      </c>
      <c r="I661" s="22">
        <f>HLOOKUP($O661,$B$8:$E$26,I$5,FALSE)</f>
        <v>0.2</v>
      </c>
      <c r="J661" s="22">
        <f>HLOOKUP($O661,$B$8:$E$26,J$5,FALSE)</f>
        <v>1.26</v>
      </c>
      <c r="K661" s="22">
        <f>HLOOKUP($O661,$B$8:$E$26,K$5,FALSE)</f>
        <v>0</v>
      </c>
      <c r="L661" s="22">
        <f>HLOOKUP($O661,$B$8:$E$26,L$5,FALSE)</f>
        <v>0</v>
      </c>
      <c r="M661" s="22">
        <f t="shared" si="117"/>
        <v>0.60000000000000009</v>
      </c>
      <c r="N661" s="22">
        <f t="shared" si="118"/>
        <v>3.7800000000000002</v>
      </c>
      <c r="O661" s="22" t="s">
        <v>39</v>
      </c>
      <c r="P661" s="24">
        <f t="shared" ca="1" si="114"/>
        <v>1.9127644772885224E-2</v>
      </c>
      <c r="Q661" s="24">
        <f t="shared" ca="1" si="115"/>
        <v>2.2386004912806152</v>
      </c>
      <c r="R661" s="24">
        <f t="shared" ca="1" si="111"/>
        <v>2.2577281360535006</v>
      </c>
      <c r="S661" s="22" t="str">
        <f t="shared" ca="1" si="112"/>
        <v/>
      </c>
      <c r="T661" s="24" t="str">
        <f t="shared" ca="1" si="113"/>
        <v/>
      </c>
      <c r="U661" s="24">
        <f t="shared" ca="1" si="116"/>
        <v>0</v>
      </c>
    </row>
    <row r="662" spans="7:21" x14ac:dyDescent="0.25">
      <c r="G662" s="22">
        <v>655</v>
      </c>
      <c r="H662" s="22">
        <f>HLOOKUP($O662,$B$8:$E$26,H$5,FALSE)</f>
        <v>10</v>
      </c>
      <c r="I662" s="22">
        <f>HLOOKUP($O662,$B$8:$E$26,I$5,FALSE)</f>
        <v>0.2</v>
      </c>
      <c r="J662" s="22">
        <f>HLOOKUP($O662,$B$8:$E$26,J$5,FALSE)</f>
        <v>1.4</v>
      </c>
      <c r="K662" s="22">
        <f>HLOOKUP($O662,$B$8:$E$26,K$5,FALSE)</f>
        <v>0</v>
      </c>
      <c r="L662" s="22">
        <f>HLOOKUP($O662,$B$8:$E$26,L$5,FALSE)</f>
        <v>0</v>
      </c>
      <c r="M662" s="22">
        <f t="shared" si="117"/>
        <v>2</v>
      </c>
      <c r="N662" s="22">
        <f t="shared" si="118"/>
        <v>14</v>
      </c>
      <c r="O662" s="22" t="s">
        <v>41</v>
      </c>
      <c r="P662" s="24">
        <f t="shared" ca="1" si="114"/>
        <v>1.5814343945432299</v>
      </c>
      <c r="Q662" s="24">
        <f t="shared" ca="1" si="115"/>
        <v>7.3925050910607055</v>
      </c>
      <c r="R662" s="24">
        <f t="shared" ca="1" si="111"/>
        <v>8.9739394856039354</v>
      </c>
      <c r="S662" s="22" t="str">
        <f t="shared" ca="1" si="112"/>
        <v/>
      </c>
      <c r="T662" s="24" t="str">
        <f t="shared" ca="1" si="113"/>
        <v/>
      </c>
      <c r="U662" s="24">
        <f t="shared" ca="1" si="116"/>
        <v>0</v>
      </c>
    </row>
    <row r="663" spans="7:21" x14ac:dyDescent="0.25">
      <c r="G663" s="22">
        <v>656</v>
      </c>
      <c r="H663" s="22">
        <f>HLOOKUP($O663,$B$8:$E$26,H$5,FALSE)</f>
        <v>3</v>
      </c>
      <c r="I663" s="22">
        <f>HLOOKUP($O663,$B$8:$E$26,I$5,FALSE)</f>
        <v>0.2</v>
      </c>
      <c r="J663" s="22">
        <f>HLOOKUP($O663,$B$8:$E$26,J$5,FALSE)</f>
        <v>1.26</v>
      </c>
      <c r="K663" s="22">
        <f>HLOOKUP($O663,$B$8:$E$26,K$5,FALSE)</f>
        <v>0</v>
      </c>
      <c r="L663" s="22">
        <f>HLOOKUP($O663,$B$8:$E$26,L$5,FALSE)</f>
        <v>0</v>
      </c>
      <c r="M663" s="22">
        <f t="shared" si="117"/>
        <v>0.60000000000000009</v>
      </c>
      <c r="N663" s="22">
        <f t="shared" si="118"/>
        <v>3.7800000000000002</v>
      </c>
      <c r="O663" s="22" t="s">
        <v>39</v>
      </c>
      <c r="P663" s="24">
        <f t="shared" ca="1" si="114"/>
        <v>0.16693197159653533</v>
      </c>
      <c r="Q663" s="24">
        <f t="shared" ca="1" si="115"/>
        <v>2.0696831907671318</v>
      </c>
      <c r="R663" s="24">
        <f t="shared" ca="1" si="111"/>
        <v>2.236615162363667</v>
      </c>
      <c r="S663" s="22" t="str">
        <f t="shared" ca="1" si="112"/>
        <v/>
      </c>
      <c r="T663" s="24" t="str">
        <f t="shared" ca="1" si="113"/>
        <v/>
      </c>
      <c r="U663" s="24">
        <f t="shared" ca="1" si="116"/>
        <v>0</v>
      </c>
    </row>
    <row r="664" spans="7:21" x14ac:dyDescent="0.25">
      <c r="G664" s="22">
        <v>657</v>
      </c>
      <c r="H664" s="22">
        <f>HLOOKUP($O664,$B$8:$E$26,H$5,FALSE)</f>
        <v>3</v>
      </c>
      <c r="I664" s="22">
        <f>HLOOKUP($O664,$B$8:$E$26,I$5,FALSE)</f>
        <v>0.2</v>
      </c>
      <c r="J664" s="22">
        <f>HLOOKUP($O664,$B$8:$E$26,J$5,FALSE)</f>
        <v>1.26</v>
      </c>
      <c r="K664" s="22">
        <f>HLOOKUP($O664,$B$8:$E$26,K$5,FALSE)</f>
        <v>0</v>
      </c>
      <c r="L664" s="22">
        <f>HLOOKUP($O664,$B$8:$E$26,L$5,FALSE)</f>
        <v>0</v>
      </c>
      <c r="M664" s="22">
        <f t="shared" si="117"/>
        <v>0.60000000000000009</v>
      </c>
      <c r="N664" s="22">
        <f t="shared" si="118"/>
        <v>3.7800000000000002</v>
      </c>
      <c r="O664" s="22" t="s">
        <v>39</v>
      </c>
      <c r="P664" s="24">
        <f t="shared" ca="1" si="114"/>
        <v>0.2234948717964354</v>
      </c>
      <c r="Q664" s="24">
        <f t="shared" ca="1" si="115"/>
        <v>1.7132047950844747</v>
      </c>
      <c r="R664" s="24">
        <f t="shared" ca="1" si="111"/>
        <v>1.93669966688091</v>
      </c>
      <c r="S664" s="22" t="str">
        <f t="shared" ca="1" si="112"/>
        <v/>
      </c>
      <c r="T664" s="24" t="str">
        <f t="shared" ca="1" si="113"/>
        <v/>
      </c>
      <c r="U664" s="24">
        <f t="shared" ca="1" si="116"/>
        <v>0</v>
      </c>
    </row>
    <row r="665" spans="7:21" x14ac:dyDescent="0.25">
      <c r="G665" s="22">
        <v>658</v>
      </c>
      <c r="H665" s="22">
        <f>HLOOKUP($O665,$B$8:$E$26,H$5,FALSE)</f>
        <v>5</v>
      </c>
      <c r="I665" s="22">
        <f>HLOOKUP($O665,$B$8:$E$26,I$5,FALSE)</f>
        <v>0.18</v>
      </c>
      <c r="J665" s="22">
        <f>HLOOKUP($O665,$B$8:$E$26,J$5,FALSE)</f>
        <v>1.37</v>
      </c>
      <c r="K665" s="22">
        <f>HLOOKUP($O665,$B$8:$E$26,K$5,FALSE)</f>
        <v>0</v>
      </c>
      <c r="L665" s="22">
        <f>HLOOKUP($O665,$B$8:$E$26,L$5,FALSE)</f>
        <v>0</v>
      </c>
      <c r="M665" s="22">
        <f t="shared" si="117"/>
        <v>0.89999999999999991</v>
      </c>
      <c r="N665" s="22">
        <f t="shared" si="118"/>
        <v>6.8500000000000005</v>
      </c>
      <c r="O665" s="22" t="s">
        <v>40</v>
      </c>
      <c r="P665" s="24">
        <f t="shared" ca="1" si="114"/>
        <v>0.69591836037467669</v>
      </c>
      <c r="Q665" s="24">
        <f t="shared" ca="1" si="115"/>
        <v>4.0666701489479218</v>
      </c>
      <c r="R665" s="24">
        <f t="shared" ca="1" si="111"/>
        <v>4.7625885093225984</v>
      </c>
      <c r="S665" s="22" t="str">
        <f t="shared" ca="1" si="112"/>
        <v/>
      </c>
      <c r="T665" s="24" t="str">
        <f t="shared" ca="1" si="113"/>
        <v/>
      </c>
      <c r="U665" s="24">
        <f t="shared" ca="1" si="116"/>
        <v>0</v>
      </c>
    </row>
    <row r="666" spans="7:21" x14ac:dyDescent="0.25">
      <c r="G666" s="22">
        <v>659</v>
      </c>
      <c r="H666" s="22">
        <f>HLOOKUP($O666,$B$8:$E$26,H$5,FALSE)</f>
        <v>1</v>
      </c>
      <c r="I666" s="22">
        <f>HLOOKUP($O666,$B$8:$E$26,I$5,FALSE)</f>
        <v>0.3</v>
      </c>
      <c r="J666" s="22">
        <f>HLOOKUP($O666,$B$8:$E$26,J$5,FALSE)</f>
        <v>0.95</v>
      </c>
      <c r="K666" s="22">
        <f>HLOOKUP($O666,$B$8:$E$26,K$5,FALSE)</f>
        <v>0</v>
      </c>
      <c r="L666" s="22">
        <f>HLOOKUP($O666,$B$8:$E$26,L$5,FALSE)</f>
        <v>0</v>
      </c>
      <c r="M666" s="22">
        <f t="shared" si="117"/>
        <v>0.3</v>
      </c>
      <c r="N666" s="22">
        <f t="shared" si="118"/>
        <v>0.95</v>
      </c>
      <c r="O666" s="22" t="s">
        <v>38</v>
      </c>
      <c r="P666" s="24">
        <f t="shared" ca="1" si="114"/>
        <v>4.6385550514171869E-2</v>
      </c>
      <c r="Q666" s="24">
        <f t="shared" ca="1" si="115"/>
        <v>0.57862537648864154</v>
      </c>
      <c r="R666" s="24">
        <f t="shared" ca="1" si="111"/>
        <v>0.62501092700281347</v>
      </c>
      <c r="S666" s="22" t="str">
        <f t="shared" ca="1" si="112"/>
        <v/>
      </c>
      <c r="T666" s="24" t="str">
        <f t="shared" ca="1" si="113"/>
        <v/>
      </c>
      <c r="U666" s="24">
        <f t="shared" ca="1" si="116"/>
        <v>0</v>
      </c>
    </row>
    <row r="667" spans="7:21" x14ac:dyDescent="0.25">
      <c r="G667" s="22">
        <v>660</v>
      </c>
      <c r="H667" s="22">
        <f>HLOOKUP($O667,$B$8:$E$26,H$5,FALSE)</f>
        <v>1</v>
      </c>
      <c r="I667" s="22">
        <f>HLOOKUP($O667,$B$8:$E$26,I$5,FALSE)</f>
        <v>0.3</v>
      </c>
      <c r="J667" s="22">
        <f>HLOOKUP($O667,$B$8:$E$26,J$5,FALSE)</f>
        <v>0.95</v>
      </c>
      <c r="K667" s="22">
        <f>HLOOKUP($O667,$B$8:$E$26,K$5,FALSE)</f>
        <v>0</v>
      </c>
      <c r="L667" s="22">
        <f>HLOOKUP($O667,$B$8:$E$26,L$5,FALSE)</f>
        <v>0</v>
      </c>
      <c r="M667" s="22">
        <f t="shared" si="117"/>
        <v>0.3</v>
      </c>
      <c r="N667" s="22">
        <f t="shared" si="118"/>
        <v>0.95</v>
      </c>
      <c r="O667" s="22" t="s">
        <v>38</v>
      </c>
      <c r="P667" s="24">
        <f t="shared" ca="1" si="114"/>
        <v>0.15631265594838289</v>
      </c>
      <c r="Q667" s="24">
        <f t="shared" ca="1" si="115"/>
        <v>0.62813036830232549</v>
      </c>
      <c r="R667" s="24">
        <f t="shared" ca="1" si="111"/>
        <v>0.78444302425070833</v>
      </c>
      <c r="S667" s="22" t="str">
        <f t="shared" ca="1" si="112"/>
        <v/>
      </c>
      <c r="T667" s="24" t="str">
        <f t="shared" ca="1" si="113"/>
        <v/>
      </c>
      <c r="U667" s="24">
        <f t="shared" ca="1" si="116"/>
        <v>0</v>
      </c>
    </row>
    <row r="668" spans="7:21" x14ac:dyDescent="0.25">
      <c r="G668" s="22">
        <v>661</v>
      </c>
      <c r="H668" s="22">
        <f>HLOOKUP($O668,$B$8:$E$26,H$5,FALSE)</f>
        <v>1</v>
      </c>
      <c r="I668" s="22">
        <f>HLOOKUP($O668,$B$8:$E$26,I$5,FALSE)</f>
        <v>0.3</v>
      </c>
      <c r="J668" s="22">
        <f>HLOOKUP($O668,$B$8:$E$26,J$5,FALSE)</f>
        <v>0.95</v>
      </c>
      <c r="K668" s="22">
        <f>HLOOKUP($O668,$B$8:$E$26,K$5,FALSE)</f>
        <v>0</v>
      </c>
      <c r="L668" s="22">
        <f>HLOOKUP($O668,$B$8:$E$26,L$5,FALSE)</f>
        <v>0</v>
      </c>
      <c r="M668" s="22">
        <f t="shared" si="117"/>
        <v>0.3</v>
      </c>
      <c r="N668" s="22">
        <f t="shared" si="118"/>
        <v>0.95</v>
      </c>
      <c r="O668" s="22" t="s">
        <v>38</v>
      </c>
      <c r="P668" s="24">
        <f t="shared" ca="1" si="114"/>
        <v>0.28841984139476251</v>
      </c>
      <c r="Q668" s="24">
        <f t="shared" ca="1" si="115"/>
        <v>0.63196400105479478</v>
      </c>
      <c r="R668" s="24">
        <f t="shared" ca="1" si="111"/>
        <v>0.92038384244955729</v>
      </c>
      <c r="S668" s="22" t="str">
        <f t="shared" ca="1" si="112"/>
        <v/>
      </c>
      <c r="T668" s="24" t="str">
        <f t="shared" ca="1" si="113"/>
        <v/>
      </c>
      <c r="U668" s="24">
        <f t="shared" ca="1" si="116"/>
        <v>0</v>
      </c>
    </row>
    <row r="669" spans="7:21" x14ac:dyDescent="0.25">
      <c r="G669" s="22">
        <v>662</v>
      </c>
      <c r="H669" s="22">
        <f>HLOOKUP($O669,$B$8:$E$26,H$5,FALSE)</f>
        <v>3</v>
      </c>
      <c r="I669" s="22">
        <f>HLOOKUP($O669,$B$8:$E$26,I$5,FALSE)</f>
        <v>0.2</v>
      </c>
      <c r="J669" s="22">
        <f>HLOOKUP($O669,$B$8:$E$26,J$5,FALSE)</f>
        <v>1.26</v>
      </c>
      <c r="K669" s="22">
        <f>HLOOKUP($O669,$B$8:$E$26,K$5,FALSE)</f>
        <v>0</v>
      </c>
      <c r="L669" s="22">
        <f>HLOOKUP($O669,$B$8:$E$26,L$5,FALSE)</f>
        <v>0</v>
      </c>
      <c r="M669" s="22">
        <f t="shared" si="117"/>
        <v>0.60000000000000009</v>
      </c>
      <c r="N669" s="22">
        <f t="shared" si="118"/>
        <v>3.7800000000000002</v>
      </c>
      <c r="O669" s="22" t="s">
        <v>39</v>
      </c>
      <c r="P669" s="24">
        <f t="shared" ca="1" si="114"/>
        <v>1.5317937431395803E-2</v>
      </c>
      <c r="Q669" s="24">
        <f t="shared" ca="1" si="115"/>
        <v>2.308431865757576</v>
      </c>
      <c r="R669" s="24">
        <f t="shared" ca="1" si="111"/>
        <v>2.3237498031889716</v>
      </c>
      <c r="S669" s="22" t="str">
        <f t="shared" ca="1" si="112"/>
        <v/>
      </c>
      <c r="T669" s="24" t="str">
        <f t="shared" ca="1" si="113"/>
        <v/>
      </c>
      <c r="U669" s="24">
        <f t="shared" ca="1" si="116"/>
        <v>0</v>
      </c>
    </row>
    <row r="670" spans="7:21" x14ac:dyDescent="0.25">
      <c r="G670" s="22">
        <v>663</v>
      </c>
      <c r="H670" s="22">
        <f>HLOOKUP($O670,$B$8:$E$26,H$5,FALSE)</f>
        <v>5</v>
      </c>
      <c r="I670" s="22">
        <f>HLOOKUP($O670,$B$8:$E$26,I$5,FALSE)</f>
        <v>0.18</v>
      </c>
      <c r="J670" s="22">
        <f>HLOOKUP($O670,$B$8:$E$26,J$5,FALSE)</f>
        <v>1.37</v>
      </c>
      <c r="K670" s="22">
        <f>HLOOKUP($O670,$B$8:$E$26,K$5,FALSE)</f>
        <v>0</v>
      </c>
      <c r="L670" s="22">
        <f>HLOOKUP($O670,$B$8:$E$26,L$5,FALSE)</f>
        <v>0</v>
      </c>
      <c r="M670" s="22">
        <f t="shared" si="117"/>
        <v>0.89999999999999991</v>
      </c>
      <c r="N670" s="22">
        <f t="shared" si="118"/>
        <v>6.8500000000000005</v>
      </c>
      <c r="O670" s="22" t="s">
        <v>40</v>
      </c>
      <c r="P670" s="24">
        <f t="shared" ca="1" si="114"/>
        <v>0.45837749839136738</v>
      </c>
      <c r="Q670" s="24">
        <f t="shared" ca="1" si="115"/>
        <v>3.4967188701383849</v>
      </c>
      <c r="R670" s="24">
        <f t="shared" ca="1" si="111"/>
        <v>3.9550963685297522</v>
      </c>
      <c r="S670" s="22" t="str">
        <f t="shared" ca="1" si="112"/>
        <v/>
      </c>
      <c r="T670" s="24" t="str">
        <f t="shared" ca="1" si="113"/>
        <v/>
      </c>
      <c r="U670" s="24">
        <f t="shared" ca="1" si="116"/>
        <v>0</v>
      </c>
    </row>
    <row r="671" spans="7:21" x14ac:dyDescent="0.25">
      <c r="G671" s="22">
        <v>664</v>
      </c>
      <c r="H671" s="22">
        <f>HLOOKUP($O671,$B$8:$E$26,H$5,FALSE)</f>
        <v>10</v>
      </c>
      <c r="I671" s="22">
        <f>HLOOKUP($O671,$B$8:$E$26,I$5,FALSE)</f>
        <v>0.2</v>
      </c>
      <c r="J671" s="22">
        <f>HLOOKUP($O671,$B$8:$E$26,J$5,FALSE)</f>
        <v>1.4</v>
      </c>
      <c r="K671" s="22">
        <f>HLOOKUP($O671,$B$8:$E$26,K$5,FALSE)</f>
        <v>0</v>
      </c>
      <c r="L671" s="22">
        <f>HLOOKUP($O671,$B$8:$E$26,L$5,FALSE)</f>
        <v>0</v>
      </c>
      <c r="M671" s="22">
        <f t="shared" si="117"/>
        <v>2</v>
      </c>
      <c r="N671" s="22">
        <f t="shared" si="118"/>
        <v>14</v>
      </c>
      <c r="O671" s="22" t="s">
        <v>41</v>
      </c>
      <c r="P671" s="24">
        <f t="shared" ca="1" si="114"/>
        <v>3.4473404629767446E-2</v>
      </c>
      <c r="Q671" s="24">
        <f t="shared" ca="1" si="115"/>
        <v>9.2901889677796881</v>
      </c>
      <c r="R671" s="24">
        <f t="shared" ca="1" si="111"/>
        <v>9.3246623724094562</v>
      </c>
      <c r="S671" s="22" t="str">
        <f t="shared" ca="1" si="112"/>
        <v/>
      </c>
      <c r="T671" s="24" t="str">
        <f t="shared" ca="1" si="113"/>
        <v/>
      </c>
      <c r="U671" s="24">
        <f t="shared" ca="1" si="116"/>
        <v>0</v>
      </c>
    </row>
    <row r="672" spans="7:21" x14ac:dyDescent="0.25">
      <c r="G672" s="22">
        <v>665</v>
      </c>
      <c r="H672" s="22">
        <f>HLOOKUP($O672,$B$8:$E$26,H$5,FALSE)</f>
        <v>1</v>
      </c>
      <c r="I672" s="22">
        <f>HLOOKUP($O672,$B$8:$E$26,I$5,FALSE)</f>
        <v>0.3</v>
      </c>
      <c r="J672" s="22">
        <f>HLOOKUP($O672,$B$8:$E$26,J$5,FALSE)</f>
        <v>0.95</v>
      </c>
      <c r="K672" s="22">
        <f>HLOOKUP($O672,$B$8:$E$26,K$5,FALSE)</f>
        <v>0</v>
      </c>
      <c r="L672" s="22">
        <f>HLOOKUP($O672,$B$8:$E$26,L$5,FALSE)</f>
        <v>0</v>
      </c>
      <c r="M672" s="22">
        <f t="shared" si="117"/>
        <v>0.3</v>
      </c>
      <c r="N672" s="22">
        <f t="shared" si="118"/>
        <v>0.95</v>
      </c>
      <c r="O672" s="22" t="s">
        <v>38</v>
      </c>
      <c r="P672" s="24">
        <f t="shared" ca="1" si="114"/>
        <v>0.26048936868647676</v>
      </c>
      <c r="Q672" s="24">
        <f t="shared" ca="1" si="115"/>
        <v>0.63605087372150437</v>
      </c>
      <c r="R672" s="24">
        <f t="shared" ca="1" si="111"/>
        <v>0.89654024240798114</v>
      </c>
      <c r="S672" s="22" t="str">
        <f t="shared" ca="1" si="112"/>
        <v/>
      </c>
      <c r="T672" s="24" t="str">
        <f t="shared" ca="1" si="113"/>
        <v/>
      </c>
      <c r="U672" s="24">
        <f t="shared" ca="1" si="116"/>
        <v>0</v>
      </c>
    </row>
    <row r="673" spans="7:21" x14ac:dyDescent="0.25">
      <c r="G673" s="22">
        <v>666</v>
      </c>
      <c r="H673" s="22">
        <f>HLOOKUP($O673,$B$8:$E$26,H$5,FALSE)</f>
        <v>1</v>
      </c>
      <c r="I673" s="22">
        <f>HLOOKUP($O673,$B$8:$E$26,I$5,FALSE)</f>
        <v>0.3</v>
      </c>
      <c r="J673" s="22">
        <f>HLOOKUP($O673,$B$8:$E$26,J$5,FALSE)</f>
        <v>0.95</v>
      </c>
      <c r="K673" s="22">
        <f>HLOOKUP($O673,$B$8:$E$26,K$5,FALSE)</f>
        <v>0</v>
      </c>
      <c r="L673" s="22">
        <f>HLOOKUP($O673,$B$8:$E$26,L$5,FALSE)</f>
        <v>0</v>
      </c>
      <c r="M673" s="22">
        <f t="shared" si="117"/>
        <v>0.3</v>
      </c>
      <c r="N673" s="22">
        <f t="shared" si="118"/>
        <v>0.95</v>
      </c>
      <c r="O673" s="22" t="s">
        <v>38</v>
      </c>
      <c r="P673" s="24">
        <f t="shared" ca="1" si="114"/>
        <v>4.0398230064297942E-2</v>
      </c>
      <c r="Q673" s="24">
        <f t="shared" ca="1" si="115"/>
        <v>0.67666685325913534</v>
      </c>
      <c r="R673" s="24">
        <f t="shared" ca="1" si="111"/>
        <v>0.71706508332343333</v>
      </c>
      <c r="S673" s="22" t="str">
        <f t="shared" ca="1" si="112"/>
        <v/>
      </c>
      <c r="T673" s="24" t="str">
        <f t="shared" ca="1" si="113"/>
        <v/>
      </c>
      <c r="U673" s="24">
        <f t="shared" ca="1" si="116"/>
        <v>0</v>
      </c>
    </row>
    <row r="674" spans="7:21" x14ac:dyDescent="0.25">
      <c r="G674" s="22">
        <v>667</v>
      </c>
      <c r="H674" s="22">
        <f>HLOOKUP($O674,$B$8:$E$26,H$5,FALSE)</f>
        <v>3</v>
      </c>
      <c r="I674" s="22">
        <f>HLOOKUP($O674,$B$8:$E$26,I$5,FALSE)</f>
        <v>0.2</v>
      </c>
      <c r="J674" s="22">
        <f>HLOOKUP($O674,$B$8:$E$26,J$5,FALSE)</f>
        <v>1.26</v>
      </c>
      <c r="K674" s="22">
        <f>HLOOKUP($O674,$B$8:$E$26,K$5,FALSE)</f>
        <v>0</v>
      </c>
      <c r="L674" s="22">
        <f>HLOOKUP($O674,$B$8:$E$26,L$5,FALSE)</f>
        <v>0</v>
      </c>
      <c r="M674" s="22">
        <f t="shared" si="117"/>
        <v>0.60000000000000009</v>
      </c>
      <c r="N674" s="22">
        <f t="shared" si="118"/>
        <v>3.7800000000000002</v>
      </c>
      <c r="O674" s="22" t="s">
        <v>39</v>
      </c>
      <c r="P674" s="24">
        <f t="shared" ca="1" si="114"/>
        <v>7.4709418153245472E-2</v>
      </c>
      <c r="Q674" s="24">
        <f t="shared" ca="1" si="115"/>
        <v>2.5289370788485659</v>
      </c>
      <c r="R674" s="24">
        <f t="shared" ca="1" si="111"/>
        <v>2.6036464970018112</v>
      </c>
      <c r="S674" s="22" t="str">
        <f t="shared" ca="1" si="112"/>
        <v/>
      </c>
      <c r="T674" s="24" t="str">
        <f t="shared" ca="1" si="113"/>
        <v/>
      </c>
      <c r="U674" s="24">
        <f t="shared" ca="1" si="116"/>
        <v>0</v>
      </c>
    </row>
    <row r="675" spans="7:21" x14ac:dyDescent="0.25">
      <c r="G675" s="22">
        <v>668</v>
      </c>
      <c r="H675" s="22">
        <f>HLOOKUP($O675,$B$8:$E$26,H$5,FALSE)</f>
        <v>3</v>
      </c>
      <c r="I675" s="22">
        <f>HLOOKUP($O675,$B$8:$E$26,I$5,FALSE)</f>
        <v>0.2</v>
      </c>
      <c r="J675" s="22">
        <f>HLOOKUP($O675,$B$8:$E$26,J$5,FALSE)</f>
        <v>1.26</v>
      </c>
      <c r="K675" s="22">
        <f>HLOOKUP($O675,$B$8:$E$26,K$5,FALSE)</f>
        <v>0</v>
      </c>
      <c r="L675" s="22">
        <f>HLOOKUP($O675,$B$8:$E$26,L$5,FALSE)</f>
        <v>0</v>
      </c>
      <c r="M675" s="22">
        <f t="shared" si="117"/>
        <v>0.60000000000000009</v>
      </c>
      <c r="N675" s="22">
        <f t="shared" si="118"/>
        <v>3.7800000000000002</v>
      </c>
      <c r="O675" s="22" t="s">
        <v>39</v>
      </c>
      <c r="P675" s="24">
        <f t="shared" ca="1" si="114"/>
        <v>0.32782759767110031</v>
      </c>
      <c r="Q675" s="24">
        <f t="shared" ca="1" si="115"/>
        <v>2.3593985008150544</v>
      </c>
      <c r="R675" s="24">
        <f t="shared" ca="1" si="111"/>
        <v>2.6872260984861547</v>
      </c>
      <c r="S675" s="22" t="str">
        <f t="shared" ca="1" si="112"/>
        <v/>
      </c>
      <c r="T675" s="24" t="str">
        <f t="shared" ca="1" si="113"/>
        <v/>
      </c>
      <c r="U675" s="24">
        <f t="shared" ca="1" si="116"/>
        <v>0</v>
      </c>
    </row>
    <row r="676" spans="7:21" x14ac:dyDescent="0.25">
      <c r="G676" s="22">
        <v>669</v>
      </c>
      <c r="H676" s="22">
        <f>HLOOKUP($O676,$B$8:$E$26,H$5,FALSE)</f>
        <v>5</v>
      </c>
      <c r="I676" s="22">
        <f>HLOOKUP($O676,$B$8:$E$26,I$5,FALSE)</f>
        <v>0.18</v>
      </c>
      <c r="J676" s="22">
        <f>HLOOKUP($O676,$B$8:$E$26,J$5,FALSE)</f>
        <v>1.37</v>
      </c>
      <c r="K676" s="22">
        <f>HLOOKUP($O676,$B$8:$E$26,K$5,FALSE)</f>
        <v>0</v>
      </c>
      <c r="L676" s="22">
        <f>HLOOKUP($O676,$B$8:$E$26,L$5,FALSE)</f>
        <v>0</v>
      </c>
      <c r="M676" s="22">
        <f t="shared" si="117"/>
        <v>0.89999999999999991</v>
      </c>
      <c r="N676" s="22">
        <f t="shared" si="118"/>
        <v>6.8500000000000005</v>
      </c>
      <c r="O676" s="22" t="s">
        <v>40</v>
      </c>
      <c r="P676" s="24">
        <f t="shared" ca="1" si="114"/>
        <v>0.8044205128383316</v>
      </c>
      <c r="Q676" s="24">
        <f t="shared" ca="1" si="115"/>
        <v>4.1413020936859324</v>
      </c>
      <c r="R676" s="24">
        <f t="shared" ca="1" si="111"/>
        <v>4.9457226065242637</v>
      </c>
      <c r="S676" s="22" t="str">
        <f t="shared" ca="1" si="112"/>
        <v/>
      </c>
      <c r="T676" s="24" t="str">
        <f t="shared" ca="1" si="113"/>
        <v/>
      </c>
      <c r="U676" s="24">
        <f t="shared" ca="1" si="116"/>
        <v>0</v>
      </c>
    </row>
    <row r="677" spans="7:21" x14ac:dyDescent="0.25">
      <c r="G677" s="22">
        <v>670</v>
      </c>
      <c r="H677" s="22">
        <f>HLOOKUP($O677,$B$8:$E$26,H$5,FALSE)</f>
        <v>5</v>
      </c>
      <c r="I677" s="22">
        <f>HLOOKUP($O677,$B$8:$E$26,I$5,FALSE)</f>
        <v>0.18</v>
      </c>
      <c r="J677" s="22">
        <f>HLOOKUP($O677,$B$8:$E$26,J$5,FALSE)</f>
        <v>1.37</v>
      </c>
      <c r="K677" s="22">
        <f>HLOOKUP($O677,$B$8:$E$26,K$5,FALSE)</f>
        <v>0</v>
      </c>
      <c r="L677" s="22">
        <f>HLOOKUP($O677,$B$8:$E$26,L$5,FALSE)</f>
        <v>0</v>
      </c>
      <c r="M677" s="22">
        <f t="shared" si="117"/>
        <v>0.89999999999999991</v>
      </c>
      <c r="N677" s="22">
        <f t="shared" si="118"/>
        <v>6.8500000000000005</v>
      </c>
      <c r="O677" s="22" t="s">
        <v>40</v>
      </c>
      <c r="P677" s="24">
        <f t="shared" ca="1" si="114"/>
        <v>1.8075481508084509E-2</v>
      </c>
      <c r="Q677" s="24">
        <f t="shared" ca="1" si="115"/>
        <v>3.9560234809262971</v>
      </c>
      <c r="R677" s="24">
        <f t="shared" ca="1" si="111"/>
        <v>3.9740989624343817</v>
      </c>
      <c r="S677" s="22" t="str">
        <f t="shared" ca="1" si="112"/>
        <v/>
      </c>
      <c r="T677" s="24" t="str">
        <f t="shared" ca="1" si="113"/>
        <v/>
      </c>
      <c r="U677" s="24">
        <f t="shared" ca="1" si="116"/>
        <v>0</v>
      </c>
    </row>
    <row r="678" spans="7:21" x14ac:dyDescent="0.25">
      <c r="G678" s="22">
        <v>671</v>
      </c>
      <c r="H678" s="22">
        <f>HLOOKUP($O678,$B$8:$E$26,H$5,FALSE)</f>
        <v>5</v>
      </c>
      <c r="I678" s="22">
        <f>HLOOKUP($O678,$B$8:$E$26,I$5,FALSE)</f>
        <v>0.18</v>
      </c>
      <c r="J678" s="22">
        <f>HLOOKUP($O678,$B$8:$E$26,J$5,FALSE)</f>
        <v>1.37</v>
      </c>
      <c r="K678" s="22">
        <f>HLOOKUP($O678,$B$8:$E$26,K$5,FALSE)</f>
        <v>0</v>
      </c>
      <c r="L678" s="22">
        <f>HLOOKUP($O678,$B$8:$E$26,L$5,FALSE)</f>
        <v>0</v>
      </c>
      <c r="M678" s="22">
        <f t="shared" si="117"/>
        <v>0.89999999999999991</v>
      </c>
      <c r="N678" s="22">
        <f t="shared" si="118"/>
        <v>6.8500000000000005</v>
      </c>
      <c r="O678" s="22" t="s">
        <v>40</v>
      </c>
      <c r="P678" s="24">
        <f t="shared" ca="1" si="114"/>
        <v>5.161123514811166E-2</v>
      </c>
      <c r="Q678" s="24">
        <f t="shared" ca="1" si="115"/>
        <v>3.2784873862631128</v>
      </c>
      <c r="R678" s="24">
        <f t="shared" ca="1" si="111"/>
        <v>3.3300986214112243</v>
      </c>
      <c r="S678" s="22" t="str">
        <f t="shared" ca="1" si="112"/>
        <v/>
      </c>
      <c r="T678" s="24" t="str">
        <f t="shared" ca="1" si="113"/>
        <v/>
      </c>
      <c r="U678" s="24">
        <f t="shared" ca="1" si="116"/>
        <v>0</v>
      </c>
    </row>
    <row r="679" spans="7:21" x14ac:dyDescent="0.25">
      <c r="G679" s="22">
        <v>672</v>
      </c>
      <c r="H679" s="22">
        <f>HLOOKUP($O679,$B$8:$E$26,H$5,FALSE)</f>
        <v>3</v>
      </c>
      <c r="I679" s="22">
        <f>HLOOKUP($O679,$B$8:$E$26,I$5,FALSE)</f>
        <v>0.2</v>
      </c>
      <c r="J679" s="22">
        <f>HLOOKUP($O679,$B$8:$E$26,J$5,FALSE)</f>
        <v>1.26</v>
      </c>
      <c r="K679" s="22">
        <f>HLOOKUP($O679,$B$8:$E$26,K$5,FALSE)</f>
        <v>0</v>
      </c>
      <c r="L679" s="22">
        <f>HLOOKUP($O679,$B$8:$E$26,L$5,FALSE)</f>
        <v>0</v>
      </c>
      <c r="M679" s="22">
        <f t="shared" si="117"/>
        <v>0.60000000000000009</v>
      </c>
      <c r="N679" s="22">
        <f t="shared" si="118"/>
        <v>3.7800000000000002</v>
      </c>
      <c r="O679" s="22" t="s">
        <v>39</v>
      </c>
      <c r="P679" s="24">
        <f t="shared" ca="1" si="114"/>
        <v>0.45766495188251333</v>
      </c>
      <c r="Q679" s="24">
        <f t="shared" ca="1" si="115"/>
        <v>2.1449804614241286</v>
      </c>
      <c r="R679" s="24">
        <f t="shared" ca="1" si="111"/>
        <v>2.6026454133066421</v>
      </c>
      <c r="S679" s="22" t="str">
        <f t="shared" ca="1" si="112"/>
        <v/>
      </c>
      <c r="T679" s="24" t="str">
        <f t="shared" ca="1" si="113"/>
        <v/>
      </c>
      <c r="U679" s="24">
        <f t="shared" ca="1" si="116"/>
        <v>0</v>
      </c>
    </row>
    <row r="680" spans="7:21" x14ac:dyDescent="0.25">
      <c r="G680" s="22">
        <v>673</v>
      </c>
      <c r="H680" s="22">
        <f>HLOOKUP($O680,$B$8:$E$26,H$5,FALSE)</f>
        <v>3</v>
      </c>
      <c r="I680" s="22">
        <f>HLOOKUP($O680,$B$8:$E$26,I$5,FALSE)</f>
        <v>0.2</v>
      </c>
      <c r="J680" s="22">
        <f>HLOOKUP($O680,$B$8:$E$26,J$5,FALSE)</f>
        <v>1.26</v>
      </c>
      <c r="K680" s="22">
        <f>HLOOKUP($O680,$B$8:$E$26,K$5,FALSE)</f>
        <v>0</v>
      </c>
      <c r="L680" s="22">
        <f>HLOOKUP($O680,$B$8:$E$26,L$5,FALSE)</f>
        <v>0</v>
      </c>
      <c r="M680" s="22">
        <f t="shared" si="117"/>
        <v>0.60000000000000009</v>
      </c>
      <c r="N680" s="22">
        <f t="shared" si="118"/>
        <v>3.7800000000000002</v>
      </c>
      <c r="O680" s="22" t="s">
        <v>39</v>
      </c>
      <c r="P680" s="24">
        <f t="shared" ca="1" si="114"/>
        <v>0.31541672317592606</v>
      </c>
      <c r="Q680" s="24">
        <f t="shared" ca="1" si="115"/>
        <v>2.0111421519064683</v>
      </c>
      <c r="R680" s="24">
        <f t="shared" ca="1" si="111"/>
        <v>2.3265588750823945</v>
      </c>
      <c r="S680" s="22" t="str">
        <f t="shared" ca="1" si="112"/>
        <v/>
      </c>
      <c r="T680" s="24" t="str">
        <f t="shared" ca="1" si="113"/>
        <v/>
      </c>
      <c r="U680" s="24">
        <f t="shared" ca="1" si="116"/>
        <v>0</v>
      </c>
    </row>
    <row r="681" spans="7:21" x14ac:dyDescent="0.25">
      <c r="G681" s="22">
        <v>674</v>
      </c>
      <c r="H681" s="22">
        <f>HLOOKUP($O681,$B$8:$E$26,H$5,FALSE)</f>
        <v>10</v>
      </c>
      <c r="I681" s="22">
        <f>HLOOKUP($O681,$B$8:$E$26,I$5,FALSE)</f>
        <v>0.2</v>
      </c>
      <c r="J681" s="22">
        <f>HLOOKUP($O681,$B$8:$E$26,J$5,FALSE)</f>
        <v>1.4</v>
      </c>
      <c r="K681" s="22">
        <f>HLOOKUP($O681,$B$8:$E$26,K$5,FALSE)</f>
        <v>0</v>
      </c>
      <c r="L681" s="22">
        <f>HLOOKUP($O681,$B$8:$E$26,L$5,FALSE)</f>
        <v>0</v>
      </c>
      <c r="M681" s="22">
        <f t="shared" si="117"/>
        <v>2</v>
      </c>
      <c r="N681" s="22">
        <f t="shared" si="118"/>
        <v>14</v>
      </c>
      <c r="O681" s="22" t="s">
        <v>41</v>
      </c>
      <c r="P681" s="24">
        <f t="shared" ca="1" si="114"/>
        <v>0.94557167958765675</v>
      </c>
      <c r="Q681" s="24">
        <f t="shared" ca="1" si="115"/>
        <v>7.9408640596096154</v>
      </c>
      <c r="R681" s="24">
        <f t="shared" ca="1" si="111"/>
        <v>8.8864357391972728</v>
      </c>
      <c r="S681" s="22" t="str">
        <f t="shared" ca="1" si="112"/>
        <v/>
      </c>
      <c r="T681" s="24" t="str">
        <f t="shared" ca="1" si="113"/>
        <v/>
      </c>
      <c r="U681" s="24">
        <f t="shared" ca="1" si="116"/>
        <v>0</v>
      </c>
    </row>
    <row r="682" spans="7:21" x14ac:dyDescent="0.25">
      <c r="G682" s="22">
        <v>675</v>
      </c>
      <c r="H682" s="22">
        <f>HLOOKUP($O682,$B$8:$E$26,H$5,FALSE)</f>
        <v>1</v>
      </c>
      <c r="I682" s="22">
        <f>HLOOKUP($O682,$B$8:$E$26,I$5,FALSE)</f>
        <v>0.3</v>
      </c>
      <c r="J682" s="22">
        <f>HLOOKUP($O682,$B$8:$E$26,J$5,FALSE)</f>
        <v>0.95</v>
      </c>
      <c r="K682" s="22">
        <f>HLOOKUP($O682,$B$8:$E$26,K$5,FALSE)</f>
        <v>0</v>
      </c>
      <c r="L682" s="22">
        <f>HLOOKUP($O682,$B$8:$E$26,L$5,FALSE)</f>
        <v>0</v>
      </c>
      <c r="M682" s="22">
        <f t="shared" si="117"/>
        <v>0.3</v>
      </c>
      <c r="N682" s="22">
        <f t="shared" si="118"/>
        <v>0.95</v>
      </c>
      <c r="O682" s="22" t="s">
        <v>38</v>
      </c>
      <c r="P682" s="24">
        <f t="shared" ca="1" si="114"/>
        <v>6.9104131519584902E-2</v>
      </c>
      <c r="Q682" s="24">
        <f t="shared" ca="1" si="115"/>
        <v>0.6158686833246575</v>
      </c>
      <c r="R682" s="24">
        <f t="shared" ca="1" si="111"/>
        <v>0.68497281484424244</v>
      </c>
      <c r="S682" s="22" t="str">
        <f t="shared" ca="1" si="112"/>
        <v/>
      </c>
      <c r="T682" s="24" t="str">
        <f t="shared" ca="1" si="113"/>
        <v/>
      </c>
      <c r="U682" s="24">
        <f t="shared" ca="1" si="116"/>
        <v>0</v>
      </c>
    </row>
    <row r="683" spans="7:21" x14ac:dyDescent="0.25">
      <c r="G683" s="22">
        <v>676</v>
      </c>
      <c r="H683" s="22">
        <f>HLOOKUP($O683,$B$8:$E$26,H$5,FALSE)</f>
        <v>5</v>
      </c>
      <c r="I683" s="22">
        <f>HLOOKUP($O683,$B$8:$E$26,I$5,FALSE)</f>
        <v>0.18</v>
      </c>
      <c r="J683" s="22">
        <f>HLOOKUP($O683,$B$8:$E$26,J$5,FALSE)</f>
        <v>1.37</v>
      </c>
      <c r="K683" s="22">
        <f>HLOOKUP($O683,$B$8:$E$26,K$5,FALSE)</f>
        <v>0</v>
      </c>
      <c r="L683" s="22">
        <f>HLOOKUP($O683,$B$8:$E$26,L$5,FALSE)</f>
        <v>0</v>
      </c>
      <c r="M683" s="22">
        <f t="shared" si="117"/>
        <v>0.89999999999999991</v>
      </c>
      <c r="N683" s="22">
        <f t="shared" si="118"/>
        <v>6.8500000000000005</v>
      </c>
      <c r="O683" s="22" t="s">
        <v>40</v>
      </c>
      <c r="P683" s="24">
        <f t="shared" ca="1" si="114"/>
        <v>0.5306827114621252</v>
      </c>
      <c r="Q683" s="24">
        <f t="shared" ca="1" si="115"/>
        <v>4.3579307753419547</v>
      </c>
      <c r="R683" s="24">
        <f t="shared" ca="1" si="111"/>
        <v>4.88861348680408</v>
      </c>
      <c r="S683" s="22" t="str">
        <f t="shared" ca="1" si="112"/>
        <v/>
      </c>
      <c r="T683" s="24" t="str">
        <f t="shared" ca="1" si="113"/>
        <v/>
      </c>
      <c r="U683" s="24">
        <f t="shared" ca="1" si="116"/>
        <v>0</v>
      </c>
    </row>
    <row r="684" spans="7:21" x14ac:dyDescent="0.25">
      <c r="G684" s="22">
        <v>677</v>
      </c>
      <c r="H684" s="22">
        <f>HLOOKUP($O684,$B$8:$E$26,H$5,FALSE)</f>
        <v>5</v>
      </c>
      <c r="I684" s="22">
        <f>HLOOKUP($O684,$B$8:$E$26,I$5,FALSE)</f>
        <v>0.18</v>
      </c>
      <c r="J684" s="22">
        <f>HLOOKUP($O684,$B$8:$E$26,J$5,FALSE)</f>
        <v>1.37</v>
      </c>
      <c r="K684" s="22">
        <f>HLOOKUP($O684,$B$8:$E$26,K$5,FALSE)</f>
        <v>0</v>
      </c>
      <c r="L684" s="22">
        <f>HLOOKUP($O684,$B$8:$E$26,L$5,FALSE)</f>
        <v>0</v>
      </c>
      <c r="M684" s="22">
        <f t="shared" si="117"/>
        <v>0.89999999999999991</v>
      </c>
      <c r="N684" s="22">
        <f t="shared" si="118"/>
        <v>6.8500000000000005</v>
      </c>
      <c r="O684" s="22" t="s">
        <v>40</v>
      </c>
      <c r="P684" s="24">
        <f t="shared" ca="1" si="114"/>
        <v>0.69083735096255683</v>
      </c>
      <c r="Q684" s="24">
        <f t="shared" ca="1" si="115"/>
        <v>2.9878918475048017</v>
      </c>
      <c r="R684" s="24">
        <f t="shared" ref="R684:R747" ca="1" si="119">SUM(P684:Q684)</f>
        <v>3.6787291984673587</v>
      </c>
      <c r="S684" s="22" t="str">
        <f t="shared" ref="S684:S747" ca="1" si="120">IF(H684&lt;R684,O684,"")</f>
        <v/>
      </c>
      <c r="T684" s="24" t="str">
        <f t="shared" ref="T684:T747" ca="1" si="121">IF(S684=O684,R684-H684,"")</f>
        <v/>
      </c>
      <c r="U684" s="24">
        <f t="shared" ca="1" si="116"/>
        <v>0</v>
      </c>
    </row>
    <row r="685" spans="7:21" x14ac:dyDescent="0.25">
      <c r="G685" s="22">
        <v>678</v>
      </c>
      <c r="H685" s="22">
        <f>HLOOKUP($O685,$B$8:$E$26,H$5,FALSE)</f>
        <v>5</v>
      </c>
      <c r="I685" s="22">
        <f>HLOOKUP($O685,$B$8:$E$26,I$5,FALSE)</f>
        <v>0.18</v>
      </c>
      <c r="J685" s="22">
        <f>HLOOKUP($O685,$B$8:$E$26,J$5,FALSE)</f>
        <v>1.37</v>
      </c>
      <c r="K685" s="22">
        <f>HLOOKUP($O685,$B$8:$E$26,K$5,FALSE)</f>
        <v>0</v>
      </c>
      <c r="L685" s="22">
        <f>HLOOKUP($O685,$B$8:$E$26,L$5,FALSE)</f>
        <v>0</v>
      </c>
      <c r="M685" s="22">
        <f t="shared" si="117"/>
        <v>0.89999999999999991</v>
      </c>
      <c r="N685" s="22">
        <f t="shared" si="118"/>
        <v>6.8500000000000005</v>
      </c>
      <c r="O685" s="22" t="s">
        <v>40</v>
      </c>
      <c r="P685" s="24">
        <f t="shared" ca="1" si="114"/>
        <v>0.89663312245338611</v>
      </c>
      <c r="Q685" s="24">
        <f t="shared" ca="1" si="115"/>
        <v>4.6337485213284371</v>
      </c>
      <c r="R685" s="24">
        <f t="shared" ca="1" si="119"/>
        <v>5.5303816437818227</v>
      </c>
      <c r="S685" s="22" t="str">
        <f t="shared" ca="1" si="120"/>
        <v>C</v>
      </c>
      <c r="T685" s="24">
        <f t="shared" ca="1" si="121"/>
        <v>0.53038164378182273</v>
      </c>
      <c r="U685" s="24">
        <f t="shared" ca="1" si="116"/>
        <v>0</v>
      </c>
    </row>
    <row r="686" spans="7:21" x14ac:dyDescent="0.25">
      <c r="G686" s="22">
        <v>679</v>
      </c>
      <c r="H686" s="22">
        <f>HLOOKUP($O686,$B$8:$E$26,H$5,FALSE)</f>
        <v>1</v>
      </c>
      <c r="I686" s="22">
        <f>HLOOKUP($O686,$B$8:$E$26,I$5,FALSE)</f>
        <v>0.3</v>
      </c>
      <c r="J686" s="22">
        <f>HLOOKUP($O686,$B$8:$E$26,J$5,FALSE)</f>
        <v>0.95</v>
      </c>
      <c r="K686" s="22">
        <f>HLOOKUP($O686,$B$8:$E$26,K$5,FALSE)</f>
        <v>0</v>
      </c>
      <c r="L686" s="22">
        <f>HLOOKUP($O686,$B$8:$E$26,L$5,FALSE)</f>
        <v>0</v>
      </c>
      <c r="M686" s="22">
        <f t="shared" si="117"/>
        <v>0.3</v>
      </c>
      <c r="N686" s="22">
        <f t="shared" si="118"/>
        <v>0.95</v>
      </c>
      <c r="O686" s="22" t="s">
        <v>38</v>
      </c>
      <c r="P686" s="24">
        <f t="shared" ca="1" si="114"/>
        <v>0.23234606412894335</v>
      </c>
      <c r="Q686" s="24">
        <f t="shared" ca="1" si="115"/>
        <v>0.57461768495980858</v>
      </c>
      <c r="R686" s="24">
        <f t="shared" ca="1" si="119"/>
        <v>0.8069637490887519</v>
      </c>
      <c r="S686" s="22" t="str">
        <f t="shared" ca="1" si="120"/>
        <v/>
      </c>
      <c r="T686" s="24" t="str">
        <f t="shared" ca="1" si="121"/>
        <v/>
      </c>
      <c r="U686" s="24">
        <f t="shared" ca="1" si="116"/>
        <v>0</v>
      </c>
    </row>
    <row r="687" spans="7:21" x14ac:dyDescent="0.25">
      <c r="G687" s="22">
        <v>680</v>
      </c>
      <c r="H687" s="22">
        <f>HLOOKUP($O687,$B$8:$E$26,H$5,FALSE)</f>
        <v>1</v>
      </c>
      <c r="I687" s="22">
        <f>HLOOKUP($O687,$B$8:$E$26,I$5,FALSE)</f>
        <v>0.3</v>
      </c>
      <c r="J687" s="22">
        <f>HLOOKUP($O687,$B$8:$E$26,J$5,FALSE)</f>
        <v>0.95</v>
      </c>
      <c r="K687" s="22">
        <f>HLOOKUP($O687,$B$8:$E$26,K$5,FALSE)</f>
        <v>0</v>
      </c>
      <c r="L687" s="22">
        <f>HLOOKUP($O687,$B$8:$E$26,L$5,FALSE)</f>
        <v>0</v>
      </c>
      <c r="M687" s="22">
        <f t="shared" si="117"/>
        <v>0.3</v>
      </c>
      <c r="N687" s="22">
        <f t="shared" si="118"/>
        <v>0.95</v>
      </c>
      <c r="O687" s="22" t="s">
        <v>38</v>
      </c>
      <c r="P687" s="24">
        <f t="shared" ca="1" si="114"/>
        <v>3.7207446640965987E-2</v>
      </c>
      <c r="Q687" s="24">
        <f t="shared" ca="1" si="115"/>
        <v>0.67844498267206244</v>
      </c>
      <c r="R687" s="24">
        <f t="shared" ca="1" si="119"/>
        <v>0.71565242931302842</v>
      </c>
      <c r="S687" s="22" t="str">
        <f t="shared" ca="1" si="120"/>
        <v/>
      </c>
      <c r="T687" s="24" t="str">
        <f t="shared" ca="1" si="121"/>
        <v/>
      </c>
      <c r="U687" s="24">
        <f t="shared" ca="1" si="116"/>
        <v>0</v>
      </c>
    </row>
    <row r="688" spans="7:21" x14ac:dyDescent="0.25">
      <c r="G688" s="22">
        <v>681</v>
      </c>
      <c r="H688" s="22">
        <f>HLOOKUP($O688,$B$8:$E$26,H$5,FALSE)</f>
        <v>1</v>
      </c>
      <c r="I688" s="22">
        <f>HLOOKUP($O688,$B$8:$E$26,I$5,FALSE)</f>
        <v>0.3</v>
      </c>
      <c r="J688" s="22">
        <f>HLOOKUP($O688,$B$8:$E$26,J$5,FALSE)</f>
        <v>0.95</v>
      </c>
      <c r="K688" s="22">
        <f>HLOOKUP($O688,$B$8:$E$26,K$5,FALSE)</f>
        <v>0</v>
      </c>
      <c r="L688" s="22">
        <f>HLOOKUP($O688,$B$8:$E$26,L$5,FALSE)</f>
        <v>0</v>
      </c>
      <c r="M688" s="22">
        <f t="shared" si="117"/>
        <v>0.3</v>
      </c>
      <c r="N688" s="22">
        <f t="shared" si="118"/>
        <v>0.95</v>
      </c>
      <c r="O688" s="22" t="s">
        <v>38</v>
      </c>
      <c r="P688" s="24">
        <f t="shared" ca="1" si="114"/>
        <v>0.19356384797584722</v>
      </c>
      <c r="Q688" s="24">
        <f t="shared" ca="1" si="115"/>
        <v>0.61069228659432429</v>
      </c>
      <c r="R688" s="24">
        <f t="shared" ca="1" si="119"/>
        <v>0.80425613457017153</v>
      </c>
      <c r="S688" s="22" t="str">
        <f t="shared" ca="1" si="120"/>
        <v/>
      </c>
      <c r="T688" s="24" t="str">
        <f t="shared" ca="1" si="121"/>
        <v/>
      </c>
      <c r="U688" s="24">
        <f t="shared" ca="1" si="116"/>
        <v>0</v>
      </c>
    </row>
    <row r="689" spans="7:21" x14ac:dyDescent="0.25">
      <c r="G689" s="22">
        <v>682</v>
      </c>
      <c r="H689" s="22">
        <f>HLOOKUP($O689,$B$8:$E$26,H$5,FALSE)</f>
        <v>5</v>
      </c>
      <c r="I689" s="22">
        <f>HLOOKUP($O689,$B$8:$E$26,I$5,FALSE)</f>
        <v>0.18</v>
      </c>
      <c r="J689" s="22">
        <f>HLOOKUP($O689,$B$8:$E$26,J$5,FALSE)</f>
        <v>1.37</v>
      </c>
      <c r="K689" s="22">
        <f>HLOOKUP($O689,$B$8:$E$26,K$5,FALSE)</f>
        <v>0</v>
      </c>
      <c r="L689" s="22">
        <f>HLOOKUP($O689,$B$8:$E$26,L$5,FALSE)</f>
        <v>0</v>
      </c>
      <c r="M689" s="22">
        <f t="shared" si="117"/>
        <v>0.89999999999999991</v>
      </c>
      <c r="N689" s="22">
        <f t="shared" si="118"/>
        <v>6.8500000000000005</v>
      </c>
      <c r="O689" s="22" t="s">
        <v>40</v>
      </c>
      <c r="P689" s="24">
        <f t="shared" ca="1" si="114"/>
        <v>0.31160273253183668</v>
      </c>
      <c r="Q689" s="24">
        <f t="shared" ca="1" si="115"/>
        <v>3.6000198847381206</v>
      </c>
      <c r="R689" s="24">
        <f t="shared" ca="1" si="119"/>
        <v>3.9116226172699573</v>
      </c>
      <c r="S689" s="22" t="str">
        <f t="shared" ca="1" si="120"/>
        <v/>
      </c>
      <c r="T689" s="24" t="str">
        <f t="shared" ca="1" si="121"/>
        <v/>
      </c>
      <c r="U689" s="24">
        <f t="shared" ca="1" si="116"/>
        <v>0</v>
      </c>
    </row>
    <row r="690" spans="7:21" x14ac:dyDescent="0.25">
      <c r="G690" s="22">
        <v>683</v>
      </c>
      <c r="H690" s="22">
        <f>HLOOKUP($O690,$B$8:$E$26,H$5,FALSE)</f>
        <v>3</v>
      </c>
      <c r="I690" s="22">
        <f>HLOOKUP($O690,$B$8:$E$26,I$5,FALSE)</f>
        <v>0.2</v>
      </c>
      <c r="J690" s="22">
        <f>HLOOKUP($O690,$B$8:$E$26,J$5,FALSE)</f>
        <v>1.26</v>
      </c>
      <c r="K690" s="22">
        <f>HLOOKUP($O690,$B$8:$E$26,K$5,FALSE)</f>
        <v>0</v>
      </c>
      <c r="L690" s="22">
        <f>HLOOKUP($O690,$B$8:$E$26,L$5,FALSE)</f>
        <v>0</v>
      </c>
      <c r="M690" s="22">
        <f t="shared" si="117"/>
        <v>0.60000000000000009</v>
      </c>
      <c r="N690" s="22">
        <f t="shared" si="118"/>
        <v>3.7800000000000002</v>
      </c>
      <c r="O690" s="22" t="s">
        <v>39</v>
      </c>
      <c r="P690" s="24">
        <f t="shared" ca="1" si="114"/>
        <v>7.5653918211118498E-2</v>
      </c>
      <c r="Q690" s="24">
        <f t="shared" ca="1" si="115"/>
        <v>2.1370335096600375</v>
      </c>
      <c r="R690" s="24">
        <f t="shared" ca="1" si="119"/>
        <v>2.2126874278711561</v>
      </c>
      <c r="S690" s="22" t="str">
        <f t="shared" ca="1" si="120"/>
        <v/>
      </c>
      <c r="T690" s="24" t="str">
        <f t="shared" ca="1" si="121"/>
        <v/>
      </c>
      <c r="U690" s="24">
        <f t="shared" ca="1" si="116"/>
        <v>0</v>
      </c>
    </row>
    <row r="691" spans="7:21" x14ac:dyDescent="0.25">
      <c r="G691" s="22">
        <v>684</v>
      </c>
      <c r="H691" s="22">
        <f>HLOOKUP($O691,$B$8:$E$26,H$5,FALSE)</f>
        <v>3</v>
      </c>
      <c r="I691" s="22">
        <f>HLOOKUP($O691,$B$8:$E$26,I$5,FALSE)</f>
        <v>0.2</v>
      </c>
      <c r="J691" s="22">
        <f>HLOOKUP($O691,$B$8:$E$26,J$5,FALSE)</f>
        <v>1.26</v>
      </c>
      <c r="K691" s="22">
        <f>HLOOKUP($O691,$B$8:$E$26,K$5,FALSE)</f>
        <v>0</v>
      </c>
      <c r="L691" s="22">
        <f>HLOOKUP($O691,$B$8:$E$26,L$5,FALSE)</f>
        <v>0</v>
      </c>
      <c r="M691" s="22">
        <f t="shared" si="117"/>
        <v>0.60000000000000009</v>
      </c>
      <c r="N691" s="22">
        <f t="shared" si="118"/>
        <v>3.7800000000000002</v>
      </c>
      <c r="O691" s="22" t="s">
        <v>39</v>
      </c>
      <c r="P691" s="24">
        <f t="shared" ca="1" si="114"/>
        <v>6.9262644943318477E-3</v>
      </c>
      <c r="Q691" s="24">
        <f t="shared" ca="1" si="115"/>
        <v>2.0079697802713086</v>
      </c>
      <c r="R691" s="24">
        <f t="shared" ca="1" si="119"/>
        <v>2.0148960447656403</v>
      </c>
      <c r="S691" s="22" t="str">
        <f t="shared" ca="1" si="120"/>
        <v/>
      </c>
      <c r="T691" s="24" t="str">
        <f t="shared" ca="1" si="121"/>
        <v/>
      </c>
      <c r="U691" s="24">
        <f t="shared" ca="1" si="116"/>
        <v>0</v>
      </c>
    </row>
    <row r="692" spans="7:21" x14ac:dyDescent="0.25">
      <c r="G692" s="22">
        <v>685</v>
      </c>
      <c r="H692" s="22">
        <f>HLOOKUP($O692,$B$8:$E$26,H$5,FALSE)</f>
        <v>1</v>
      </c>
      <c r="I692" s="22">
        <f>HLOOKUP($O692,$B$8:$E$26,I$5,FALSE)</f>
        <v>0.3</v>
      </c>
      <c r="J692" s="22">
        <f>HLOOKUP($O692,$B$8:$E$26,J$5,FALSE)</f>
        <v>0.95</v>
      </c>
      <c r="K692" s="22">
        <f>HLOOKUP($O692,$B$8:$E$26,K$5,FALSE)</f>
        <v>0</v>
      </c>
      <c r="L692" s="22">
        <f>HLOOKUP($O692,$B$8:$E$26,L$5,FALSE)</f>
        <v>0</v>
      </c>
      <c r="M692" s="22">
        <f t="shared" si="117"/>
        <v>0.3</v>
      </c>
      <c r="N692" s="22">
        <f t="shared" si="118"/>
        <v>0.95</v>
      </c>
      <c r="O692" s="22" t="s">
        <v>38</v>
      </c>
      <c r="P692" s="24">
        <f t="shared" ca="1" si="114"/>
        <v>6.1333164681311177E-2</v>
      </c>
      <c r="Q692" s="24">
        <f t="shared" ca="1" si="115"/>
        <v>0.71199180427650277</v>
      </c>
      <c r="R692" s="24">
        <f t="shared" ca="1" si="119"/>
        <v>0.773324968957814</v>
      </c>
      <c r="S692" s="22" t="str">
        <f t="shared" ca="1" si="120"/>
        <v/>
      </c>
      <c r="T692" s="24" t="str">
        <f t="shared" ca="1" si="121"/>
        <v/>
      </c>
      <c r="U692" s="24">
        <f t="shared" ca="1" si="116"/>
        <v>0</v>
      </c>
    </row>
    <row r="693" spans="7:21" x14ac:dyDescent="0.25">
      <c r="G693" s="22">
        <v>686</v>
      </c>
      <c r="H693" s="22">
        <f>HLOOKUP($O693,$B$8:$E$26,H$5,FALSE)</f>
        <v>10</v>
      </c>
      <c r="I693" s="22">
        <f>HLOOKUP($O693,$B$8:$E$26,I$5,FALSE)</f>
        <v>0.2</v>
      </c>
      <c r="J693" s="22">
        <f>HLOOKUP($O693,$B$8:$E$26,J$5,FALSE)</f>
        <v>1.4</v>
      </c>
      <c r="K693" s="22">
        <f>HLOOKUP($O693,$B$8:$E$26,K$5,FALSE)</f>
        <v>0</v>
      </c>
      <c r="L693" s="22">
        <f>HLOOKUP($O693,$B$8:$E$26,L$5,FALSE)</f>
        <v>0</v>
      </c>
      <c r="M693" s="22">
        <f t="shared" si="117"/>
        <v>2</v>
      </c>
      <c r="N693" s="22">
        <f t="shared" si="118"/>
        <v>14</v>
      </c>
      <c r="O693" s="22" t="s">
        <v>41</v>
      </c>
      <c r="P693" s="24">
        <f t="shared" ca="1" si="114"/>
        <v>1.2873746133129373</v>
      </c>
      <c r="Q693" s="24">
        <f t="shared" ca="1" si="115"/>
        <v>6.8833629786361552</v>
      </c>
      <c r="R693" s="24">
        <f t="shared" ca="1" si="119"/>
        <v>8.1707375919490932</v>
      </c>
      <c r="S693" s="22" t="str">
        <f t="shared" ca="1" si="120"/>
        <v/>
      </c>
      <c r="T693" s="24" t="str">
        <f t="shared" ca="1" si="121"/>
        <v/>
      </c>
      <c r="U693" s="24">
        <f t="shared" ca="1" si="116"/>
        <v>0</v>
      </c>
    </row>
    <row r="694" spans="7:21" x14ac:dyDescent="0.25">
      <c r="G694" s="22">
        <v>687</v>
      </c>
      <c r="H694" s="22">
        <f>HLOOKUP($O694,$B$8:$E$26,H$5,FALSE)</f>
        <v>3</v>
      </c>
      <c r="I694" s="22">
        <f>HLOOKUP($O694,$B$8:$E$26,I$5,FALSE)</f>
        <v>0.2</v>
      </c>
      <c r="J694" s="22">
        <f>HLOOKUP($O694,$B$8:$E$26,J$5,FALSE)</f>
        <v>1.26</v>
      </c>
      <c r="K694" s="22">
        <f>HLOOKUP($O694,$B$8:$E$26,K$5,FALSE)</f>
        <v>0</v>
      </c>
      <c r="L694" s="22">
        <f>HLOOKUP($O694,$B$8:$E$26,L$5,FALSE)</f>
        <v>0</v>
      </c>
      <c r="M694" s="22">
        <f t="shared" si="117"/>
        <v>0.60000000000000009</v>
      </c>
      <c r="N694" s="22">
        <f t="shared" si="118"/>
        <v>3.7800000000000002</v>
      </c>
      <c r="O694" s="22" t="s">
        <v>39</v>
      </c>
      <c r="P694" s="24">
        <f t="shared" ca="1" si="114"/>
        <v>0.42177770880899057</v>
      </c>
      <c r="Q694" s="24">
        <f t="shared" ca="1" si="115"/>
        <v>2.0604195456674503</v>
      </c>
      <c r="R694" s="24">
        <f t="shared" ca="1" si="119"/>
        <v>2.482197254476441</v>
      </c>
      <c r="S694" s="22" t="str">
        <f t="shared" ca="1" si="120"/>
        <v/>
      </c>
      <c r="T694" s="24" t="str">
        <f t="shared" ca="1" si="121"/>
        <v/>
      </c>
      <c r="U694" s="24">
        <f t="shared" ca="1" si="116"/>
        <v>0</v>
      </c>
    </row>
    <row r="695" spans="7:21" x14ac:dyDescent="0.25">
      <c r="G695" s="22">
        <v>688</v>
      </c>
      <c r="H695" s="22">
        <f>HLOOKUP($O695,$B$8:$E$26,H$5,FALSE)</f>
        <v>5</v>
      </c>
      <c r="I695" s="22">
        <f>HLOOKUP($O695,$B$8:$E$26,I$5,FALSE)</f>
        <v>0.18</v>
      </c>
      <c r="J695" s="22">
        <f>HLOOKUP($O695,$B$8:$E$26,J$5,FALSE)</f>
        <v>1.37</v>
      </c>
      <c r="K695" s="22">
        <f>HLOOKUP($O695,$B$8:$E$26,K$5,FALSE)</f>
        <v>0</v>
      </c>
      <c r="L695" s="22">
        <f>HLOOKUP($O695,$B$8:$E$26,L$5,FALSE)</f>
        <v>0</v>
      </c>
      <c r="M695" s="22">
        <f t="shared" si="117"/>
        <v>0.89999999999999991</v>
      </c>
      <c r="N695" s="22">
        <f t="shared" si="118"/>
        <v>6.8500000000000005</v>
      </c>
      <c r="O695" s="22" t="s">
        <v>40</v>
      </c>
      <c r="P695" s="24">
        <f t="shared" ca="1" si="114"/>
        <v>0.25100760368053265</v>
      </c>
      <c r="Q695" s="24">
        <f t="shared" ca="1" si="115"/>
        <v>4.1164623878711106</v>
      </c>
      <c r="R695" s="24">
        <f t="shared" ca="1" si="119"/>
        <v>4.3674699915516433</v>
      </c>
      <c r="S695" s="22" t="str">
        <f t="shared" ca="1" si="120"/>
        <v/>
      </c>
      <c r="T695" s="24" t="str">
        <f t="shared" ca="1" si="121"/>
        <v/>
      </c>
      <c r="U695" s="24">
        <f t="shared" ca="1" si="116"/>
        <v>0</v>
      </c>
    </row>
    <row r="696" spans="7:21" x14ac:dyDescent="0.25">
      <c r="G696" s="22">
        <v>689</v>
      </c>
      <c r="H696" s="22">
        <f>HLOOKUP($O696,$B$8:$E$26,H$5,FALSE)</f>
        <v>1</v>
      </c>
      <c r="I696" s="22">
        <f>HLOOKUP($O696,$B$8:$E$26,I$5,FALSE)</f>
        <v>0.3</v>
      </c>
      <c r="J696" s="22">
        <f>HLOOKUP($O696,$B$8:$E$26,J$5,FALSE)</f>
        <v>0.95</v>
      </c>
      <c r="K696" s="22">
        <f>HLOOKUP($O696,$B$8:$E$26,K$5,FALSE)</f>
        <v>0</v>
      </c>
      <c r="L696" s="22">
        <f>HLOOKUP($O696,$B$8:$E$26,L$5,FALSE)</f>
        <v>0</v>
      </c>
      <c r="M696" s="22">
        <f t="shared" si="117"/>
        <v>0.3</v>
      </c>
      <c r="N696" s="22">
        <f t="shared" si="118"/>
        <v>0.95</v>
      </c>
      <c r="O696" s="22" t="s">
        <v>38</v>
      </c>
      <c r="P696" s="24">
        <f t="shared" ca="1" si="114"/>
        <v>9.9614311211479803E-2</v>
      </c>
      <c r="Q696" s="24">
        <f t="shared" ca="1" si="115"/>
        <v>0.55872559200718119</v>
      </c>
      <c r="R696" s="24">
        <f t="shared" ca="1" si="119"/>
        <v>0.65833990321866098</v>
      </c>
      <c r="S696" s="22" t="str">
        <f t="shared" ca="1" si="120"/>
        <v/>
      </c>
      <c r="T696" s="24" t="str">
        <f t="shared" ca="1" si="121"/>
        <v/>
      </c>
      <c r="U696" s="24">
        <f t="shared" ca="1" si="116"/>
        <v>0</v>
      </c>
    </row>
    <row r="697" spans="7:21" x14ac:dyDescent="0.25">
      <c r="G697" s="22">
        <v>690</v>
      </c>
      <c r="H697" s="22">
        <f>HLOOKUP($O697,$B$8:$E$26,H$5,FALSE)</f>
        <v>1</v>
      </c>
      <c r="I697" s="22">
        <f>HLOOKUP($O697,$B$8:$E$26,I$5,FALSE)</f>
        <v>0.3</v>
      </c>
      <c r="J697" s="22">
        <f>HLOOKUP($O697,$B$8:$E$26,J$5,FALSE)</f>
        <v>0.95</v>
      </c>
      <c r="K697" s="22">
        <f>HLOOKUP($O697,$B$8:$E$26,K$5,FALSE)</f>
        <v>0</v>
      </c>
      <c r="L697" s="22">
        <f>HLOOKUP($O697,$B$8:$E$26,L$5,FALSE)</f>
        <v>0</v>
      </c>
      <c r="M697" s="22">
        <f t="shared" si="117"/>
        <v>0.3</v>
      </c>
      <c r="N697" s="22">
        <f t="shared" si="118"/>
        <v>0.95</v>
      </c>
      <c r="O697" s="22" t="s">
        <v>38</v>
      </c>
      <c r="P697" s="24">
        <f t="shared" ca="1" si="114"/>
        <v>0.29227103360468026</v>
      </c>
      <c r="Q697" s="24">
        <f t="shared" ca="1" si="115"/>
        <v>0.5619234057368987</v>
      </c>
      <c r="R697" s="24">
        <f t="shared" ca="1" si="119"/>
        <v>0.85419443934157901</v>
      </c>
      <c r="S697" s="22" t="str">
        <f t="shared" ca="1" si="120"/>
        <v/>
      </c>
      <c r="T697" s="24" t="str">
        <f t="shared" ca="1" si="121"/>
        <v/>
      </c>
      <c r="U697" s="24">
        <f t="shared" ca="1" si="116"/>
        <v>0</v>
      </c>
    </row>
    <row r="698" spans="7:21" x14ac:dyDescent="0.25">
      <c r="G698" s="22">
        <v>691</v>
      </c>
      <c r="H698" s="22">
        <f>HLOOKUP($O698,$B$8:$E$26,H$5,FALSE)</f>
        <v>1</v>
      </c>
      <c r="I698" s="22">
        <f>HLOOKUP($O698,$B$8:$E$26,I$5,FALSE)</f>
        <v>0.3</v>
      </c>
      <c r="J698" s="22">
        <f>HLOOKUP($O698,$B$8:$E$26,J$5,FALSE)</f>
        <v>0.95</v>
      </c>
      <c r="K698" s="22">
        <f>HLOOKUP($O698,$B$8:$E$26,K$5,FALSE)</f>
        <v>0</v>
      </c>
      <c r="L698" s="22">
        <f>HLOOKUP($O698,$B$8:$E$26,L$5,FALSE)</f>
        <v>0</v>
      </c>
      <c r="M698" s="22">
        <f t="shared" si="117"/>
        <v>0.3</v>
      </c>
      <c r="N698" s="22">
        <f t="shared" si="118"/>
        <v>0.95</v>
      </c>
      <c r="O698" s="22" t="s">
        <v>38</v>
      </c>
      <c r="P698" s="24">
        <f t="shared" ca="1" si="114"/>
        <v>5.6939542058536706E-2</v>
      </c>
      <c r="Q698" s="24">
        <f t="shared" ca="1" si="115"/>
        <v>0.67716015753198044</v>
      </c>
      <c r="R698" s="24">
        <f t="shared" ca="1" si="119"/>
        <v>0.73409969959051713</v>
      </c>
      <c r="S698" s="22" t="str">
        <f t="shared" ca="1" si="120"/>
        <v/>
      </c>
      <c r="T698" s="24" t="str">
        <f t="shared" ca="1" si="121"/>
        <v/>
      </c>
      <c r="U698" s="24">
        <f t="shared" ca="1" si="116"/>
        <v>0</v>
      </c>
    </row>
    <row r="699" spans="7:21" x14ac:dyDescent="0.25">
      <c r="G699" s="22">
        <v>692</v>
      </c>
      <c r="H699" s="22">
        <f>HLOOKUP($O699,$B$8:$E$26,H$5,FALSE)</f>
        <v>3</v>
      </c>
      <c r="I699" s="22">
        <f>HLOOKUP($O699,$B$8:$E$26,I$5,FALSE)</f>
        <v>0.2</v>
      </c>
      <c r="J699" s="22">
        <f>HLOOKUP($O699,$B$8:$E$26,J$5,FALSE)</f>
        <v>1.26</v>
      </c>
      <c r="K699" s="22">
        <f>HLOOKUP($O699,$B$8:$E$26,K$5,FALSE)</f>
        <v>0</v>
      </c>
      <c r="L699" s="22">
        <f>HLOOKUP($O699,$B$8:$E$26,L$5,FALSE)</f>
        <v>0</v>
      </c>
      <c r="M699" s="22">
        <f t="shared" si="117"/>
        <v>0.60000000000000009</v>
      </c>
      <c r="N699" s="22">
        <f t="shared" si="118"/>
        <v>3.7800000000000002</v>
      </c>
      <c r="O699" s="22" t="s">
        <v>39</v>
      </c>
      <c r="P699" s="24">
        <f t="shared" ca="1" si="114"/>
        <v>0.15984588942025663</v>
      </c>
      <c r="Q699" s="24">
        <f t="shared" ca="1" si="115"/>
        <v>2.2444585596653526</v>
      </c>
      <c r="R699" s="24">
        <f t="shared" ca="1" si="119"/>
        <v>2.4043044490856094</v>
      </c>
      <c r="S699" s="22" t="str">
        <f t="shared" ca="1" si="120"/>
        <v/>
      </c>
      <c r="T699" s="24" t="str">
        <f t="shared" ca="1" si="121"/>
        <v/>
      </c>
      <c r="U699" s="24">
        <f t="shared" ca="1" si="116"/>
        <v>0</v>
      </c>
    </row>
    <row r="700" spans="7:21" x14ac:dyDescent="0.25">
      <c r="G700" s="22">
        <v>693</v>
      </c>
      <c r="H700" s="22">
        <f>HLOOKUP($O700,$B$8:$E$26,H$5,FALSE)</f>
        <v>5</v>
      </c>
      <c r="I700" s="22">
        <f>HLOOKUP($O700,$B$8:$E$26,I$5,FALSE)</f>
        <v>0.18</v>
      </c>
      <c r="J700" s="22">
        <f>HLOOKUP($O700,$B$8:$E$26,J$5,FALSE)</f>
        <v>1.37</v>
      </c>
      <c r="K700" s="22">
        <f>HLOOKUP($O700,$B$8:$E$26,K$5,FALSE)</f>
        <v>0</v>
      </c>
      <c r="L700" s="22">
        <f>HLOOKUP($O700,$B$8:$E$26,L$5,FALSE)</f>
        <v>0</v>
      </c>
      <c r="M700" s="22">
        <f t="shared" si="117"/>
        <v>0.89999999999999991</v>
      </c>
      <c r="N700" s="22">
        <f t="shared" si="118"/>
        <v>6.8500000000000005</v>
      </c>
      <c r="O700" s="22" t="s">
        <v>40</v>
      </c>
      <c r="P700" s="24">
        <f t="shared" ca="1" si="114"/>
        <v>0.24397272801597028</v>
      </c>
      <c r="Q700" s="24">
        <f t="shared" ca="1" si="115"/>
        <v>4.3355581585494036</v>
      </c>
      <c r="R700" s="24">
        <f t="shared" ca="1" si="119"/>
        <v>4.5795308865653741</v>
      </c>
      <c r="S700" s="22" t="str">
        <f t="shared" ca="1" si="120"/>
        <v/>
      </c>
      <c r="T700" s="24" t="str">
        <f t="shared" ca="1" si="121"/>
        <v/>
      </c>
      <c r="U700" s="24">
        <f t="shared" ca="1" si="116"/>
        <v>0</v>
      </c>
    </row>
    <row r="701" spans="7:21" x14ac:dyDescent="0.25">
      <c r="G701" s="22">
        <v>694</v>
      </c>
      <c r="H701" s="22">
        <f>HLOOKUP($O701,$B$8:$E$26,H$5,FALSE)</f>
        <v>10</v>
      </c>
      <c r="I701" s="22">
        <f>HLOOKUP($O701,$B$8:$E$26,I$5,FALSE)</f>
        <v>0.2</v>
      </c>
      <c r="J701" s="22">
        <f>HLOOKUP($O701,$B$8:$E$26,J$5,FALSE)</f>
        <v>1.4</v>
      </c>
      <c r="K701" s="22">
        <f>HLOOKUP($O701,$B$8:$E$26,K$5,FALSE)</f>
        <v>0</v>
      </c>
      <c r="L701" s="22">
        <f>HLOOKUP($O701,$B$8:$E$26,L$5,FALSE)</f>
        <v>0</v>
      </c>
      <c r="M701" s="22">
        <f t="shared" si="117"/>
        <v>2</v>
      </c>
      <c r="N701" s="22">
        <f t="shared" si="118"/>
        <v>14</v>
      </c>
      <c r="O701" s="22" t="s">
        <v>41</v>
      </c>
      <c r="P701" s="24">
        <f t="shared" ca="1" si="114"/>
        <v>0.88431618633046671</v>
      </c>
      <c r="Q701" s="24">
        <f t="shared" ca="1" si="115"/>
        <v>7.0782596176359664</v>
      </c>
      <c r="R701" s="24">
        <f t="shared" ca="1" si="119"/>
        <v>7.9625758039664332</v>
      </c>
      <c r="S701" s="22" t="str">
        <f t="shared" ca="1" si="120"/>
        <v/>
      </c>
      <c r="T701" s="24" t="str">
        <f t="shared" ca="1" si="121"/>
        <v/>
      </c>
      <c r="U701" s="24">
        <f t="shared" ca="1" si="116"/>
        <v>0</v>
      </c>
    </row>
    <row r="702" spans="7:21" x14ac:dyDescent="0.25">
      <c r="G702" s="22">
        <v>695</v>
      </c>
      <c r="H702" s="22">
        <f>HLOOKUP($O702,$B$8:$E$26,H$5,FALSE)</f>
        <v>1</v>
      </c>
      <c r="I702" s="22">
        <f>HLOOKUP($O702,$B$8:$E$26,I$5,FALSE)</f>
        <v>0.3</v>
      </c>
      <c r="J702" s="22">
        <f>HLOOKUP($O702,$B$8:$E$26,J$5,FALSE)</f>
        <v>0.95</v>
      </c>
      <c r="K702" s="22">
        <f>HLOOKUP($O702,$B$8:$E$26,K$5,FALSE)</f>
        <v>0</v>
      </c>
      <c r="L702" s="22">
        <f>HLOOKUP($O702,$B$8:$E$26,L$5,FALSE)</f>
        <v>0</v>
      </c>
      <c r="M702" s="22">
        <f t="shared" si="117"/>
        <v>0.3</v>
      </c>
      <c r="N702" s="22">
        <f t="shared" si="118"/>
        <v>0.95</v>
      </c>
      <c r="O702" s="22" t="s">
        <v>38</v>
      </c>
      <c r="P702" s="24">
        <f t="shared" ca="1" si="114"/>
        <v>0.2863190553345436</v>
      </c>
      <c r="Q702" s="24">
        <f t="shared" ca="1" si="115"/>
        <v>0.6377461367550965</v>
      </c>
      <c r="R702" s="24">
        <f t="shared" ca="1" si="119"/>
        <v>0.92406519208964011</v>
      </c>
      <c r="S702" s="22" t="str">
        <f t="shared" ca="1" si="120"/>
        <v/>
      </c>
      <c r="T702" s="24" t="str">
        <f t="shared" ca="1" si="121"/>
        <v/>
      </c>
      <c r="U702" s="24">
        <f t="shared" ca="1" si="116"/>
        <v>0</v>
      </c>
    </row>
    <row r="703" spans="7:21" x14ac:dyDescent="0.25">
      <c r="G703" s="22">
        <v>696</v>
      </c>
      <c r="H703" s="22">
        <f>HLOOKUP($O703,$B$8:$E$26,H$5,FALSE)</f>
        <v>1</v>
      </c>
      <c r="I703" s="22">
        <f>HLOOKUP($O703,$B$8:$E$26,I$5,FALSE)</f>
        <v>0.3</v>
      </c>
      <c r="J703" s="22">
        <f>HLOOKUP($O703,$B$8:$E$26,J$5,FALSE)</f>
        <v>0.95</v>
      </c>
      <c r="K703" s="22">
        <f>HLOOKUP($O703,$B$8:$E$26,K$5,FALSE)</f>
        <v>0</v>
      </c>
      <c r="L703" s="22">
        <f>HLOOKUP($O703,$B$8:$E$26,L$5,FALSE)</f>
        <v>0</v>
      </c>
      <c r="M703" s="22">
        <f t="shared" si="117"/>
        <v>0.3</v>
      </c>
      <c r="N703" s="22">
        <f t="shared" si="118"/>
        <v>0.95</v>
      </c>
      <c r="O703" s="22" t="s">
        <v>38</v>
      </c>
      <c r="P703" s="24">
        <f t="shared" ca="1" si="114"/>
        <v>0.23254293915909466</v>
      </c>
      <c r="Q703" s="24">
        <f t="shared" ca="1" si="115"/>
        <v>0.53847860027890315</v>
      </c>
      <c r="R703" s="24">
        <f t="shared" ca="1" si="119"/>
        <v>0.77102153943799778</v>
      </c>
      <c r="S703" s="22" t="str">
        <f t="shared" ca="1" si="120"/>
        <v/>
      </c>
      <c r="T703" s="24" t="str">
        <f t="shared" ca="1" si="121"/>
        <v/>
      </c>
      <c r="U703" s="24">
        <f t="shared" ca="1" si="116"/>
        <v>0</v>
      </c>
    </row>
    <row r="704" spans="7:21" x14ac:dyDescent="0.25">
      <c r="G704" s="22">
        <v>697</v>
      </c>
      <c r="H704" s="22">
        <f>HLOOKUP($O704,$B$8:$E$26,H$5,FALSE)</f>
        <v>10</v>
      </c>
      <c r="I704" s="22">
        <f>HLOOKUP($O704,$B$8:$E$26,I$5,FALSE)</f>
        <v>0.2</v>
      </c>
      <c r="J704" s="22">
        <f>HLOOKUP($O704,$B$8:$E$26,J$5,FALSE)</f>
        <v>1.4</v>
      </c>
      <c r="K704" s="22">
        <f>HLOOKUP($O704,$B$8:$E$26,K$5,FALSE)</f>
        <v>0</v>
      </c>
      <c r="L704" s="22">
        <f>HLOOKUP($O704,$B$8:$E$26,L$5,FALSE)</f>
        <v>0</v>
      </c>
      <c r="M704" s="22">
        <f t="shared" si="117"/>
        <v>2</v>
      </c>
      <c r="N704" s="22">
        <f t="shared" si="118"/>
        <v>14</v>
      </c>
      <c r="O704" s="22" t="s">
        <v>41</v>
      </c>
      <c r="P704" s="24">
        <f t="shared" ca="1" si="114"/>
        <v>0.31004824962792399</v>
      </c>
      <c r="Q704" s="24">
        <f t="shared" ca="1" si="115"/>
        <v>7.5681186664945033</v>
      </c>
      <c r="R704" s="24">
        <f t="shared" ca="1" si="119"/>
        <v>7.878166916122427</v>
      </c>
      <c r="S704" s="22" t="str">
        <f t="shared" ca="1" si="120"/>
        <v/>
      </c>
      <c r="T704" s="24" t="str">
        <f t="shared" ca="1" si="121"/>
        <v/>
      </c>
      <c r="U704" s="24">
        <f t="shared" ca="1" si="116"/>
        <v>0</v>
      </c>
    </row>
    <row r="705" spans="7:21" x14ac:dyDescent="0.25">
      <c r="G705" s="22">
        <v>698</v>
      </c>
      <c r="H705" s="22">
        <f>HLOOKUP($O705,$B$8:$E$26,H$5,FALSE)</f>
        <v>3</v>
      </c>
      <c r="I705" s="22">
        <f>HLOOKUP($O705,$B$8:$E$26,I$5,FALSE)</f>
        <v>0.2</v>
      </c>
      <c r="J705" s="22">
        <f>HLOOKUP($O705,$B$8:$E$26,J$5,FALSE)</f>
        <v>1.26</v>
      </c>
      <c r="K705" s="22">
        <f>HLOOKUP($O705,$B$8:$E$26,K$5,FALSE)</f>
        <v>0</v>
      </c>
      <c r="L705" s="22">
        <f>HLOOKUP($O705,$B$8:$E$26,L$5,FALSE)</f>
        <v>0</v>
      </c>
      <c r="M705" s="22">
        <f t="shared" si="117"/>
        <v>0.60000000000000009</v>
      </c>
      <c r="N705" s="22">
        <f t="shared" si="118"/>
        <v>3.7800000000000002</v>
      </c>
      <c r="O705" s="22" t="s">
        <v>39</v>
      </c>
      <c r="P705" s="24">
        <f t="shared" ca="1" si="114"/>
        <v>7.5508602324670285E-2</v>
      </c>
      <c r="Q705" s="24">
        <f t="shared" ca="1" si="115"/>
        <v>2.4777877922564744</v>
      </c>
      <c r="R705" s="24">
        <f t="shared" ca="1" si="119"/>
        <v>2.5532963945811447</v>
      </c>
      <c r="S705" s="22" t="str">
        <f t="shared" ca="1" si="120"/>
        <v/>
      </c>
      <c r="T705" s="24" t="str">
        <f t="shared" ca="1" si="121"/>
        <v/>
      </c>
      <c r="U705" s="24">
        <f t="shared" ca="1" si="116"/>
        <v>0</v>
      </c>
    </row>
    <row r="706" spans="7:21" x14ac:dyDescent="0.25">
      <c r="G706" s="22">
        <v>699</v>
      </c>
      <c r="H706" s="22">
        <f>HLOOKUP($O706,$B$8:$E$26,H$5,FALSE)</f>
        <v>5</v>
      </c>
      <c r="I706" s="22">
        <f>HLOOKUP($O706,$B$8:$E$26,I$5,FALSE)</f>
        <v>0.18</v>
      </c>
      <c r="J706" s="22">
        <f>HLOOKUP($O706,$B$8:$E$26,J$5,FALSE)</f>
        <v>1.37</v>
      </c>
      <c r="K706" s="22">
        <f>HLOOKUP($O706,$B$8:$E$26,K$5,FALSE)</f>
        <v>0</v>
      </c>
      <c r="L706" s="22">
        <f>HLOOKUP($O706,$B$8:$E$26,L$5,FALSE)</f>
        <v>0</v>
      </c>
      <c r="M706" s="22">
        <f t="shared" si="117"/>
        <v>0.89999999999999991</v>
      </c>
      <c r="N706" s="22">
        <f t="shared" si="118"/>
        <v>6.8500000000000005</v>
      </c>
      <c r="O706" s="22" t="s">
        <v>40</v>
      </c>
      <c r="P706" s="24">
        <f t="shared" ca="1" si="114"/>
        <v>2.7899428962855351E-3</v>
      </c>
      <c r="Q706" s="24">
        <f t="shared" ca="1" si="115"/>
        <v>4.4051863418598236</v>
      </c>
      <c r="R706" s="24">
        <f t="shared" ca="1" si="119"/>
        <v>4.407976284756109</v>
      </c>
      <c r="S706" s="22" t="str">
        <f t="shared" ca="1" si="120"/>
        <v/>
      </c>
      <c r="T706" s="24" t="str">
        <f t="shared" ca="1" si="121"/>
        <v/>
      </c>
      <c r="U706" s="24">
        <f t="shared" ca="1" si="116"/>
        <v>0</v>
      </c>
    </row>
    <row r="707" spans="7:21" x14ac:dyDescent="0.25">
      <c r="G707" s="22">
        <v>700</v>
      </c>
      <c r="H707" s="22">
        <f>HLOOKUP($O707,$B$8:$E$26,H$5,FALSE)</f>
        <v>5</v>
      </c>
      <c r="I707" s="22">
        <f>HLOOKUP($O707,$B$8:$E$26,I$5,FALSE)</f>
        <v>0.18</v>
      </c>
      <c r="J707" s="22">
        <f>HLOOKUP($O707,$B$8:$E$26,J$5,FALSE)</f>
        <v>1.37</v>
      </c>
      <c r="K707" s="22">
        <f>HLOOKUP($O707,$B$8:$E$26,K$5,FALSE)</f>
        <v>0</v>
      </c>
      <c r="L707" s="22">
        <f>HLOOKUP($O707,$B$8:$E$26,L$5,FALSE)</f>
        <v>0</v>
      </c>
      <c r="M707" s="22">
        <f t="shared" si="117"/>
        <v>0.89999999999999991</v>
      </c>
      <c r="N707" s="22">
        <f t="shared" si="118"/>
        <v>6.8500000000000005</v>
      </c>
      <c r="O707" s="22" t="s">
        <v>40</v>
      </c>
      <c r="P707" s="24">
        <f t="shared" ca="1" si="114"/>
        <v>0.60785333884131465</v>
      </c>
      <c r="Q707" s="24">
        <f t="shared" ca="1" si="115"/>
        <v>4.3683309295571</v>
      </c>
      <c r="R707" s="24">
        <f t="shared" ca="1" si="119"/>
        <v>4.9761842683984145</v>
      </c>
      <c r="S707" s="22" t="str">
        <f t="shared" ca="1" si="120"/>
        <v/>
      </c>
      <c r="T707" s="24" t="str">
        <f t="shared" ca="1" si="121"/>
        <v/>
      </c>
      <c r="U707" s="24">
        <f t="shared" ca="1" si="116"/>
        <v>0</v>
      </c>
    </row>
    <row r="708" spans="7:21" x14ac:dyDescent="0.25">
      <c r="G708" s="22">
        <v>701</v>
      </c>
      <c r="H708" s="22">
        <f>HLOOKUP($O708,$B$8:$E$26,H$5,FALSE)</f>
        <v>1</v>
      </c>
      <c r="I708" s="22">
        <f>HLOOKUP($O708,$B$8:$E$26,I$5,FALSE)</f>
        <v>0.3</v>
      </c>
      <c r="J708" s="22">
        <f>HLOOKUP($O708,$B$8:$E$26,J$5,FALSE)</f>
        <v>0.95</v>
      </c>
      <c r="K708" s="22">
        <f>HLOOKUP($O708,$B$8:$E$26,K$5,FALSE)</f>
        <v>0</v>
      </c>
      <c r="L708" s="22">
        <f>HLOOKUP($O708,$B$8:$E$26,L$5,FALSE)</f>
        <v>0</v>
      </c>
      <c r="M708" s="22">
        <f t="shared" si="117"/>
        <v>0.3</v>
      </c>
      <c r="N708" s="22">
        <f t="shared" si="118"/>
        <v>0.95</v>
      </c>
      <c r="O708" s="22" t="s">
        <v>38</v>
      </c>
      <c r="P708" s="24">
        <f t="shared" ca="1" si="114"/>
        <v>5.5760937758602788E-2</v>
      </c>
      <c r="Q708" s="24">
        <f t="shared" ca="1" si="115"/>
        <v>0.6328381555140713</v>
      </c>
      <c r="R708" s="24">
        <f t="shared" ca="1" si="119"/>
        <v>0.6885990932726741</v>
      </c>
      <c r="S708" s="22" t="str">
        <f t="shared" ca="1" si="120"/>
        <v/>
      </c>
      <c r="T708" s="24" t="str">
        <f t="shared" ca="1" si="121"/>
        <v/>
      </c>
      <c r="U708" s="24">
        <f t="shared" ca="1" si="116"/>
        <v>0</v>
      </c>
    </row>
    <row r="709" spans="7:21" x14ac:dyDescent="0.25">
      <c r="G709" s="22">
        <v>702</v>
      </c>
      <c r="H709" s="22">
        <f>HLOOKUP($O709,$B$8:$E$26,H$5,FALSE)</f>
        <v>3</v>
      </c>
      <c r="I709" s="22">
        <f>HLOOKUP($O709,$B$8:$E$26,I$5,FALSE)</f>
        <v>0.2</v>
      </c>
      <c r="J709" s="22">
        <f>HLOOKUP($O709,$B$8:$E$26,J$5,FALSE)</f>
        <v>1.26</v>
      </c>
      <c r="K709" s="22">
        <f>HLOOKUP($O709,$B$8:$E$26,K$5,FALSE)</f>
        <v>0</v>
      </c>
      <c r="L709" s="22">
        <f>HLOOKUP($O709,$B$8:$E$26,L$5,FALSE)</f>
        <v>0</v>
      </c>
      <c r="M709" s="22">
        <f t="shared" si="117"/>
        <v>0.60000000000000009</v>
      </c>
      <c r="N709" s="22">
        <f t="shared" si="118"/>
        <v>3.7800000000000002</v>
      </c>
      <c r="O709" s="22" t="s">
        <v>39</v>
      </c>
      <c r="P709" s="24">
        <f t="shared" ca="1" si="114"/>
        <v>0.24255698649942714</v>
      </c>
      <c r="Q709" s="24">
        <f t="shared" ca="1" si="115"/>
        <v>2.274208630390075</v>
      </c>
      <c r="R709" s="24">
        <f t="shared" ca="1" si="119"/>
        <v>2.5167656168895021</v>
      </c>
      <c r="S709" s="22" t="str">
        <f t="shared" ca="1" si="120"/>
        <v/>
      </c>
      <c r="T709" s="24" t="str">
        <f t="shared" ca="1" si="121"/>
        <v/>
      </c>
      <c r="U709" s="24">
        <f t="shared" ca="1" si="116"/>
        <v>0</v>
      </c>
    </row>
    <row r="710" spans="7:21" x14ac:dyDescent="0.25">
      <c r="G710" s="22">
        <v>703</v>
      </c>
      <c r="H710" s="22">
        <f>HLOOKUP($O710,$B$8:$E$26,H$5,FALSE)</f>
        <v>5</v>
      </c>
      <c r="I710" s="22">
        <f>HLOOKUP($O710,$B$8:$E$26,I$5,FALSE)</f>
        <v>0.18</v>
      </c>
      <c r="J710" s="22">
        <f>HLOOKUP($O710,$B$8:$E$26,J$5,FALSE)</f>
        <v>1.37</v>
      </c>
      <c r="K710" s="22">
        <f>HLOOKUP($O710,$B$8:$E$26,K$5,FALSE)</f>
        <v>0</v>
      </c>
      <c r="L710" s="22">
        <f>HLOOKUP($O710,$B$8:$E$26,L$5,FALSE)</f>
        <v>0</v>
      </c>
      <c r="M710" s="22">
        <f t="shared" si="117"/>
        <v>0.89999999999999991</v>
      </c>
      <c r="N710" s="22">
        <f t="shared" si="118"/>
        <v>6.8500000000000005</v>
      </c>
      <c r="O710" s="22" t="s">
        <v>40</v>
      </c>
      <c r="P710" s="24">
        <f t="shared" ca="1" si="114"/>
        <v>0.18035231147259725</v>
      </c>
      <c r="Q710" s="24">
        <f t="shared" ca="1" si="115"/>
        <v>4.2613157996063116</v>
      </c>
      <c r="R710" s="24">
        <f t="shared" ca="1" si="119"/>
        <v>4.4416681110789087</v>
      </c>
      <c r="S710" s="22" t="str">
        <f t="shared" ca="1" si="120"/>
        <v/>
      </c>
      <c r="T710" s="24" t="str">
        <f t="shared" ca="1" si="121"/>
        <v/>
      </c>
      <c r="U710" s="24">
        <f t="shared" ca="1" si="116"/>
        <v>0</v>
      </c>
    </row>
    <row r="711" spans="7:21" x14ac:dyDescent="0.25">
      <c r="G711" s="22">
        <v>704</v>
      </c>
      <c r="H711" s="22">
        <f>HLOOKUP($O711,$B$8:$E$26,H$5,FALSE)</f>
        <v>10</v>
      </c>
      <c r="I711" s="22">
        <f>HLOOKUP($O711,$B$8:$E$26,I$5,FALSE)</f>
        <v>0.2</v>
      </c>
      <c r="J711" s="22">
        <f>HLOOKUP($O711,$B$8:$E$26,J$5,FALSE)</f>
        <v>1.4</v>
      </c>
      <c r="K711" s="22">
        <f>HLOOKUP($O711,$B$8:$E$26,K$5,FALSE)</f>
        <v>0</v>
      </c>
      <c r="L711" s="22">
        <f>HLOOKUP($O711,$B$8:$E$26,L$5,FALSE)</f>
        <v>0</v>
      </c>
      <c r="M711" s="22">
        <f t="shared" si="117"/>
        <v>2</v>
      </c>
      <c r="N711" s="22">
        <f t="shared" si="118"/>
        <v>14</v>
      </c>
      <c r="O711" s="22" t="s">
        <v>41</v>
      </c>
      <c r="P711" s="24">
        <f t="shared" ca="1" si="114"/>
        <v>7.8092241177095234E-2</v>
      </c>
      <c r="Q711" s="24">
        <f t="shared" ca="1" si="115"/>
        <v>7.1841311094560973</v>
      </c>
      <c r="R711" s="24">
        <f t="shared" ca="1" si="119"/>
        <v>7.2622233506331924</v>
      </c>
      <c r="S711" s="22" t="str">
        <f t="shared" ca="1" si="120"/>
        <v/>
      </c>
      <c r="T711" s="24" t="str">
        <f t="shared" ca="1" si="121"/>
        <v/>
      </c>
      <c r="U711" s="24">
        <f t="shared" ca="1" si="116"/>
        <v>0</v>
      </c>
    </row>
    <row r="712" spans="7:21" x14ac:dyDescent="0.25">
      <c r="G712" s="22">
        <v>705</v>
      </c>
      <c r="H712" s="22">
        <f>HLOOKUP($O712,$B$8:$E$26,H$5,FALSE)</f>
        <v>10</v>
      </c>
      <c r="I712" s="22">
        <f>HLOOKUP($O712,$B$8:$E$26,I$5,FALSE)</f>
        <v>0.2</v>
      </c>
      <c r="J712" s="22">
        <f>HLOOKUP($O712,$B$8:$E$26,J$5,FALSE)</f>
        <v>1.4</v>
      </c>
      <c r="K712" s="22">
        <f>HLOOKUP($O712,$B$8:$E$26,K$5,FALSE)</f>
        <v>0</v>
      </c>
      <c r="L712" s="22">
        <f>HLOOKUP($O712,$B$8:$E$26,L$5,FALSE)</f>
        <v>0</v>
      </c>
      <c r="M712" s="22">
        <f t="shared" si="117"/>
        <v>2</v>
      </c>
      <c r="N712" s="22">
        <f t="shared" si="118"/>
        <v>14</v>
      </c>
      <c r="O712" s="22" t="s">
        <v>41</v>
      </c>
      <c r="P712" s="24">
        <f t="shared" ca="1" si="114"/>
        <v>0.13943156103971921</v>
      </c>
      <c r="Q712" s="24">
        <f t="shared" ca="1" si="115"/>
        <v>7.7843625325895891</v>
      </c>
      <c r="R712" s="24">
        <f t="shared" ca="1" si="119"/>
        <v>7.9237940936293079</v>
      </c>
      <c r="S712" s="22" t="str">
        <f t="shared" ca="1" si="120"/>
        <v/>
      </c>
      <c r="T712" s="24" t="str">
        <f t="shared" ca="1" si="121"/>
        <v/>
      </c>
      <c r="U712" s="24">
        <f t="shared" ca="1" si="116"/>
        <v>0</v>
      </c>
    </row>
    <row r="713" spans="7:21" x14ac:dyDescent="0.25">
      <c r="G713" s="22">
        <v>706</v>
      </c>
      <c r="H713" s="22">
        <f>HLOOKUP($O713,$B$8:$E$26,H$5,FALSE)</f>
        <v>1</v>
      </c>
      <c r="I713" s="22">
        <f>HLOOKUP($O713,$B$8:$E$26,I$5,FALSE)</f>
        <v>0.3</v>
      </c>
      <c r="J713" s="22">
        <f>HLOOKUP($O713,$B$8:$E$26,J$5,FALSE)</f>
        <v>0.95</v>
      </c>
      <c r="K713" s="22">
        <f>HLOOKUP($O713,$B$8:$E$26,K$5,FALSE)</f>
        <v>0</v>
      </c>
      <c r="L713" s="22">
        <f>HLOOKUP($O713,$B$8:$E$26,L$5,FALSE)</f>
        <v>0</v>
      </c>
      <c r="M713" s="22">
        <f t="shared" si="117"/>
        <v>0.3</v>
      </c>
      <c r="N713" s="22">
        <f t="shared" si="118"/>
        <v>0.95</v>
      </c>
      <c r="O713" s="22" t="s">
        <v>38</v>
      </c>
      <c r="P713" s="24">
        <f t="shared" ref="P713:P776" ca="1" si="122">RAND()*$M713</f>
        <v>4.9939060744879783E-2</v>
      </c>
      <c r="Q713" s="24">
        <f t="shared" ref="Q713:Q776" ca="1" si="123">MIN(N713*20,MAX(M713,NORMINV(RAND(),N713-(N713-M713)/2,(N713-M713)/16)))</f>
        <v>0.60066194708661547</v>
      </c>
      <c r="R713" s="24">
        <f t="shared" ca="1" si="119"/>
        <v>0.65060100783149521</v>
      </c>
      <c r="S713" s="22" t="str">
        <f t="shared" ca="1" si="120"/>
        <v/>
      </c>
      <c r="T713" s="24" t="str">
        <f t="shared" ca="1" si="121"/>
        <v/>
      </c>
      <c r="U713" s="24">
        <f t="shared" ref="U713:U776" ca="1" si="124">Q713*K713*L713</f>
        <v>0</v>
      </c>
    </row>
    <row r="714" spans="7:21" x14ac:dyDescent="0.25">
      <c r="G714" s="22">
        <v>707</v>
      </c>
      <c r="H714" s="22">
        <f>HLOOKUP($O714,$B$8:$E$26,H$5,FALSE)</f>
        <v>3</v>
      </c>
      <c r="I714" s="22">
        <f>HLOOKUP($O714,$B$8:$E$26,I$5,FALSE)</f>
        <v>0.2</v>
      </c>
      <c r="J714" s="22">
        <f>HLOOKUP($O714,$B$8:$E$26,J$5,FALSE)</f>
        <v>1.26</v>
      </c>
      <c r="K714" s="22">
        <f>HLOOKUP($O714,$B$8:$E$26,K$5,FALSE)</f>
        <v>0</v>
      </c>
      <c r="L714" s="22">
        <f>HLOOKUP($O714,$B$8:$E$26,L$5,FALSE)</f>
        <v>0</v>
      </c>
      <c r="M714" s="22">
        <f t="shared" si="117"/>
        <v>0.60000000000000009</v>
      </c>
      <c r="N714" s="22">
        <f t="shared" si="118"/>
        <v>3.7800000000000002</v>
      </c>
      <c r="O714" s="22" t="s">
        <v>39</v>
      </c>
      <c r="P714" s="24">
        <f t="shared" ca="1" si="122"/>
        <v>0.12711695947189119</v>
      </c>
      <c r="Q714" s="24">
        <f t="shared" ca="1" si="123"/>
        <v>1.9553207969171529</v>
      </c>
      <c r="R714" s="24">
        <f t="shared" ca="1" si="119"/>
        <v>2.0824377563890439</v>
      </c>
      <c r="S714" s="22" t="str">
        <f t="shared" ca="1" si="120"/>
        <v/>
      </c>
      <c r="T714" s="24" t="str">
        <f t="shared" ca="1" si="121"/>
        <v/>
      </c>
      <c r="U714" s="24">
        <f t="shared" ca="1" si="124"/>
        <v>0</v>
      </c>
    </row>
    <row r="715" spans="7:21" x14ac:dyDescent="0.25">
      <c r="G715" s="22">
        <v>708</v>
      </c>
      <c r="H715" s="22">
        <f>HLOOKUP($O715,$B$8:$E$26,H$5,FALSE)</f>
        <v>3</v>
      </c>
      <c r="I715" s="22">
        <f>HLOOKUP($O715,$B$8:$E$26,I$5,FALSE)</f>
        <v>0.2</v>
      </c>
      <c r="J715" s="22">
        <f>HLOOKUP($O715,$B$8:$E$26,J$5,FALSE)</f>
        <v>1.26</v>
      </c>
      <c r="K715" s="22">
        <f>HLOOKUP($O715,$B$8:$E$26,K$5,FALSE)</f>
        <v>0</v>
      </c>
      <c r="L715" s="22">
        <f>HLOOKUP($O715,$B$8:$E$26,L$5,FALSE)</f>
        <v>0</v>
      </c>
      <c r="M715" s="22">
        <f t="shared" si="117"/>
        <v>0.60000000000000009</v>
      </c>
      <c r="N715" s="22">
        <f t="shared" si="118"/>
        <v>3.7800000000000002</v>
      </c>
      <c r="O715" s="22" t="s">
        <v>39</v>
      </c>
      <c r="P715" s="24">
        <f t="shared" ca="1" si="122"/>
        <v>0.22890338398270552</v>
      </c>
      <c r="Q715" s="24">
        <f t="shared" ca="1" si="123"/>
        <v>1.89166420879335</v>
      </c>
      <c r="R715" s="24">
        <f t="shared" ca="1" si="119"/>
        <v>2.1205675927760557</v>
      </c>
      <c r="S715" s="22" t="str">
        <f t="shared" ca="1" si="120"/>
        <v/>
      </c>
      <c r="T715" s="24" t="str">
        <f t="shared" ca="1" si="121"/>
        <v/>
      </c>
      <c r="U715" s="24">
        <f t="shared" ca="1" si="124"/>
        <v>0</v>
      </c>
    </row>
    <row r="716" spans="7:21" x14ac:dyDescent="0.25">
      <c r="G716" s="22">
        <v>709</v>
      </c>
      <c r="H716" s="22">
        <f>HLOOKUP($O716,$B$8:$E$26,H$5,FALSE)</f>
        <v>5</v>
      </c>
      <c r="I716" s="22">
        <f>HLOOKUP($O716,$B$8:$E$26,I$5,FALSE)</f>
        <v>0.18</v>
      </c>
      <c r="J716" s="22">
        <f>HLOOKUP($O716,$B$8:$E$26,J$5,FALSE)</f>
        <v>1.37</v>
      </c>
      <c r="K716" s="22">
        <f>HLOOKUP($O716,$B$8:$E$26,K$5,FALSE)</f>
        <v>0</v>
      </c>
      <c r="L716" s="22">
        <f>HLOOKUP($O716,$B$8:$E$26,L$5,FALSE)</f>
        <v>0</v>
      </c>
      <c r="M716" s="22">
        <f t="shared" si="117"/>
        <v>0.89999999999999991</v>
      </c>
      <c r="N716" s="22">
        <f t="shared" si="118"/>
        <v>6.8500000000000005</v>
      </c>
      <c r="O716" s="22" t="s">
        <v>40</v>
      </c>
      <c r="P716" s="24">
        <f t="shared" ca="1" si="122"/>
        <v>6.1249756760440581E-2</v>
      </c>
      <c r="Q716" s="24">
        <f t="shared" ca="1" si="123"/>
        <v>3.4134029720774577</v>
      </c>
      <c r="R716" s="24">
        <f t="shared" ca="1" si="119"/>
        <v>3.4746527288378983</v>
      </c>
      <c r="S716" s="22" t="str">
        <f t="shared" ca="1" si="120"/>
        <v/>
      </c>
      <c r="T716" s="24" t="str">
        <f t="shared" ca="1" si="121"/>
        <v/>
      </c>
      <c r="U716" s="24">
        <f t="shared" ca="1" si="124"/>
        <v>0</v>
      </c>
    </row>
    <row r="717" spans="7:21" x14ac:dyDescent="0.25">
      <c r="G717" s="22">
        <v>710</v>
      </c>
      <c r="H717" s="22">
        <f>HLOOKUP($O717,$B$8:$E$26,H$5,FALSE)</f>
        <v>5</v>
      </c>
      <c r="I717" s="22">
        <f>HLOOKUP($O717,$B$8:$E$26,I$5,FALSE)</f>
        <v>0.18</v>
      </c>
      <c r="J717" s="22">
        <f>HLOOKUP($O717,$B$8:$E$26,J$5,FALSE)</f>
        <v>1.37</v>
      </c>
      <c r="K717" s="22">
        <f>HLOOKUP($O717,$B$8:$E$26,K$5,FALSE)</f>
        <v>0</v>
      </c>
      <c r="L717" s="22">
        <f>HLOOKUP($O717,$B$8:$E$26,L$5,FALSE)</f>
        <v>0</v>
      </c>
      <c r="M717" s="22">
        <f t="shared" si="117"/>
        <v>0.89999999999999991</v>
      </c>
      <c r="N717" s="22">
        <f t="shared" si="118"/>
        <v>6.8500000000000005</v>
      </c>
      <c r="O717" s="22" t="s">
        <v>40</v>
      </c>
      <c r="P717" s="24">
        <f t="shared" ca="1" si="122"/>
        <v>0.55500746325297379</v>
      </c>
      <c r="Q717" s="24">
        <f t="shared" ca="1" si="123"/>
        <v>4.4427905871035795</v>
      </c>
      <c r="R717" s="24">
        <f t="shared" ca="1" si="119"/>
        <v>4.9977980503565531</v>
      </c>
      <c r="S717" s="22" t="str">
        <f t="shared" ca="1" si="120"/>
        <v/>
      </c>
      <c r="T717" s="24" t="str">
        <f t="shared" ca="1" si="121"/>
        <v/>
      </c>
      <c r="U717" s="24">
        <f t="shared" ca="1" si="124"/>
        <v>0</v>
      </c>
    </row>
    <row r="718" spans="7:21" x14ac:dyDescent="0.25">
      <c r="G718" s="22">
        <v>711</v>
      </c>
      <c r="H718" s="22">
        <f>HLOOKUP($O718,$B$8:$E$26,H$5,FALSE)</f>
        <v>5</v>
      </c>
      <c r="I718" s="22">
        <f>HLOOKUP($O718,$B$8:$E$26,I$5,FALSE)</f>
        <v>0.18</v>
      </c>
      <c r="J718" s="22">
        <f>HLOOKUP($O718,$B$8:$E$26,J$5,FALSE)</f>
        <v>1.37</v>
      </c>
      <c r="K718" s="22">
        <f>HLOOKUP($O718,$B$8:$E$26,K$5,FALSE)</f>
        <v>0</v>
      </c>
      <c r="L718" s="22">
        <f>HLOOKUP($O718,$B$8:$E$26,L$5,FALSE)</f>
        <v>0</v>
      </c>
      <c r="M718" s="22">
        <f t="shared" si="117"/>
        <v>0.89999999999999991</v>
      </c>
      <c r="N718" s="22">
        <f t="shared" si="118"/>
        <v>6.8500000000000005</v>
      </c>
      <c r="O718" s="22" t="s">
        <v>40</v>
      </c>
      <c r="P718" s="24">
        <f t="shared" ca="1" si="122"/>
        <v>0.24854990804090774</v>
      </c>
      <c r="Q718" s="24">
        <f t="shared" ca="1" si="123"/>
        <v>4.5192161147775174</v>
      </c>
      <c r="R718" s="24">
        <f t="shared" ca="1" si="119"/>
        <v>4.7677660228184253</v>
      </c>
      <c r="S718" s="22" t="str">
        <f t="shared" ca="1" si="120"/>
        <v/>
      </c>
      <c r="T718" s="24" t="str">
        <f t="shared" ca="1" si="121"/>
        <v/>
      </c>
      <c r="U718" s="24">
        <f t="shared" ca="1" si="124"/>
        <v>0</v>
      </c>
    </row>
    <row r="719" spans="7:21" x14ac:dyDescent="0.25">
      <c r="G719" s="22">
        <v>712</v>
      </c>
      <c r="H719" s="22">
        <f>HLOOKUP($O719,$B$8:$E$26,H$5,FALSE)</f>
        <v>3</v>
      </c>
      <c r="I719" s="22">
        <f>HLOOKUP($O719,$B$8:$E$26,I$5,FALSE)</f>
        <v>0.2</v>
      </c>
      <c r="J719" s="22">
        <f>HLOOKUP($O719,$B$8:$E$26,J$5,FALSE)</f>
        <v>1.26</v>
      </c>
      <c r="K719" s="22">
        <f>HLOOKUP($O719,$B$8:$E$26,K$5,FALSE)</f>
        <v>0</v>
      </c>
      <c r="L719" s="22">
        <f>HLOOKUP($O719,$B$8:$E$26,L$5,FALSE)</f>
        <v>0</v>
      </c>
      <c r="M719" s="22">
        <f t="shared" ref="M719:M782" si="125">I719*$H719</f>
        <v>0.60000000000000009</v>
      </c>
      <c r="N719" s="22">
        <f t="shared" ref="N719:N782" si="126">J719*$H719</f>
        <v>3.7800000000000002</v>
      </c>
      <c r="O719" s="22" t="s">
        <v>39</v>
      </c>
      <c r="P719" s="24">
        <f t="shared" ca="1" si="122"/>
        <v>0.47152329532808418</v>
      </c>
      <c r="Q719" s="24">
        <f t="shared" ca="1" si="123"/>
        <v>2.306968914291363</v>
      </c>
      <c r="R719" s="24">
        <f t="shared" ca="1" si="119"/>
        <v>2.7784922096194471</v>
      </c>
      <c r="S719" s="22" t="str">
        <f t="shared" ca="1" si="120"/>
        <v/>
      </c>
      <c r="T719" s="24" t="str">
        <f t="shared" ca="1" si="121"/>
        <v/>
      </c>
      <c r="U719" s="24">
        <f t="shared" ca="1" si="124"/>
        <v>0</v>
      </c>
    </row>
    <row r="720" spans="7:21" x14ac:dyDescent="0.25">
      <c r="G720" s="22">
        <v>713</v>
      </c>
      <c r="H720" s="22">
        <f>HLOOKUP($O720,$B$8:$E$26,H$5,FALSE)</f>
        <v>3</v>
      </c>
      <c r="I720" s="22">
        <f>HLOOKUP($O720,$B$8:$E$26,I$5,FALSE)</f>
        <v>0.2</v>
      </c>
      <c r="J720" s="22">
        <f>HLOOKUP($O720,$B$8:$E$26,J$5,FALSE)</f>
        <v>1.26</v>
      </c>
      <c r="K720" s="22">
        <f>HLOOKUP($O720,$B$8:$E$26,K$5,FALSE)</f>
        <v>0</v>
      </c>
      <c r="L720" s="22">
        <f>HLOOKUP($O720,$B$8:$E$26,L$5,FALSE)</f>
        <v>0</v>
      </c>
      <c r="M720" s="22">
        <f t="shared" si="125"/>
        <v>0.60000000000000009</v>
      </c>
      <c r="N720" s="22">
        <f t="shared" si="126"/>
        <v>3.7800000000000002</v>
      </c>
      <c r="O720" s="22" t="s">
        <v>39</v>
      </c>
      <c r="P720" s="24">
        <f t="shared" ca="1" si="122"/>
        <v>2.4867659935650235E-2</v>
      </c>
      <c r="Q720" s="24">
        <f t="shared" ca="1" si="123"/>
        <v>2.3395763124700228</v>
      </c>
      <c r="R720" s="24">
        <f t="shared" ca="1" si="119"/>
        <v>2.3644439724056729</v>
      </c>
      <c r="S720" s="22" t="str">
        <f t="shared" ca="1" si="120"/>
        <v/>
      </c>
      <c r="T720" s="24" t="str">
        <f t="shared" ca="1" si="121"/>
        <v/>
      </c>
      <c r="U720" s="24">
        <f t="shared" ca="1" si="124"/>
        <v>0</v>
      </c>
    </row>
    <row r="721" spans="7:21" x14ac:dyDescent="0.25">
      <c r="G721" s="22">
        <v>714</v>
      </c>
      <c r="H721" s="22">
        <f>HLOOKUP($O721,$B$8:$E$26,H$5,FALSE)</f>
        <v>1</v>
      </c>
      <c r="I721" s="22">
        <f>HLOOKUP($O721,$B$8:$E$26,I$5,FALSE)</f>
        <v>0.3</v>
      </c>
      <c r="J721" s="22">
        <f>HLOOKUP($O721,$B$8:$E$26,J$5,FALSE)</f>
        <v>0.95</v>
      </c>
      <c r="K721" s="22">
        <f>HLOOKUP($O721,$B$8:$E$26,K$5,FALSE)</f>
        <v>0</v>
      </c>
      <c r="L721" s="22">
        <f>HLOOKUP($O721,$B$8:$E$26,L$5,FALSE)</f>
        <v>0</v>
      </c>
      <c r="M721" s="22">
        <f t="shared" si="125"/>
        <v>0.3</v>
      </c>
      <c r="N721" s="22">
        <f t="shared" si="126"/>
        <v>0.95</v>
      </c>
      <c r="O721" s="22" t="s">
        <v>38</v>
      </c>
      <c r="P721" s="24">
        <f t="shared" ca="1" si="122"/>
        <v>0.13550085476623941</v>
      </c>
      <c r="Q721" s="24">
        <f t="shared" ca="1" si="123"/>
        <v>0.57394483388889672</v>
      </c>
      <c r="R721" s="24">
        <f t="shared" ca="1" si="119"/>
        <v>0.70944568865513613</v>
      </c>
      <c r="S721" s="22" t="str">
        <f t="shared" ca="1" si="120"/>
        <v/>
      </c>
      <c r="T721" s="24" t="str">
        <f t="shared" ca="1" si="121"/>
        <v/>
      </c>
      <c r="U721" s="24">
        <f t="shared" ca="1" si="124"/>
        <v>0</v>
      </c>
    </row>
    <row r="722" spans="7:21" x14ac:dyDescent="0.25">
      <c r="G722" s="22">
        <v>715</v>
      </c>
      <c r="H722" s="22">
        <f>HLOOKUP($O722,$B$8:$E$26,H$5,FALSE)</f>
        <v>1</v>
      </c>
      <c r="I722" s="22">
        <f>HLOOKUP($O722,$B$8:$E$26,I$5,FALSE)</f>
        <v>0.3</v>
      </c>
      <c r="J722" s="22">
        <f>HLOOKUP($O722,$B$8:$E$26,J$5,FALSE)</f>
        <v>0.95</v>
      </c>
      <c r="K722" s="22">
        <f>HLOOKUP($O722,$B$8:$E$26,K$5,FALSE)</f>
        <v>0</v>
      </c>
      <c r="L722" s="22">
        <f>HLOOKUP($O722,$B$8:$E$26,L$5,FALSE)</f>
        <v>0</v>
      </c>
      <c r="M722" s="22">
        <f t="shared" si="125"/>
        <v>0.3</v>
      </c>
      <c r="N722" s="22">
        <f t="shared" si="126"/>
        <v>0.95</v>
      </c>
      <c r="O722" s="22" t="s">
        <v>38</v>
      </c>
      <c r="P722" s="24">
        <f t="shared" ca="1" si="122"/>
        <v>0.15242496872292641</v>
      </c>
      <c r="Q722" s="24">
        <f t="shared" ca="1" si="123"/>
        <v>0.67229328070230832</v>
      </c>
      <c r="R722" s="24">
        <f t="shared" ca="1" si="119"/>
        <v>0.82471824942523475</v>
      </c>
      <c r="S722" s="22" t="str">
        <f t="shared" ca="1" si="120"/>
        <v/>
      </c>
      <c r="T722" s="24" t="str">
        <f t="shared" ca="1" si="121"/>
        <v/>
      </c>
      <c r="U722" s="24">
        <f t="shared" ca="1" si="124"/>
        <v>0</v>
      </c>
    </row>
    <row r="723" spans="7:21" x14ac:dyDescent="0.25">
      <c r="G723" s="22">
        <v>716</v>
      </c>
      <c r="H723" s="22">
        <f>HLOOKUP($O723,$B$8:$E$26,H$5,FALSE)</f>
        <v>5</v>
      </c>
      <c r="I723" s="22">
        <f>HLOOKUP($O723,$B$8:$E$26,I$5,FALSE)</f>
        <v>0.18</v>
      </c>
      <c r="J723" s="22">
        <f>HLOOKUP($O723,$B$8:$E$26,J$5,FALSE)</f>
        <v>1.37</v>
      </c>
      <c r="K723" s="22">
        <f>HLOOKUP($O723,$B$8:$E$26,K$5,FALSE)</f>
        <v>0</v>
      </c>
      <c r="L723" s="22">
        <f>HLOOKUP($O723,$B$8:$E$26,L$5,FALSE)</f>
        <v>0</v>
      </c>
      <c r="M723" s="22">
        <f t="shared" si="125"/>
        <v>0.89999999999999991</v>
      </c>
      <c r="N723" s="22">
        <f t="shared" si="126"/>
        <v>6.8500000000000005</v>
      </c>
      <c r="O723" s="22" t="s">
        <v>40</v>
      </c>
      <c r="P723" s="24">
        <f t="shared" ca="1" si="122"/>
        <v>0.83264570919814029</v>
      </c>
      <c r="Q723" s="24">
        <f t="shared" ca="1" si="123"/>
        <v>3.7988831222342108</v>
      </c>
      <c r="R723" s="24">
        <f t="shared" ca="1" si="119"/>
        <v>4.6315288314323508</v>
      </c>
      <c r="S723" s="22" t="str">
        <f t="shared" ca="1" si="120"/>
        <v/>
      </c>
      <c r="T723" s="24" t="str">
        <f t="shared" ca="1" si="121"/>
        <v/>
      </c>
      <c r="U723" s="24">
        <f t="shared" ca="1" si="124"/>
        <v>0</v>
      </c>
    </row>
    <row r="724" spans="7:21" x14ac:dyDescent="0.25">
      <c r="G724" s="22">
        <v>717</v>
      </c>
      <c r="H724" s="22">
        <f>HLOOKUP($O724,$B$8:$E$26,H$5,FALSE)</f>
        <v>5</v>
      </c>
      <c r="I724" s="22">
        <f>HLOOKUP($O724,$B$8:$E$26,I$5,FALSE)</f>
        <v>0.18</v>
      </c>
      <c r="J724" s="22">
        <f>HLOOKUP($O724,$B$8:$E$26,J$5,FALSE)</f>
        <v>1.37</v>
      </c>
      <c r="K724" s="22">
        <f>HLOOKUP($O724,$B$8:$E$26,K$5,FALSE)</f>
        <v>0</v>
      </c>
      <c r="L724" s="22">
        <f>HLOOKUP($O724,$B$8:$E$26,L$5,FALSE)</f>
        <v>0</v>
      </c>
      <c r="M724" s="22">
        <f t="shared" si="125"/>
        <v>0.89999999999999991</v>
      </c>
      <c r="N724" s="22">
        <f t="shared" si="126"/>
        <v>6.8500000000000005</v>
      </c>
      <c r="O724" s="22" t="s">
        <v>40</v>
      </c>
      <c r="P724" s="24">
        <f t="shared" ca="1" si="122"/>
        <v>0.33888591209228064</v>
      </c>
      <c r="Q724" s="24">
        <f t="shared" ca="1" si="123"/>
        <v>3.6519524525380698</v>
      </c>
      <c r="R724" s="24">
        <f t="shared" ca="1" si="119"/>
        <v>3.9908383646303505</v>
      </c>
      <c r="S724" s="22" t="str">
        <f t="shared" ca="1" si="120"/>
        <v/>
      </c>
      <c r="T724" s="24" t="str">
        <f t="shared" ca="1" si="121"/>
        <v/>
      </c>
      <c r="U724" s="24">
        <f t="shared" ca="1" si="124"/>
        <v>0</v>
      </c>
    </row>
    <row r="725" spans="7:21" x14ac:dyDescent="0.25">
      <c r="G725" s="22">
        <v>718</v>
      </c>
      <c r="H725" s="22">
        <f>HLOOKUP($O725,$B$8:$E$26,H$5,FALSE)</f>
        <v>5</v>
      </c>
      <c r="I725" s="22">
        <f>HLOOKUP($O725,$B$8:$E$26,I$5,FALSE)</f>
        <v>0.18</v>
      </c>
      <c r="J725" s="22">
        <f>HLOOKUP($O725,$B$8:$E$26,J$5,FALSE)</f>
        <v>1.37</v>
      </c>
      <c r="K725" s="22">
        <f>HLOOKUP($O725,$B$8:$E$26,K$5,FALSE)</f>
        <v>0</v>
      </c>
      <c r="L725" s="22">
        <f>HLOOKUP($O725,$B$8:$E$26,L$5,FALSE)</f>
        <v>0</v>
      </c>
      <c r="M725" s="22">
        <f t="shared" si="125"/>
        <v>0.89999999999999991</v>
      </c>
      <c r="N725" s="22">
        <f t="shared" si="126"/>
        <v>6.8500000000000005</v>
      </c>
      <c r="O725" s="22" t="s">
        <v>40</v>
      </c>
      <c r="P725" s="24">
        <f t="shared" ca="1" si="122"/>
        <v>0.49803785030769715</v>
      </c>
      <c r="Q725" s="24">
        <f t="shared" ca="1" si="123"/>
        <v>4.3234198721825443</v>
      </c>
      <c r="R725" s="24">
        <f t="shared" ca="1" si="119"/>
        <v>4.8214577224902415</v>
      </c>
      <c r="S725" s="22" t="str">
        <f t="shared" ca="1" si="120"/>
        <v/>
      </c>
      <c r="T725" s="24" t="str">
        <f t="shared" ca="1" si="121"/>
        <v/>
      </c>
      <c r="U725" s="24">
        <f t="shared" ca="1" si="124"/>
        <v>0</v>
      </c>
    </row>
    <row r="726" spans="7:21" x14ac:dyDescent="0.25">
      <c r="G726" s="22">
        <v>719</v>
      </c>
      <c r="H726" s="22">
        <f>HLOOKUP($O726,$B$8:$E$26,H$5,FALSE)</f>
        <v>1</v>
      </c>
      <c r="I726" s="22">
        <f>HLOOKUP($O726,$B$8:$E$26,I$5,FALSE)</f>
        <v>0.3</v>
      </c>
      <c r="J726" s="22">
        <f>HLOOKUP($O726,$B$8:$E$26,J$5,FALSE)</f>
        <v>0.95</v>
      </c>
      <c r="K726" s="22">
        <f>HLOOKUP($O726,$B$8:$E$26,K$5,FALSE)</f>
        <v>0</v>
      </c>
      <c r="L726" s="22">
        <f>HLOOKUP($O726,$B$8:$E$26,L$5,FALSE)</f>
        <v>0</v>
      </c>
      <c r="M726" s="22">
        <f t="shared" si="125"/>
        <v>0.3</v>
      </c>
      <c r="N726" s="22">
        <f t="shared" si="126"/>
        <v>0.95</v>
      </c>
      <c r="O726" s="22" t="s">
        <v>38</v>
      </c>
      <c r="P726" s="24">
        <f t="shared" ca="1" si="122"/>
        <v>0.1132305849045188</v>
      </c>
      <c r="Q726" s="24">
        <f t="shared" ca="1" si="123"/>
        <v>0.5284914491478877</v>
      </c>
      <c r="R726" s="24">
        <f t="shared" ca="1" si="119"/>
        <v>0.64172203405240646</v>
      </c>
      <c r="S726" s="22" t="str">
        <f t="shared" ca="1" si="120"/>
        <v/>
      </c>
      <c r="T726" s="24" t="str">
        <f t="shared" ca="1" si="121"/>
        <v/>
      </c>
      <c r="U726" s="24">
        <f t="shared" ca="1" si="124"/>
        <v>0</v>
      </c>
    </row>
    <row r="727" spans="7:21" x14ac:dyDescent="0.25">
      <c r="G727" s="22">
        <v>720</v>
      </c>
      <c r="H727" s="22">
        <f>HLOOKUP($O727,$B$8:$E$26,H$5,FALSE)</f>
        <v>10</v>
      </c>
      <c r="I727" s="22">
        <f>HLOOKUP($O727,$B$8:$E$26,I$5,FALSE)</f>
        <v>0.2</v>
      </c>
      <c r="J727" s="22">
        <f>HLOOKUP($O727,$B$8:$E$26,J$5,FALSE)</f>
        <v>1.4</v>
      </c>
      <c r="K727" s="22">
        <f>HLOOKUP($O727,$B$8:$E$26,K$5,FALSE)</f>
        <v>0</v>
      </c>
      <c r="L727" s="22">
        <f>HLOOKUP($O727,$B$8:$E$26,L$5,FALSE)</f>
        <v>0</v>
      </c>
      <c r="M727" s="22">
        <f t="shared" si="125"/>
        <v>2</v>
      </c>
      <c r="N727" s="22">
        <f t="shared" si="126"/>
        <v>14</v>
      </c>
      <c r="O727" s="22" t="s">
        <v>41</v>
      </c>
      <c r="P727" s="24">
        <f t="shared" ca="1" si="122"/>
        <v>0.22527427404796541</v>
      </c>
      <c r="Q727" s="24">
        <f t="shared" ca="1" si="123"/>
        <v>8.4649103122479339</v>
      </c>
      <c r="R727" s="24">
        <f t="shared" ca="1" si="119"/>
        <v>8.6901845862958993</v>
      </c>
      <c r="S727" s="22" t="str">
        <f t="shared" ca="1" si="120"/>
        <v/>
      </c>
      <c r="T727" s="24" t="str">
        <f t="shared" ca="1" si="121"/>
        <v/>
      </c>
      <c r="U727" s="24">
        <f t="shared" ca="1" si="124"/>
        <v>0</v>
      </c>
    </row>
    <row r="728" spans="7:21" x14ac:dyDescent="0.25">
      <c r="G728" s="22">
        <v>721</v>
      </c>
      <c r="H728" s="22">
        <f>HLOOKUP($O728,$B$8:$E$26,H$5,FALSE)</f>
        <v>1</v>
      </c>
      <c r="I728" s="22">
        <f>HLOOKUP($O728,$B$8:$E$26,I$5,FALSE)</f>
        <v>0.3</v>
      </c>
      <c r="J728" s="22">
        <f>HLOOKUP($O728,$B$8:$E$26,J$5,FALSE)</f>
        <v>0.95</v>
      </c>
      <c r="K728" s="22">
        <f>HLOOKUP($O728,$B$8:$E$26,K$5,FALSE)</f>
        <v>0</v>
      </c>
      <c r="L728" s="22">
        <f>HLOOKUP($O728,$B$8:$E$26,L$5,FALSE)</f>
        <v>0</v>
      </c>
      <c r="M728" s="22">
        <f t="shared" si="125"/>
        <v>0.3</v>
      </c>
      <c r="N728" s="22">
        <f t="shared" si="126"/>
        <v>0.95</v>
      </c>
      <c r="O728" s="22" t="s">
        <v>38</v>
      </c>
      <c r="P728" s="24">
        <f t="shared" ca="1" si="122"/>
        <v>9.3834214415612141E-2</v>
      </c>
      <c r="Q728" s="24">
        <f t="shared" ca="1" si="123"/>
        <v>0.54084644487541955</v>
      </c>
      <c r="R728" s="24">
        <f t="shared" ca="1" si="119"/>
        <v>0.63468065929103168</v>
      </c>
      <c r="S728" s="22" t="str">
        <f t="shared" ca="1" si="120"/>
        <v/>
      </c>
      <c r="T728" s="24" t="str">
        <f t="shared" ca="1" si="121"/>
        <v/>
      </c>
      <c r="U728" s="24">
        <f t="shared" ca="1" si="124"/>
        <v>0</v>
      </c>
    </row>
    <row r="729" spans="7:21" x14ac:dyDescent="0.25">
      <c r="G729" s="22">
        <v>722</v>
      </c>
      <c r="H729" s="22">
        <f>HLOOKUP($O729,$B$8:$E$26,H$5,FALSE)</f>
        <v>5</v>
      </c>
      <c r="I729" s="22">
        <f>HLOOKUP($O729,$B$8:$E$26,I$5,FALSE)</f>
        <v>0.18</v>
      </c>
      <c r="J729" s="22">
        <f>HLOOKUP($O729,$B$8:$E$26,J$5,FALSE)</f>
        <v>1.37</v>
      </c>
      <c r="K729" s="22">
        <f>HLOOKUP($O729,$B$8:$E$26,K$5,FALSE)</f>
        <v>0</v>
      </c>
      <c r="L729" s="22">
        <f>HLOOKUP($O729,$B$8:$E$26,L$5,FALSE)</f>
        <v>0</v>
      </c>
      <c r="M729" s="22">
        <f t="shared" si="125"/>
        <v>0.89999999999999991</v>
      </c>
      <c r="N729" s="22">
        <f t="shared" si="126"/>
        <v>6.8500000000000005</v>
      </c>
      <c r="O729" s="22" t="s">
        <v>40</v>
      </c>
      <c r="P729" s="24">
        <f t="shared" ca="1" si="122"/>
        <v>0.13585043785311254</v>
      </c>
      <c r="Q729" s="24">
        <f t="shared" ca="1" si="123"/>
        <v>4.7161649951358964</v>
      </c>
      <c r="R729" s="24">
        <f t="shared" ca="1" si="119"/>
        <v>4.8520154329890088</v>
      </c>
      <c r="S729" s="22" t="str">
        <f t="shared" ca="1" si="120"/>
        <v/>
      </c>
      <c r="T729" s="24" t="str">
        <f t="shared" ca="1" si="121"/>
        <v/>
      </c>
      <c r="U729" s="24">
        <f t="shared" ca="1" si="124"/>
        <v>0</v>
      </c>
    </row>
    <row r="730" spans="7:21" x14ac:dyDescent="0.25">
      <c r="G730" s="22">
        <v>723</v>
      </c>
      <c r="H730" s="22">
        <f>HLOOKUP($O730,$B$8:$E$26,H$5,FALSE)</f>
        <v>3</v>
      </c>
      <c r="I730" s="22">
        <f>HLOOKUP($O730,$B$8:$E$26,I$5,FALSE)</f>
        <v>0.2</v>
      </c>
      <c r="J730" s="22">
        <f>HLOOKUP($O730,$B$8:$E$26,J$5,FALSE)</f>
        <v>1.26</v>
      </c>
      <c r="K730" s="22">
        <f>HLOOKUP($O730,$B$8:$E$26,K$5,FALSE)</f>
        <v>0</v>
      </c>
      <c r="L730" s="22">
        <f>HLOOKUP($O730,$B$8:$E$26,L$5,FALSE)</f>
        <v>0</v>
      </c>
      <c r="M730" s="22">
        <f t="shared" si="125"/>
        <v>0.60000000000000009</v>
      </c>
      <c r="N730" s="22">
        <f t="shared" si="126"/>
        <v>3.7800000000000002</v>
      </c>
      <c r="O730" s="22" t="s">
        <v>39</v>
      </c>
      <c r="P730" s="24">
        <f t="shared" ca="1" si="122"/>
        <v>9.1543298338148463E-2</v>
      </c>
      <c r="Q730" s="24">
        <f t="shared" ca="1" si="123"/>
        <v>1.9864714058427133</v>
      </c>
      <c r="R730" s="24">
        <f t="shared" ca="1" si="119"/>
        <v>2.0780147041808616</v>
      </c>
      <c r="S730" s="22" t="str">
        <f t="shared" ca="1" si="120"/>
        <v/>
      </c>
      <c r="T730" s="24" t="str">
        <f t="shared" ca="1" si="121"/>
        <v/>
      </c>
      <c r="U730" s="24">
        <f t="shared" ca="1" si="124"/>
        <v>0</v>
      </c>
    </row>
    <row r="731" spans="7:21" x14ac:dyDescent="0.25">
      <c r="G731" s="22">
        <v>724</v>
      </c>
      <c r="H731" s="22">
        <f>HLOOKUP($O731,$B$8:$E$26,H$5,FALSE)</f>
        <v>3</v>
      </c>
      <c r="I731" s="22">
        <f>HLOOKUP($O731,$B$8:$E$26,I$5,FALSE)</f>
        <v>0.2</v>
      </c>
      <c r="J731" s="22">
        <f>HLOOKUP($O731,$B$8:$E$26,J$5,FALSE)</f>
        <v>1.26</v>
      </c>
      <c r="K731" s="22">
        <f>HLOOKUP($O731,$B$8:$E$26,K$5,FALSE)</f>
        <v>0</v>
      </c>
      <c r="L731" s="22">
        <f>HLOOKUP($O731,$B$8:$E$26,L$5,FALSE)</f>
        <v>0</v>
      </c>
      <c r="M731" s="22">
        <f t="shared" si="125"/>
        <v>0.60000000000000009</v>
      </c>
      <c r="N731" s="22">
        <f t="shared" si="126"/>
        <v>3.7800000000000002</v>
      </c>
      <c r="O731" s="22" t="s">
        <v>39</v>
      </c>
      <c r="P731" s="24">
        <f t="shared" ca="1" si="122"/>
        <v>0.11378050216408746</v>
      </c>
      <c r="Q731" s="24">
        <f t="shared" ca="1" si="123"/>
        <v>2.217270212450682</v>
      </c>
      <c r="R731" s="24">
        <f t="shared" ca="1" si="119"/>
        <v>2.3310507146147694</v>
      </c>
      <c r="S731" s="22" t="str">
        <f t="shared" ca="1" si="120"/>
        <v/>
      </c>
      <c r="T731" s="24" t="str">
        <f t="shared" ca="1" si="121"/>
        <v/>
      </c>
      <c r="U731" s="24">
        <f t="shared" ca="1" si="124"/>
        <v>0</v>
      </c>
    </row>
    <row r="732" spans="7:21" x14ac:dyDescent="0.25">
      <c r="G732" s="22">
        <v>725</v>
      </c>
      <c r="H732" s="22">
        <f>HLOOKUP($O732,$B$8:$E$26,H$5,FALSE)</f>
        <v>10</v>
      </c>
      <c r="I732" s="22">
        <f>HLOOKUP($O732,$B$8:$E$26,I$5,FALSE)</f>
        <v>0.2</v>
      </c>
      <c r="J732" s="22">
        <f>HLOOKUP($O732,$B$8:$E$26,J$5,FALSE)</f>
        <v>1.4</v>
      </c>
      <c r="K732" s="22">
        <f>HLOOKUP($O732,$B$8:$E$26,K$5,FALSE)</f>
        <v>0</v>
      </c>
      <c r="L732" s="22">
        <f>HLOOKUP($O732,$B$8:$E$26,L$5,FALSE)</f>
        <v>0</v>
      </c>
      <c r="M732" s="22">
        <f t="shared" si="125"/>
        <v>2</v>
      </c>
      <c r="N732" s="22">
        <f t="shared" si="126"/>
        <v>14</v>
      </c>
      <c r="O732" s="22" t="s">
        <v>41</v>
      </c>
      <c r="P732" s="24">
        <f t="shared" ca="1" si="122"/>
        <v>1.6144264527406724</v>
      </c>
      <c r="Q732" s="24">
        <f t="shared" ca="1" si="123"/>
        <v>8.9468809671355025</v>
      </c>
      <c r="R732" s="24">
        <f t="shared" ca="1" si="119"/>
        <v>10.561307419876176</v>
      </c>
      <c r="S732" s="22" t="str">
        <f t="shared" ca="1" si="120"/>
        <v>D</v>
      </c>
      <c r="T732" s="24">
        <f t="shared" ca="1" si="121"/>
        <v>0.56130741987617583</v>
      </c>
      <c r="U732" s="24">
        <f t="shared" ca="1" si="124"/>
        <v>0</v>
      </c>
    </row>
    <row r="733" spans="7:21" x14ac:dyDescent="0.25">
      <c r="G733" s="22">
        <v>726</v>
      </c>
      <c r="H733" s="22">
        <f>HLOOKUP($O733,$B$8:$E$26,H$5,FALSE)</f>
        <v>3</v>
      </c>
      <c r="I733" s="22">
        <f>HLOOKUP($O733,$B$8:$E$26,I$5,FALSE)</f>
        <v>0.2</v>
      </c>
      <c r="J733" s="22">
        <f>HLOOKUP($O733,$B$8:$E$26,J$5,FALSE)</f>
        <v>1.26</v>
      </c>
      <c r="K733" s="22">
        <f>HLOOKUP($O733,$B$8:$E$26,K$5,FALSE)</f>
        <v>0</v>
      </c>
      <c r="L733" s="22">
        <f>HLOOKUP($O733,$B$8:$E$26,L$5,FALSE)</f>
        <v>0</v>
      </c>
      <c r="M733" s="22">
        <f t="shared" si="125"/>
        <v>0.60000000000000009</v>
      </c>
      <c r="N733" s="22">
        <f t="shared" si="126"/>
        <v>3.7800000000000002</v>
      </c>
      <c r="O733" s="22" t="s">
        <v>39</v>
      </c>
      <c r="P733" s="24">
        <f t="shared" ca="1" si="122"/>
        <v>0.16909730526502928</v>
      </c>
      <c r="Q733" s="24">
        <f t="shared" ca="1" si="123"/>
        <v>2.2358593852465982</v>
      </c>
      <c r="R733" s="24">
        <f t="shared" ca="1" si="119"/>
        <v>2.4049566905116273</v>
      </c>
      <c r="S733" s="22" t="str">
        <f t="shared" ca="1" si="120"/>
        <v/>
      </c>
      <c r="T733" s="24" t="str">
        <f t="shared" ca="1" si="121"/>
        <v/>
      </c>
      <c r="U733" s="24">
        <f t="shared" ca="1" si="124"/>
        <v>0</v>
      </c>
    </row>
    <row r="734" spans="7:21" x14ac:dyDescent="0.25">
      <c r="G734" s="22">
        <v>727</v>
      </c>
      <c r="H734" s="22">
        <f>HLOOKUP($O734,$B$8:$E$26,H$5,FALSE)</f>
        <v>3</v>
      </c>
      <c r="I734" s="22">
        <f>HLOOKUP($O734,$B$8:$E$26,I$5,FALSE)</f>
        <v>0.2</v>
      </c>
      <c r="J734" s="22">
        <f>HLOOKUP($O734,$B$8:$E$26,J$5,FALSE)</f>
        <v>1.26</v>
      </c>
      <c r="K734" s="22">
        <f>HLOOKUP($O734,$B$8:$E$26,K$5,FALSE)</f>
        <v>0</v>
      </c>
      <c r="L734" s="22">
        <f>HLOOKUP($O734,$B$8:$E$26,L$5,FALSE)</f>
        <v>0</v>
      </c>
      <c r="M734" s="22">
        <f t="shared" si="125"/>
        <v>0.60000000000000009</v>
      </c>
      <c r="N734" s="22">
        <f t="shared" si="126"/>
        <v>3.7800000000000002</v>
      </c>
      <c r="O734" s="22" t="s">
        <v>39</v>
      </c>
      <c r="P734" s="24">
        <f t="shared" ca="1" si="122"/>
        <v>0.5007056794976309</v>
      </c>
      <c r="Q734" s="24">
        <f t="shared" ca="1" si="123"/>
        <v>2.1340842768254991</v>
      </c>
      <c r="R734" s="24">
        <f t="shared" ca="1" si="119"/>
        <v>2.6347899563231301</v>
      </c>
      <c r="S734" s="22" t="str">
        <f t="shared" ca="1" si="120"/>
        <v/>
      </c>
      <c r="T734" s="24" t="str">
        <f t="shared" ca="1" si="121"/>
        <v/>
      </c>
      <c r="U734" s="24">
        <f t="shared" ca="1" si="124"/>
        <v>0</v>
      </c>
    </row>
    <row r="735" spans="7:21" x14ac:dyDescent="0.25">
      <c r="G735" s="22">
        <v>728</v>
      </c>
      <c r="H735" s="22">
        <f>HLOOKUP($O735,$B$8:$E$26,H$5,FALSE)</f>
        <v>5</v>
      </c>
      <c r="I735" s="22">
        <f>HLOOKUP($O735,$B$8:$E$26,I$5,FALSE)</f>
        <v>0.18</v>
      </c>
      <c r="J735" s="22">
        <f>HLOOKUP($O735,$B$8:$E$26,J$5,FALSE)</f>
        <v>1.37</v>
      </c>
      <c r="K735" s="22">
        <f>HLOOKUP($O735,$B$8:$E$26,K$5,FALSE)</f>
        <v>0</v>
      </c>
      <c r="L735" s="22">
        <f>HLOOKUP($O735,$B$8:$E$26,L$5,FALSE)</f>
        <v>0</v>
      </c>
      <c r="M735" s="22">
        <f t="shared" si="125"/>
        <v>0.89999999999999991</v>
      </c>
      <c r="N735" s="22">
        <f t="shared" si="126"/>
        <v>6.8500000000000005</v>
      </c>
      <c r="O735" s="22" t="s">
        <v>40</v>
      </c>
      <c r="P735" s="24">
        <f t="shared" ca="1" si="122"/>
        <v>8.8454401224928418E-3</v>
      </c>
      <c r="Q735" s="24">
        <f t="shared" ca="1" si="123"/>
        <v>3.663090703036457</v>
      </c>
      <c r="R735" s="24">
        <f t="shared" ca="1" si="119"/>
        <v>3.6719361431589497</v>
      </c>
      <c r="S735" s="22" t="str">
        <f t="shared" ca="1" si="120"/>
        <v/>
      </c>
      <c r="T735" s="24" t="str">
        <f t="shared" ca="1" si="121"/>
        <v/>
      </c>
      <c r="U735" s="24">
        <f t="shared" ca="1" si="124"/>
        <v>0</v>
      </c>
    </row>
    <row r="736" spans="7:21" x14ac:dyDescent="0.25">
      <c r="G736" s="22">
        <v>729</v>
      </c>
      <c r="H736" s="22">
        <f>HLOOKUP($O736,$B$8:$E$26,H$5,FALSE)</f>
        <v>1</v>
      </c>
      <c r="I736" s="22">
        <f>HLOOKUP($O736,$B$8:$E$26,I$5,FALSE)</f>
        <v>0.3</v>
      </c>
      <c r="J736" s="22">
        <f>HLOOKUP($O736,$B$8:$E$26,J$5,FALSE)</f>
        <v>0.95</v>
      </c>
      <c r="K736" s="22">
        <f>HLOOKUP($O736,$B$8:$E$26,K$5,FALSE)</f>
        <v>0</v>
      </c>
      <c r="L736" s="22">
        <f>HLOOKUP($O736,$B$8:$E$26,L$5,FALSE)</f>
        <v>0</v>
      </c>
      <c r="M736" s="22">
        <f t="shared" si="125"/>
        <v>0.3</v>
      </c>
      <c r="N736" s="22">
        <f t="shared" si="126"/>
        <v>0.95</v>
      </c>
      <c r="O736" s="22" t="s">
        <v>38</v>
      </c>
      <c r="P736" s="24">
        <f t="shared" ca="1" si="122"/>
        <v>0.25121083681427808</v>
      </c>
      <c r="Q736" s="24">
        <f t="shared" ca="1" si="123"/>
        <v>0.6235986855342277</v>
      </c>
      <c r="R736" s="24">
        <f t="shared" ca="1" si="119"/>
        <v>0.87480952234850573</v>
      </c>
      <c r="S736" s="22" t="str">
        <f t="shared" ca="1" si="120"/>
        <v/>
      </c>
      <c r="T736" s="24" t="str">
        <f t="shared" ca="1" si="121"/>
        <v/>
      </c>
      <c r="U736" s="24">
        <f t="shared" ca="1" si="124"/>
        <v>0</v>
      </c>
    </row>
    <row r="737" spans="7:21" x14ac:dyDescent="0.25">
      <c r="G737" s="22">
        <v>730</v>
      </c>
      <c r="H737" s="22">
        <f>HLOOKUP($O737,$B$8:$E$26,H$5,FALSE)</f>
        <v>10</v>
      </c>
      <c r="I737" s="22">
        <f>HLOOKUP($O737,$B$8:$E$26,I$5,FALSE)</f>
        <v>0.2</v>
      </c>
      <c r="J737" s="22">
        <f>HLOOKUP($O737,$B$8:$E$26,J$5,FALSE)</f>
        <v>1.4</v>
      </c>
      <c r="K737" s="22">
        <f>HLOOKUP($O737,$B$8:$E$26,K$5,FALSE)</f>
        <v>0</v>
      </c>
      <c r="L737" s="22">
        <f>HLOOKUP($O737,$B$8:$E$26,L$5,FALSE)</f>
        <v>0</v>
      </c>
      <c r="M737" s="22">
        <f t="shared" si="125"/>
        <v>2</v>
      </c>
      <c r="N737" s="22">
        <f t="shared" si="126"/>
        <v>14</v>
      </c>
      <c r="O737" s="22" t="s">
        <v>41</v>
      </c>
      <c r="P737" s="24">
        <f t="shared" ca="1" si="122"/>
        <v>0.94783281274698949</v>
      </c>
      <c r="Q737" s="24">
        <f t="shared" ca="1" si="123"/>
        <v>8.0756880044622275</v>
      </c>
      <c r="R737" s="24">
        <f t="shared" ca="1" si="119"/>
        <v>9.0235208172092172</v>
      </c>
      <c r="S737" s="22" t="str">
        <f t="shared" ca="1" si="120"/>
        <v/>
      </c>
      <c r="T737" s="24" t="str">
        <f t="shared" ca="1" si="121"/>
        <v/>
      </c>
      <c r="U737" s="24">
        <f t="shared" ca="1" si="124"/>
        <v>0</v>
      </c>
    </row>
    <row r="738" spans="7:21" x14ac:dyDescent="0.25">
      <c r="G738" s="22">
        <v>731</v>
      </c>
      <c r="H738" s="22">
        <f>HLOOKUP($O738,$B$8:$E$26,H$5,FALSE)</f>
        <v>10</v>
      </c>
      <c r="I738" s="22">
        <f>HLOOKUP($O738,$B$8:$E$26,I$5,FALSE)</f>
        <v>0.2</v>
      </c>
      <c r="J738" s="22">
        <f>HLOOKUP($O738,$B$8:$E$26,J$5,FALSE)</f>
        <v>1.4</v>
      </c>
      <c r="K738" s="22">
        <f>HLOOKUP($O738,$B$8:$E$26,K$5,FALSE)</f>
        <v>0</v>
      </c>
      <c r="L738" s="22">
        <f>HLOOKUP($O738,$B$8:$E$26,L$5,FALSE)</f>
        <v>0</v>
      </c>
      <c r="M738" s="22">
        <f t="shared" si="125"/>
        <v>2</v>
      </c>
      <c r="N738" s="22">
        <f t="shared" si="126"/>
        <v>14</v>
      </c>
      <c r="O738" s="22" t="s">
        <v>41</v>
      </c>
      <c r="P738" s="24">
        <f t="shared" ca="1" si="122"/>
        <v>1.3389090105275614</v>
      </c>
      <c r="Q738" s="24">
        <f t="shared" ca="1" si="123"/>
        <v>6.9293253582070182</v>
      </c>
      <c r="R738" s="24">
        <f t="shared" ca="1" si="119"/>
        <v>8.2682343687345803</v>
      </c>
      <c r="S738" s="22" t="str">
        <f t="shared" ca="1" si="120"/>
        <v/>
      </c>
      <c r="T738" s="24" t="str">
        <f t="shared" ca="1" si="121"/>
        <v/>
      </c>
      <c r="U738" s="24">
        <f t="shared" ca="1" si="124"/>
        <v>0</v>
      </c>
    </row>
    <row r="739" spans="7:21" x14ac:dyDescent="0.25">
      <c r="G739" s="22">
        <v>732</v>
      </c>
      <c r="H739" s="22">
        <f>HLOOKUP($O739,$B$8:$E$26,H$5,FALSE)</f>
        <v>3</v>
      </c>
      <c r="I739" s="22">
        <f>HLOOKUP($O739,$B$8:$E$26,I$5,FALSE)</f>
        <v>0.2</v>
      </c>
      <c r="J739" s="22">
        <f>HLOOKUP($O739,$B$8:$E$26,J$5,FALSE)</f>
        <v>1.26</v>
      </c>
      <c r="K739" s="22">
        <f>HLOOKUP($O739,$B$8:$E$26,K$5,FALSE)</f>
        <v>0</v>
      </c>
      <c r="L739" s="22">
        <f>HLOOKUP($O739,$B$8:$E$26,L$5,FALSE)</f>
        <v>0</v>
      </c>
      <c r="M739" s="22">
        <f t="shared" si="125"/>
        <v>0.60000000000000009</v>
      </c>
      <c r="N739" s="22">
        <f t="shared" si="126"/>
        <v>3.7800000000000002</v>
      </c>
      <c r="O739" s="22" t="s">
        <v>39</v>
      </c>
      <c r="P739" s="24">
        <f t="shared" ca="1" si="122"/>
        <v>0.21075824487224548</v>
      </c>
      <c r="Q739" s="24">
        <f t="shared" ca="1" si="123"/>
        <v>2.1365452692166786</v>
      </c>
      <c r="R739" s="24">
        <f t="shared" ca="1" si="119"/>
        <v>2.347303514088924</v>
      </c>
      <c r="S739" s="22" t="str">
        <f t="shared" ca="1" si="120"/>
        <v/>
      </c>
      <c r="T739" s="24" t="str">
        <f t="shared" ca="1" si="121"/>
        <v/>
      </c>
      <c r="U739" s="24">
        <f t="shared" ca="1" si="124"/>
        <v>0</v>
      </c>
    </row>
    <row r="740" spans="7:21" x14ac:dyDescent="0.25">
      <c r="G740" s="22">
        <v>733</v>
      </c>
      <c r="H740" s="22">
        <f>HLOOKUP($O740,$B$8:$E$26,H$5,FALSE)</f>
        <v>5</v>
      </c>
      <c r="I740" s="22">
        <f>HLOOKUP($O740,$B$8:$E$26,I$5,FALSE)</f>
        <v>0.18</v>
      </c>
      <c r="J740" s="22">
        <f>HLOOKUP($O740,$B$8:$E$26,J$5,FALSE)</f>
        <v>1.37</v>
      </c>
      <c r="K740" s="22">
        <f>HLOOKUP($O740,$B$8:$E$26,K$5,FALSE)</f>
        <v>0</v>
      </c>
      <c r="L740" s="22">
        <f>HLOOKUP($O740,$B$8:$E$26,L$5,FALSE)</f>
        <v>0</v>
      </c>
      <c r="M740" s="22">
        <f t="shared" si="125"/>
        <v>0.89999999999999991</v>
      </c>
      <c r="N740" s="22">
        <f t="shared" si="126"/>
        <v>6.8500000000000005</v>
      </c>
      <c r="O740" s="22" t="s">
        <v>40</v>
      </c>
      <c r="P740" s="24">
        <f t="shared" ca="1" si="122"/>
        <v>0.87424466685970637</v>
      </c>
      <c r="Q740" s="24">
        <f t="shared" ca="1" si="123"/>
        <v>3.159814474854568</v>
      </c>
      <c r="R740" s="24">
        <f t="shared" ca="1" si="119"/>
        <v>4.0340591417142742</v>
      </c>
      <c r="S740" s="22" t="str">
        <f t="shared" ca="1" si="120"/>
        <v/>
      </c>
      <c r="T740" s="24" t="str">
        <f t="shared" ca="1" si="121"/>
        <v/>
      </c>
      <c r="U740" s="24">
        <f t="shared" ca="1" si="124"/>
        <v>0</v>
      </c>
    </row>
    <row r="741" spans="7:21" x14ac:dyDescent="0.25">
      <c r="G741" s="22">
        <v>734</v>
      </c>
      <c r="H741" s="22">
        <f>HLOOKUP($O741,$B$8:$E$26,H$5,FALSE)</f>
        <v>10</v>
      </c>
      <c r="I741" s="22">
        <f>HLOOKUP($O741,$B$8:$E$26,I$5,FALSE)</f>
        <v>0.2</v>
      </c>
      <c r="J741" s="22">
        <f>HLOOKUP($O741,$B$8:$E$26,J$5,FALSE)</f>
        <v>1.4</v>
      </c>
      <c r="K741" s="22">
        <f>HLOOKUP($O741,$B$8:$E$26,K$5,FALSE)</f>
        <v>0</v>
      </c>
      <c r="L741" s="22">
        <f>HLOOKUP($O741,$B$8:$E$26,L$5,FALSE)</f>
        <v>0</v>
      </c>
      <c r="M741" s="22">
        <f t="shared" si="125"/>
        <v>2</v>
      </c>
      <c r="N741" s="22">
        <f t="shared" si="126"/>
        <v>14</v>
      </c>
      <c r="O741" s="22" t="s">
        <v>41</v>
      </c>
      <c r="P741" s="24">
        <f t="shared" ca="1" si="122"/>
        <v>1.0890544226310306E-2</v>
      </c>
      <c r="Q741" s="24">
        <f t="shared" ca="1" si="123"/>
        <v>8.392770873312255</v>
      </c>
      <c r="R741" s="24">
        <f t="shared" ca="1" si="119"/>
        <v>8.4036614175385651</v>
      </c>
      <c r="S741" s="22" t="str">
        <f t="shared" ca="1" si="120"/>
        <v/>
      </c>
      <c r="T741" s="24" t="str">
        <f t="shared" ca="1" si="121"/>
        <v/>
      </c>
      <c r="U741" s="24">
        <f t="shared" ca="1" si="124"/>
        <v>0</v>
      </c>
    </row>
    <row r="742" spans="7:21" x14ac:dyDescent="0.25">
      <c r="G742" s="22">
        <v>735</v>
      </c>
      <c r="H742" s="22">
        <f>HLOOKUP($O742,$B$8:$E$26,H$5,FALSE)</f>
        <v>1</v>
      </c>
      <c r="I742" s="22">
        <f>HLOOKUP($O742,$B$8:$E$26,I$5,FALSE)</f>
        <v>0.3</v>
      </c>
      <c r="J742" s="22">
        <f>HLOOKUP($O742,$B$8:$E$26,J$5,FALSE)</f>
        <v>0.95</v>
      </c>
      <c r="K742" s="22">
        <f>HLOOKUP($O742,$B$8:$E$26,K$5,FALSE)</f>
        <v>0</v>
      </c>
      <c r="L742" s="22">
        <f>HLOOKUP($O742,$B$8:$E$26,L$5,FALSE)</f>
        <v>0</v>
      </c>
      <c r="M742" s="22">
        <f t="shared" si="125"/>
        <v>0.3</v>
      </c>
      <c r="N742" s="22">
        <f t="shared" si="126"/>
        <v>0.95</v>
      </c>
      <c r="O742" s="22" t="s">
        <v>38</v>
      </c>
      <c r="P742" s="24">
        <f t="shared" ca="1" si="122"/>
        <v>0.25972739162350389</v>
      </c>
      <c r="Q742" s="24">
        <f t="shared" ca="1" si="123"/>
        <v>0.6106956940788566</v>
      </c>
      <c r="R742" s="24">
        <f t="shared" ca="1" si="119"/>
        <v>0.87042308570236049</v>
      </c>
      <c r="S742" s="22" t="str">
        <f t="shared" ca="1" si="120"/>
        <v/>
      </c>
      <c r="T742" s="24" t="str">
        <f t="shared" ca="1" si="121"/>
        <v/>
      </c>
      <c r="U742" s="24">
        <f t="shared" ca="1" si="124"/>
        <v>0</v>
      </c>
    </row>
    <row r="743" spans="7:21" x14ac:dyDescent="0.25">
      <c r="G743" s="22">
        <v>736</v>
      </c>
      <c r="H743" s="22">
        <f>HLOOKUP($O743,$B$8:$E$26,H$5,FALSE)</f>
        <v>10</v>
      </c>
      <c r="I743" s="22">
        <f>HLOOKUP($O743,$B$8:$E$26,I$5,FALSE)</f>
        <v>0.2</v>
      </c>
      <c r="J743" s="22">
        <f>HLOOKUP($O743,$B$8:$E$26,J$5,FALSE)</f>
        <v>1.4</v>
      </c>
      <c r="K743" s="22">
        <f>HLOOKUP($O743,$B$8:$E$26,K$5,FALSE)</f>
        <v>0</v>
      </c>
      <c r="L743" s="22">
        <f>HLOOKUP($O743,$B$8:$E$26,L$5,FALSE)</f>
        <v>0</v>
      </c>
      <c r="M743" s="22">
        <f t="shared" si="125"/>
        <v>2</v>
      </c>
      <c r="N743" s="22">
        <f t="shared" si="126"/>
        <v>14</v>
      </c>
      <c r="O743" s="22" t="s">
        <v>41</v>
      </c>
      <c r="P743" s="24">
        <f t="shared" ca="1" si="122"/>
        <v>0.93265316709787993</v>
      </c>
      <c r="Q743" s="24">
        <f t="shared" ca="1" si="123"/>
        <v>8.380315263037156</v>
      </c>
      <c r="R743" s="24">
        <f t="shared" ca="1" si="119"/>
        <v>9.3129684301350366</v>
      </c>
      <c r="S743" s="22" t="str">
        <f t="shared" ca="1" si="120"/>
        <v/>
      </c>
      <c r="T743" s="24" t="str">
        <f t="shared" ca="1" si="121"/>
        <v/>
      </c>
      <c r="U743" s="24">
        <f t="shared" ca="1" si="124"/>
        <v>0</v>
      </c>
    </row>
    <row r="744" spans="7:21" x14ac:dyDescent="0.25">
      <c r="G744" s="22">
        <v>737</v>
      </c>
      <c r="H744" s="22">
        <f>HLOOKUP($O744,$B$8:$E$26,H$5,FALSE)</f>
        <v>3</v>
      </c>
      <c r="I744" s="22">
        <f>HLOOKUP($O744,$B$8:$E$26,I$5,FALSE)</f>
        <v>0.2</v>
      </c>
      <c r="J744" s="22">
        <f>HLOOKUP($O744,$B$8:$E$26,J$5,FALSE)</f>
        <v>1.26</v>
      </c>
      <c r="K744" s="22">
        <f>HLOOKUP($O744,$B$8:$E$26,K$5,FALSE)</f>
        <v>0</v>
      </c>
      <c r="L744" s="22">
        <f>HLOOKUP($O744,$B$8:$E$26,L$5,FALSE)</f>
        <v>0</v>
      </c>
      <c r="M744" s="22">
        <f t="shared" si="125"/>
        <v>0.60000000000000009</v>
      </c>
      <c r="N744" s="22">
        <f t="shared" si="126"/>
        <v>3.7800000000000002</v>
      </c>
      <c r="O744" s="22" t="s">
        <v>39</v>
      </c>
      <c r="P744" s="24">
        <f t="shared" ca="1" si="122"/>
        <v>0.21208240543210788</v>
      </c>
      <c r="Q744" s="24">
        <f t="shared" ca="1" si="123"/>
        <v>2.2964040451455223</v>
      </c>
      <c r="R744" s="24">
        <f t="shared" ca="1" si="119"/>
        <v>2.5084864505776303</v>
      </c>
      <c r="S744" s="22" t="str">
        <f t="shared" ca="1" si="120"/>
        <v/>
      </c>
      <c r="T744" s="24" t="str">
        <f t="shared" ca="1" si="121"/>
        <v/>
      </c>
      <c r="U744" s="24">
        <f t="shared" ca="1" si="124"/>
        <v>0</v>
      </c>
    </row>
    <row r="745" spans="7:21" x14ac:dyDescent="0.25">
      <c r="G745" s="22">
        <v>738</v>
      </c>
      <c r="H745" s="22">
        <f>HLOOKUP($O745,$B$8:$E$26,H$5,FALSE)</f>
        <v>3</v>
      </c>
      <c r="I745" s="22">
        <f>HLOOKUP($O745,$B$8:$E$26,I$5,FALSE)</f>
        <v>0.2</v>
      </c>
      <c r="J745" s="22">
        <f>HLOOKUP($O745,$B$8:$E$26,J$5,FALSE)</f>
        <v>1.26</v>
      </c>
      <c r="K745" s="22">
        <f>HLOOKUP($O745,$B$8:$E$26,K$5,FALSE)</f>
        <v>0</v>
      </c>
      <c r="L745" s="22">
        <f>HLOOKUP($O745,$B$8:$E$26,L$5,FALSE)</f>
        <v>0</v>
      </c>
      <c r="M745" s="22">
        <f t="shared" si="125"/>
        <v>0.60000000000000009</v>
      </c>
      <c r="N745" s="22">
        <f t="shared" si="126"/>
        <v>3.7800000000000002</v>
      </c>
      <c r="O745" s="22" t="s">
        <v>39</v>
      </c>
      <c r="P745" s="24">
        <f t="shared" ca="1" si="122"/>
        <v>0.10676057514481109</v>
      </c>
      <c r="Q745" s="24">
        <f t="shared" ca="1" si="123"/>
        <v>2.3608218537623586</v>
      </c>
      <c r="R745" s="24">
        <f t="shared" ca="1" si="119"/>
        <v>2.4675824289071699</v>
      </c>
      <c r="S745" s="22" t="str">
        <f t="shared" ca="1" si="120"/>
        <v/>
      </c>
      <c r="T745" s="24" t="str">
        <f t="shared" ca="1" si="121"/>
        <v/>
      </c>
      <c r="U745" s="24">
        <f t="shared" ca="1" si="124"/>
        <v>0</v>
      </c>
    </row>
    <row r="746" spans="7:21" x14ac:dyDescent="0.25">
      <c r="G746" s="22">
        <v>739</v>
      </c>
      <c r="H746" s="22">
        <f>HLOOKUP($O746,$B$8:$E$26,H$5,FALSE)</f>
        <v>5</v>
      </c>
      <c r="I746" s="22">
        <f>HLOOKUP($O746,$B$8:$E$26,I$5,FALSE)</f>
        <v>0.18</v>
      </c>
      <c r="J746" s="22">
        <f>HLOOKUP($O746,$B$8:$E$26,J$5,FALSE)</f>
        <v>1.37</v>
      </c>
      <c r="K746" s="22">
        <f>HLOOKUP($O746,$B$8:$E$26,K$5,FALSE)</f>
        <v>0</v>
      </c>
      <c r="L746" s="22">
        <f>HLOOKUP($O746,$B$8:$E$26,L$5,FALSE)</f>
        <v>0</v>
      </c>
      <c r="M746" s="22">
        <f t="shared" si="125"/>
        <v>0.89999999999999991</v>
      </c>
      <c r="N746" s="22">
        <f t="shared" si="126"/>
        <v>6.8500000000000005</v>
      </c>
      <c r="O746" s="22" t="s">
        <v>40</v>
      </c>
      <c r="P746" s="24">
        <f t="shared" ca="1" si="122"/>
        <v>0.51571114677732155</v>
      </c>
      <c r="Q746" s="24">
        <f t="shared" ca="1" si="123"/>
        <v>2.810120828562956</v>
      </c>
      <c r="R746" s="24">
        <f t="shared" ca="1" si="119"/>
        <v>3.3258319753402774</v>
      </c>
      <c r="S746" s="22" t="str">
        <f t="shared" ca="1" si="120"/>
        <v/>
      </c>
      <c r="T746" s="24" t="str">
        <f t="shared" ca="1" si="121"/>
        <v/>
      </c>
      <c r="U746" s="24">
        <f t="shared" ca="1" si="124"/>
        <v>0</v>
      </c>
    </row>
    <row r="747" spans="7:21" x14ac:dyDescent="0.25">
      <c r="G747" s="22">
        <v>740</v>
      </c>
      <c r="H747" s="22">
        <f>HLOOKUP($O747,$B$8:$E$26,H$5,FALSE)</f>
        <v>10</v>
      </c>
      <c r="I747" s="22">
        <f>HLOOKUP($O747,$B$8:$E$26,I$5,FALSE)</f>
        <v>0.2</v>
      </c>
      <c r="J747" s="22">
        <f>HLOOKUP($O747,$B$8:$E$26,J$5,FALSE)</f>
        <v>1.4</v>
      </c>
      <c r="K747" s="22">
        <f>HLOOKUP($O747,$B$8:$E$26,K$5,FALSE)</f>
        <v>0</v>
      </c>
      <c r="L747" s="22">
        <f>HLOOKUP($O747,$B$8:$E$26,L$5,FALSE)</f>
        <v>0</v>
      </c>
      <c r="M747" s="22">
        <f t="shared" si="125"/>
        <v>2</v>
      </c>
      <c r="N747" s="22">
        <f t="shared" si="126"/>
        <v>14</v>
      </c>
      <c r="O747" s="22" t="s">
        <v>41</v>
      </c>
      <c r="P747" s="24">
        <f t="shared" ca="1" si="122"/>
        <v>1.6095542355856036</v>
      </c>
      <c r="Q747" s="24">
        <f t="shared" ca="1" si="123"/>
        <v>7.6345773614010177</v>
      </c>
      <c r="R747" s="24">
        <f t="shared" ca="1" si="119"/>
        <v>9.2441315969866213</v>
      </c>
      <c r="S747" s="22" t="str">
        <f t="shared" ca="1" si="120"/>
        <v/>
      </c>
      <c r="T747" s="24" t="str">
        <f t="shared" ca="1" si="121"/>
        <v/>
      </c>
      <c r="U747" s="24">
        <f t="shared" ca="1" si="124"/>
        <v>0</v>
      </c>
    </row>
    <row r="748" spans="7:21" x14ac:dyDescent="0.25">
      <c r="G748" s="22">
        <v>741</v>
      </c>
      <c r="H748" s="22">
        <f>HLOOKUP($O748,$B$8:$E$26,H$5,FALSE)</f>
        <v>5</v>
      </c>
      <c r="I748" s="22">
        <f>HLOOKUP($O748,$B$8:$E$26,I$5,FALSE)</f>
        <v>0.18</v>
      </c>
      <c r="J748" s="22">
        <f>HLOOKUP($O748,$B$8:$E$26,J$5,FALSE)</f>
        <v>1.37</v>
      </c>
      <c r="K748" s="22">
        <f>HLOOKUP($O748,$B$8:$E$26,K$5,FALSE)</f>
        <v>0</v>
      </c>
      <c r="L748" s="22">
        <f>HLOOKUP($O748,$B$8:$E$26,L$5,FALSE)</f>
        <v>0</v>
      </c>
      <c r="M748" s="22">
        <f t="shared" si="125"/>
        <v>0.89999999999999991</v>
      </c>
      <c r="N748" s="22">
        <f t="shared" si="126"/>
        <v>6.8500000000000005</v>
      </c>
      <c r="O748" s="22" t="s">
        <v>40</v>
      </c>
      <c r="P748" s="24">
        <f t="shared" ca="1" si="122"/>
        <v>9.918269651210336E-2</v>
      </c>
      <c r="Q748" s="24">
        <f t="shared" ca="1" si="123"/>
        <v>3.6292988509148745</v>
      </c>
      <c r="R748" s="24">
        <f t="shared" ref="R748:R811" ca="1" si="127">SUM(P748:Q748)</f>
        <v>3.7284815474269779</v>
      </c>
      <c r="S748" s="22" t="str">
        <f t="shared" ref="S748:S811" ca="1" si="128">IF(H748&lt;R748,O748,"")</f>
        <v/>
      </c>
      <c r="T748" s="24" t="str">
        <f t="shared" ref="T748:T811" ca="1" si="129">IF(S748=O748,R748-H748,"")</f>
        <v/>
      </c>
      <c r="U748" s="24">
        <f t="shared" ca="1" si="124"/>
        <v>0</v>
      </c>
    </row>
    <row r="749" spans="7:21" x14ac:dyDescent="0.25">
      <c r="G749" s="22">
        <v>742</v>
      </c>
      <c r="H749" s="22">
        <f>HLOOKUP($O749,$B$8:$E$26,H$5,FALSE)</f>
        <v>3</v>
      </c>
      <c r="I749" s="22">
        <f>HLOOKUP($O749,$B$8:$E$26,I$5,FALSE)</f>
        <v>0.2</v>
      </c>
      <c r="J749" s="22">
        <f>HLOOKUP($O749,$B$8:$E$26,J$5,FALSE)</f>
        <v>1.26</v>
      </c>
      <c r="K749" s="22">
        <f>HLOOKUP($O749,$B$8:$E$26,K$5,FALSE)</f>
        <v>0</v>
      </c>
      <c r="L749" s="22">
        <f>HLOOKUP($O749,$B$8:$E$26,L$5,FALSE)</f>
        <v>0</v>
      </c>
      <c r="M749" s="22">
        <f t="shared" si="125"/>
        <v>0.60000000000000009</v>
      </c>
      <c r="N749" s="22">
        <f t="shared" si="126"/>
        <v>3.7800000000000002</v>
      </c>
      <c r="O749" s="22" t="s">
        <v>39</v>
      </c>
      <c r="P749" s="24">
        <f t="shared" ca="1" si="122"/>
        <v>0.51967967576363094</v>
      </c>
      <c r="Q749" s="24">
        <f t="shared" ca="1" si="123"/>
        <v>1.9648001104999555</v>
      </c>
      <c r="R749" s="24">
        <f t="shared" ca="1" si="127"/>
        <v>2.4844797862635866</v>
      </c>
      <c r="S749" s="22" t="str">
        <f t="shared" ca="1" si="128"/>
        <v/>
      </c>
      <c r="T749" s="24" t="str">
        <f t="shared" ca="1" si="129"/>
        <v/>
      </c>
      <c r="U749" s="24">
        <f t="shared" ca="1" si="124"/>
        <v>0</v>
      </c>
    </row>
    <row r="750" spans="7:21" x14ac:dyDescent="0.25">
      <c r="G750" s="22">
        <v>743</v>
      </c>
      <c r="H750" s="22">
        <f>HLOOKUP($O750,$B$8:$E$26,H$5,FALSE)</f>
        <v>3</v>
      </c>
      <c r="I750" s="22">
        <f>HLOOKUP($O750,$B$8:$E$26,I$5,FALSE)</f>
        <v>0.2</v>
      </c>
      <c r="J750" s="22">
        <f>HLOOKUP($O750,$B$8:$E$26,J$5,FALSE)</f>
        <v>1.26</v>
      </c>
      <c r="K750" s="22">
        <f>HLOOKUP($O750,$B$8:$E$26,K$5,FALSE)</f>
        <v>0</v>
      </c>
      <c r="L750" s="22">
        <f>HLOOKUP($O750,$B$8:$E$26,L$5,FALSE)</f>
        <v>0</v>
      </c>
      <c r="M750" s="22">
        <f t="shared" si="125"/>
        <v>0.60000000000000009</v>
      </c>
      <c r="N750" s="22">
        <f t="shared" si="126"/>
        <v>3.7800000000000002</v>
      </c>
      <c r="O750" s="22" t="s">
        <v>39</v>
      </c>
      <c r="P750" s="24">
        <f t="shared" ca="1" si="122"/>
        <v>0.12008536515502456</v>
      </c>
      <c r="Q750" s="24">
        <f t="shared" ca="1" si="123"/>
        <v>2.0302214138583459</v>
      </c>
      <c r="R750" s="24">
        <f t="shared" ca="1" si="127"/>
        <v>2.1503067790133703</v>
      </c>
      <c r="S750" s="22" t="str">
        <f t="shared" ca="1" si="128"/>
        <v/>
      </c>
      <c r="T750" s="24" t="str">
        <f t="shared" ca="1" si="129"/>
        <v/>
      </c>
      <c r="U750" s="24">
        <f t="shared" ca="1" si="124"/>
        <v>0</v>
      </c>
    </row>
    <row r="751" spans="7:21" x14ac:dyDescent="0.25">
      <c r="G751" s="22">
        <v>744</v>
      </c>
      <c r="H751" s="22">
        <f>HLOOKUP($O751,$B$8:$E$26,H$5,FALSE)</f>
        <v>10</v>
      </c>
      <c r="I751" s="22">
        <f>HLOOKUP($O751,$B$8:$E$26,I$5,FALSE)</f>
        <v>0.2</v>
      </c>
      <c r="J751" s="22">
        <f>HLOOKUP($O751,$B$8:$E$26,J$5,FALSE)</f>
        <v>1.4</v>
      </c>
      <c r="K751" s="22">
        <f>HLOOKUP($O751,$B$8:$E$26,K$5,FALSE)</f>
        <v>0</v>
      </c>
      <c r="L751" s="22">
        <f>HLOOKUP($O751,$B$8:$E$26,L$5,FALSE)</f>
        <v>0</v>
      </c>
      <c r="M751" s="22">
        <f t="shared" si="125"/>
        <v>2</v>
      </c>
      <c r="N751" s="22">
        <f t="shared" si="126"/>
        <v>14</v>
      </c>
      <c r="O751" s="22" t="s">
        <v>41</v>
      </c>
      <c r="P751" s="24">
        <f t="shared" ca="1" si="122"/>
        <v>1.498093916799901</v>
      </c>
      <c r="Q751" s="24">
        <f t="shared" ca="1" si="123"/>
        <v>7.4915360760647101</v>
      </c>
      <c r="R751" s="24">
        <f t="shared" ca="1" si="127"/>
        <v>8.9896299928646108</v>
      </c>
      <c r="S751" s="22" t="str">
        <f t="shared" ca="1" si="128"/>
        <v/>
      </c>
      <c r="T751" s="24" t="str">
        <f t="shared" ca="1" si="129"/>
        <v/>
      </c>
      <c r="U751" s="24">
        <f t="shared" ca="1" si="124"/>
        <v>0</v>
      </c>
    </row>
    <row r="752" spans="7:21" x14ac:dyDescent="0.25">
      <c r="G752" s="22">
        <v>745</v>
      </c>
      <c r="H752" s="22">
        <f>HLOOKUP($O752,$B$8:$E$26,H$5,FALSE)</f>
        <v>1</v>
      </c>
      <c r="I752" s="22">
        <f>HLOOKUP($O752,$B$8:$E$26,I$5,FALSE)</f>
        <v>0.3</v>
      </c>
      <c r="J752" s="22">
        <f>HLOOKUP($O752,$B$8:$E$26,J$5,FALSE)</f>
        <v>0.95</v>
      </c>
      <c r="K752" s="22">
        <f>HLOOKUP($O752,$B$8:$E$26,K$5,FALSE)</f>
        <v>0</v>
      </c>
      <c r="L752" s="22">
        <f>HLOOKUP($O752,$B$8:$E$26,L$5,FALSE)</f>
        <v>0</v>
      </c>
      <c r="M752" s="22">
        <f t="shared" si="125"/>
        <v>0.3</v>
      </c>
      <c r="N752" s="22">
        <f t="shared" si="126"/>
        <v>0.95</v>
      </c>
      <c r="O752" s="22" t="s">
        <v>38</v>
      </c>
      <c r="P752" s="24">
        <f t="shared" ca="1" si="122"/>
        <v>9.5057389989408728E-2</v>
      </c>
      <c r="Q752" s="24">
        <f t="shared" ca="1" si="123"/>
        <v>0.68371628962060516</v>
      </c>
      <c r="R752" s="24">
        <f t="shared" ca="1" si="127"/>
        <v>0.77877367961001387</v>
      </c>
      <c r="S752" s="22" t="str">
        <f t="shared" ca="1" si="128"/>
        <v/>
      </c>
      <c r="T752" s="24" t="str">
        <f t="shared" ca="1" si="129"/>
        <v/>
      </c>
      <c r="U752" s="24">
        <f t="shared" ca="1" si="124"/>
        <v>0</v>
      </c>
    </row>
    <row r="753" spans="7:21" x14ac:dyDescent="0.25">
      <c r="G753" s="22">
        <v>746</v>
      </c>
      <c r="H753" s="22">
        <f>HLOOKUP($O753,$B$8:$E$26,H$5,FALSE)</f>
        <v>5</v>
      </c>
      <c r="I753" s="22">
        <f>HLOOKUP($O753,$B$8:$E$26,I$5,FALSE)</f>
        <v>0.18</v>
      </c>
      <c r="J753" s="22">
        <f>HLOOKUP($O753,$B$8:$E$26,J$5,FALSE)</f>
        <v>1.37</v>
      </c>
      <c r="K753" s="22">
        <f>HLOOKUP($O753,$B$8:$E$26,K$5,FALSE)</f>
        <v>0</v>
      </c>
      <c r="L753" s="22">
        <f>HLOOKUP($O753,$B$8:$E$26,L$5,FALSE)</f>
        <v>0</v>
      </c>
      <c r="M753" s="22">
        <f t="shared" si="125"/>
        <v>0.89999999999999991</v>
      </c>
      <c r="N753" s="22">
        <f t="shared" si="126"/>
        <v>6.8500000000000005</v>
      </c>
      <c r="O753" s="22" t="s">
        <v>40</v>
      </c>
      <c r="P753" s="24">
        <f t="shared" ca="1" si="122"/>
        <v>0.66294735445185082</v>
      </c>
      <c r="Q753" s="24">
        <f t="shared" ca="1" si="123"/>
        <v>3.4975070529128831</v>
      </c>
      <c r="R753" s="24">
        <f t="shared" ca="1" si="127"/>
        <v>4.1604544073647336</v>
      </c>
      <c r="S753" s="22" t="str">
        <f t="shared" ca="1" si="128"/>
        <v/>
      </c>
      <c r="T753" s="24" t="str">
        <f t="shared" ca="1" si="129"/>
        <v/>
      </c>
      <c r="U753" s="24">
        <f t="shared" ca="1" si="124"/>
        <v>0</v>
      </c>
    </row>
    <row r="754" spans="7:21" x14ac:dyDescent="0.25">
      <c r="G754" s="22">
        <v>747</v>
      </c>
      <c r="H754" s="22">
        <f>HLOOKUP($O754,$B$8:$E$26,H$5,FALSE)</f>
        <v>5</v>
      </c>
      <c r="I754" s="22">
        <f>HLOOKUP($O754,$B$8:$E$26,I$5,FALSE)</f>
        <v>0.18</v>
      </c>
      <c r="J754" s="22">
        <f>HLOOKUP($O754,$B$8:$E$26,J$5,FALSE)</f>
        <v>1.37</v>
      </c>
      <c r="K754" s="22">
        <f>HLOOKUP($O754,$B$8:$E$26,K$5,FALSE)</f>
        <v>0</v>
      </c>
      <c r="L754" s="22">
        <f>HLOOKUP($O754,$B$8:$E$26,L$5,FALSE)</f>
        <v>0</v>
      </c>
      <c r="M754" s="22">
        <f t="shared" si="125"/>
        <v>0.89999999999999991</v>
      </c>
      <c r="N754" s="22">
        <f t="shared" si="126"/>
        <v>6.8500000000000005</v>
      </c>
      <c r="O754" s="22" t="s">
        <v>40</v>
      </c>
      <c r="P754" s="24">
        <f t="shared" ca="1" si="122"/>
        <v>0.74631599256925896</v>
      </c>
      <c r="Q754" s="24">
        <f t="shared" ca="1" si="123"/>
        <v>4.5623955160624217</v>
      </c>
      <c r="R754" s="24">
        <f t="shared" ca="1" si="127"/>
        <v>5.3087115086316805</v>
      </c>
      <c r="S754" s="22" t="str">
        <f t="shared" ca="1" si="128"/>
        <v>C</v>
      </c>
      <c r="T754" s="24">
        <f t="shared" ca="1" si="129"/>
        <v>0.30871150863168051</v>
      </c>
      <c r="U754" s="24">
        <f t="shared" ca="1" si="124"/>
        <v>0</v>
      </c>
    </row>
    <row r="755" spans="7:21" x14ac:dyDescent="0.25">
      <c r="G755" s="22">
        <v>748</v>
      </c>
      <c r="H755" s="22">
        <f>HLOOKUP($O755,$B$8:$E$26,H$5,FALSE)</f>
        <v>10</v>
      </c>
      <c r="I755" s="22">
        <f>HLOOKUP($O755,$B$8:$E$26,I$5,FALSE)</f>
        <v>0.2</v>
      </c>
      <c r="J755" s="22">
        <f>HLOOKUP($O755,$B$8:$E$26,J$5,FALSE)</f>
        <v>1.4</v>
      </c>
      <c r="K755" s="22">
        <f>HLOOKUP($O755,$B$8:$E$26,K$5,FALSE)</f>
        <v>0</v>
      </c>
      <c r="L755" s="22">
        <f>HLOOKUP($O755,$B$8:$E$26,L$5,FALSE)</f>
        <v>0</v>
      </c>
      <c r="M755" s="22">
        <f t="shared" si="125"/>
        <v>2</v>
      </c>
      <c r="N755" s="22">
        <f t="shared" si="126"/>
        <v>14</v>
      </c>
      <c r="O755" s="22" t="s">
        <v>41</v>
      </c>
      <c r="P755" s="24">
        <f t="shared" ca="1" si="122"/>
        <v>1.6350020248405817</v>
      </c>
      <c r="Q755" s="24">
        <f t="shared" ca="1" si="123"/>
        <v>8.1121792890086457</v>
      </c>
      <c r="R755" s="24">
        <f t="shared" ca="1" si="127"/>
        <v>9.7471813138492269</v>
      </c>
      <c r="S755" s="22" t="str">
        <f t="shared" ca="1" si="128"/>
        <v/>
      </c>
      <c r="T755" s="24" t="str">
        <f t="shared" ca="1" si="129"/>
        <v/>
      </c>
      <c r="U755" s="24">
        <f t="shared" ca="1" si="124"/>
        <v>0</v>
      </c>
    </row>
    <row r="756" spans="7:21" x14ac:dyDescent="0.25">
      <c r="G756" s="22">
        <v>749</v>
      </c>
      <c r="H756" s="22">
        <f>HLOOKUP($O756,$B$8:$E$26,H$5,FALSE)</f>
        <v>1</v>
      </c>
      <c r="I756" s="22">
        <f>HLOOKUP($O756,$B$8:$E$26,I$5,FALSE)</f>
        <v>0.3</v>
      </c>
      <c r="J756" s="22">
        <f>HLOOKUP($O756,$B$8:$E$26,J$5,FALSE)</f>
        <v>0.95</v>
      </c>
      <c r="K756" s="22">
        <f>HLOOKUP($O756,$B$8:$E$26,K$5,FALSE)</f>
        <v>0</v>
      </c>
      <c r="L756" s="22">
        <f>HLOOKUP($O756,$B$8:$E$26,L$5,FALSE)</f>
        <v>0</v>
      </c>
      <c r="M756" s="22">
        <f t="shared" si="125"/>
        <v>0.3</v>
      </c>
      <c r="N756" s="22">
        <f t="shared" si="126"/>
        <v>0.95</v>
      </c>
      <c r="O756" s="22" t="s">
        <v>38</v>
      </c>
      <c r="P756" s="24">
        <f t="shared" ca="1" si="122"/>
        <v>0.1698846879605368</v>
      </c>
      <c r="Q756" s="24">
        <f t="shared" ca="1" si="123"/>
        <v>0.65731709834807883</v>
      </c>
      <c r="R756" s="24">
        <f t="shared" ca="1" si="127"/>
        <v>0.82720178630861563</v>
      </c>
      <c r="S756" s="22" t="str">
        <f t="shared" ca="1" si="128"/>
        <v/>
      </c>
      <c r="T756" s="24" t="str">
        <f t="shared" ca="1" si="129"/>
        <v/>
      </c>
      <c r="U756" s="24">
        <f t="shared" ca="1" si="124"/>
        <v>0</v>
      </c>
    </row>
    <row r="757" spans="7:21" x14ac:dyDescent="0.25">
      <c r="G757" s="22">
        <v>750</v>
      </c>
      <c r="H757" s="22">
        <f>HLOOKUP($O757,$B$8:$E$26,H$5,FALSE)</f>
        <v>1</v>
      </c>
      <c r="I757" s="22">
        <f>HLOOKUP($O757,$B$8:$E$26,I$5,FALSE)</f>
        <v>0.3</v>
      </c>
      <c r="J757" s="22">
        <f>HLOOKUP($O757,$B$8:$E$26,J$5,FALSE)</f>
        <v>0.95</v>
      </c>
      <c r="K757" s="22">
        <f>HLOOKUP($O757,$B$8:$E$26,K$5,FALSE)</f>
        <v>0</v>
      </c>
      <c r="L757" s="22">
        <f>HLOOKUP($O757,$B$8:$E$26,L$5,FALSE)</f>
        <v>0</v>
      </c>
      <c r="M757" s="22">
        <f t="shared" si="125"/>
        <v>0.3</v>
      </c>
      <c r="N757" s="22">
        <f t="shared" si="126"/>
        <v>0.95</v>
      </c>
      <c r="O757" s="22" t="s">
        <v>38</v>
      </c>
      <c r="P757" s="24">
        <f t="shared" ca="1" si="122"/>
        <v>0.16951416950468629</v>
      </c>
      <c r="Q757" s="24">
        <f t="shared" ca="1" si="123"/>
        <v>0.53790557466003441</v>
      </c>
      <c r="R757" s="24">
        <f t="shared" ca="1" si="127"/>
        <v>0.70741974416472075</v>
      </c>
      <c r="S757" s="22" t="str">
        <f t="shared" ca="1" si="128"/>
        <v/>
      </c>
      <c r="T757" s="24" t="str">
        <f t="shared" ca="1" si="129"/>
        <v/>
      </c>
      <c r="U757" s="24">
        <f t="shared" ca="1" si="124"/>
        <v>0</v>
      </c>
    </row>
    <row r="758" spans="7:21" x14ac:dyDescent="0.25">
      <c r="G758" s="22">
        <v>751</v>
      </c>
      <c r="H758" s="22">
        <f>HLOOKUP($O758,$B$8:$E$26,H$5,FALSE)</f>
        <v>1</v>
      </c>
      <c r="I758" s="22">
        <f>HLOOKUP($O758,$B$8:$E$26,I$5,FALSE)</f>
        <v>0.3</v>
      </c>
      <c r="J758" s="22">
        <f>HLOOKUP($O758,$B$8:$E$26,J$5,FALSE)</f>
        <v>0.95</v>
      </c>
      <c r="K758" s="22">
        <f>HLOOKUP($O758,$B$8:$E$26,K$5,FALSE)</f>
        <v>0</v>
      </c>
      <c r="L758" s="22">
        <f>HLOOKUP($O758,$B$8:$E$26,L$5,FALSE)</f>
        <v>0</v>
      </c>
      <c r="M758" s="22">
        <f t="shared" si="125"/>
        <v>0.3</v>
      </c>
      <c r="N758" s="22">
        <f t="shared" si="126"/>
        <v>0.95</v>
      </c>
      <c r="O758" s="22" t="s">
        <v>38</v>
      </c>
      <c r="P758" s="24">
        <f t="shared" ca="1" si="122"/>
        <v>0.12296802103827545</v>
      </c>
      <c r="Q758" s="24">
        <f t="shared" ca="1" si="123"/>
        <v>0.64557284523355052</v>
      </c>
      <c r="R758" s="24">
        <f t="shared" ca="1" si="127"/>
        <v>0.76854086627182594</v>
      </c>
      <c r="S758" s="22" t="str">
        <f t="shared" ca="1" si="128"/>
        <v/>
      </c>
      <c r="T758" s="24" t="str">
        <f t="shared" ca="1" si="129"/>
        <v/>
      </c>
      <c r="U758" s="24">
        <f t="shared" ca="1" si="124"/>
        <v>0</v>
      </c>
    </row>
    <row r="759" spans="7:21" x14ac:dyDescent="0.25">
      <c r="G759" s="22">
        <v>752</v>
      </c>
      <c r="H759" s="22">
        <f>HLOOKUP($O759,$B$8:$E$26,H$5,FALSE)</f>
        <v>5</v>
      </c>
      <c r="I759" s="22">
        <f>HLOOKUP($O759,$B$8:$E$26,I$5,FALSE)</f>
        <v>0.18</v>
      </c>
      <c r="J759" s="22">
        <f>HLOOKUP($O759,$B$8:$E$26,J$5,FALSE)</f>
        <v>1.37</v>
      </c>
      <c r="K759" s="22">
        <f>HLOOKUP($O759,$B$8:$E$26,K$5,FALSE)</f>
        <v>0</v>
      </c>
      <c r="L759" s="22">
        <f>HLOOKUP($O759,$B$8:$E$26,L$5,FALSE)</f>
        <v>0</v>
      </c>
      <c r="M759" s="22">
        <f t="shared" si="125"/>
        <v>0.89999999999999991</v>
      </c>
      <c r="N759" s="22">
        <f t="shared" si="126"/>
        <v>6.8500000000000005</v>
      </c>
      <c r="O759" s="22" t="s">
        <v>40</v>
      </c>
      <c r="P759" s="24">
        <f t="shared" ca="1" si="122"/>
        <v>0.23596192840618446</v>
      </c>
      <c r="Q759" s="24">
        <f t="shared" ca="1" si="123"/>
        <v>3.9733235336552797</v>
      </c>
      <c r="R759" s="24">
        <f t="shared" ca="1" si="127"/>
        <v>4.2092854620614641</v>
      </c>
      <c r="S759" s="22" t="str">
        <f t="shared" ca="1" si="128"/>
        <v/>
      </c>
      <c r="T759" s="24" t="str">
        <f t="shared" ca="1" si="129"/>
        <v/>
      </c>
      <c r="U759" s="24">
        <f t="shared" ca="1" si="124"/>
        <v>0</v>
      </c>
    </row>
    <row r="760" spans="7:21" x14ac:dyDescent="0.25">
      <c r="G760" s="22">
        <v>753</v>
      </c>
      <c r="H760" s="22">
        <f>HLOOKUP($O760,$B$8:$E$26,H$5,FALSE)</f>
        <v>3</v>
      </c>
      <c r="I760" s="22">
        <f>HLOOKUP($O760,$B$8:$E$26,I$5,FALSE)</f>
        <v>0.2</v>
      </c>
      <c r="J760" s="22">
        <f>HLOOKUP($O760,$B$8:$E$26,J$5,FALSE)</f>
        <v>1.26</v>
      </c>
      <c r="K760" s="22">
        <f>HLOOKUP($O760,$B$8:$E$26,K$5,FALSE)</f>
        <v>0</v>
      </c>
      <c r="L760" s="22">
        <f>HLOOKUP($O760,$B$8:$E$26,L$5,FALSE)</f>
        <v>0</v>
      </c>
      <c r="M760" s="22">
        <f t="shared" si="125"/>
        <v>0.60000000000000009</v>
      </c>
      <c r="N760" s="22">
        <f t="shared" si="126"/>
        <v>3.7800000000000002</v>
      </c>
      <c r="O760" s="22" t="s">
        <v>39</v>
      </c>
      <c r="P760" s="24">
        <f t="shared" ca="1" si="122"/>
        <v>0.50161281603284624</v>
      </c>
      <c r="Q760" s="24">
        <f t="shared" ca="1" si="123"/>
        <v>2.178653389870254</v>
      </c>
      <c r="R760" s="24">
        <f t="shared" ca="1" si="127"/>
        <v>2.6802662059031004</v>
      </c>
      <c r="S760" s="22" t="str">
        <f t="shared" ca="1" si="128"/>
        <v/>
      </c>
      <c r="T760" s="24" t="str">
        <f t="shared" ca="1" si="129"/>
        <v/>
      </c>
      <c r="U760" s="24">
        <f t="shared" ca="1" si="124"/>
        <v>0</v>
      </c>
    </row>
    <row r="761" spans="7:21" x14ac:dyDescent="0.25">
      <c r="G761" s="22">
        <v>754</v>
      </c>
      <c r="H761" s="22">
        <f>HLOOKUP($O761,$B$8:$E$26,H$5,FALSE)</f>
        <v>3</v>
      </c>
      <c r="I761" s="22">
        <f>HLOOKUP($O761,$B$8:$E$26,I$5,FALSE)</f>
        <v>0.2</v>
      </c>
      <c r="J761" s="22">
        <f>HLOOKUP($O761,$B$8:$E$26,J$5,FALSE)</f>
        <v>1.26</v>
      </c>
      <c r="K761" s="22">
        <f>HLOOKUP($O761,$B$8:$E$26,K$5,FALSE)</f>
        <v>0</v>
      </c>
      <c r="L761" s="22">
        <f>HLOOKUP($O761,$B$8:$E$26,L$5,FALSE)</f>
        <v>0</v>
      </c>
      <c r="M761" s="22">
        <f t="shared" si="125"/>
        <v>0.60000000000000009</v>
      </c>
      <c r="N761" s="22">
        <f t="shared" si="126"/>
        <v>3.7800000000000002</v>
      </c>
      <c r="O761" s="22" t="s">
        <v>39</v>
      </c>
      <c r="P761" s="24">
        <f t="shared" ca="1" si="122"/>
        <v>0.58771462795551455</v>
      </c>
      <c r="Q761" s="24">
        <f t="shared" ca="1" si="123"/>
        <v>2.1029915563754065</v>
      </c>
      <c r="R761" s="24">
        <f t="shared" ca="1" si="127"/>
        <v>2.6907061843309208</v>
      </c>
      <c r="S761" s="22" t="str">
        <f t="shared" ca="1" si="128"/>
        <v/>
      </c>
      <c r="T761" s="24" t="str">
        <f t="shared" ca="1" si="129"/>
        <v/>
      </c>
      <c r="U761" s="24">
        <f t="shared" ca="1" si="124"/>
        <v>0</v>
      </c>
    </row>
    <row r="762" spans="7:21" x14ac:dyDescent="0.25">
      <c r="G762" s="22">
        <v>755</v>
      </c>
      <c r="H762" s="22">
        <f>HLOOKUP($O762,$B$8:$E$26,H$5,FALSE)</f>
        <v>10</v>
      </c>
      <c r="I762" s="22">
        <f>HLOOKUP($O762,$B$8:$E$26,I$5,FALSE)</f>
        <v>0.2</v>
      </c>
      <c r="J762" s="22">
        <f>HLOOKUP($O762,$B$8:$E$26,J$5,FALSE)</f>
        <v>1.4</v>
      </c>
      <c r="K762" s="22">
        <f>HLOOKUP($O762,$B$8:$E$26,K$5,FALSE)</f>
        <v>0</v>
      </c>
      <c r="L762" s="22">
        <f>HLOOKUP($O762,$B$8:$E$26,L$5,FALSE)</f>
        <v>0</v>
      </c>
      <c r="M762" s="22">
        <f t="shared" si="125"/>
        <v>2</v>
      </c>
      <c r="N762" s="22">
        <f t="shared" si="126"/>
        <v>14</v>
      </c>
      <c r="O762" s="22" t="s">
        <v>41</v>
      </c>
      <c r="P762" s="24">
        <f t="shared" ca="1" si="122"/>
        <v>1.3636218412797978</v>
      </c>
      <c r="Q762" s="24">
        <f t="shared" ca="1" si="123"/>
        <v>8.880762534152856</v>
      </c>
      <c r="R762" s="24">
        <f t="shared" ca="1" si="127"/>
        <v>10.244384375432654</v>
      </c>
      <c r="S762" s="22" t="str">
        <f t="shared" ca="1" si="128"/>
        <v>D</v>
      </c>
      <c r="T762" s="24">
        <f t="shared" ca="1" si="129"/>
        <v>0.24438437543265401</v>
      </c>
      <c r="U762" s="24">
        <f t="shared" ca="1" si="124"/>
        <v>0</v>
      </c>
    </row>
    <row r="763" spans="7:21" x14ac:dyDescent="0.25">
      <c r="G763" s="22">
        <v>756</v>
      </c>
      <c r="H763" s="22">
        <f>HLOOKUP($O763,$B$8:$E$26,H$5,FALSE)</f>
        <v>3</v>
      </c>
      <c r="I763" s="22">
        <f>HLOOKUP($O763,$B$8:$E$26,I$5,FALSE)</f>
        <v>0.2</v>
      </c>
      <c r="J763" s="22">
        <f>HLOOKUP($O763,$B$8:$E$26,J$5,FALSE)</f>
        <v>1.26</v>
      </c>
      <c r="K763" s="22">
        <f>HLOOKUP($O763,$B$8:$E$26,K$5,FALSE)</f>
        <v>0</v>
      </c>
      <c r="L763" s="22">
        <f>HLOOKUP($O763,$B$8:$E$26,L$5,FALSE)</f>
        <v>0</v>
      </c>
      <c r="M763" s="22">
        <f t="shared" si="125"/>
        <v>0.60000000000000009</v>
      </c>
      <c r="N763" s="22">
        <f t="shared" si="126"/>
        <v>3.7800000000000002</v>
      </c>
      <c r="O763" s="22" t="s">
        <v>39</v>
      </c>
      <c r="P763" s="24">
        <f t="shared" ca="1" si="122"/>
        <v>0.15439936333120047</v>
      </c>
      <c r="Q763" s="24">
        <f t="shared" ca="1" si="123"/>
        <v>2.2879499051086487</v>
      </c>
      <c r="R763" s="24">
        <f t="shared" ca="1" si="127"/>
        <v>2.4423492684398491</v>
      </c>
      <c r="S763" s="22" t="str">
        <f t="shared" ca="1" si="128"/>
        <v/>
      </c>
      <c r="T763" s="24" t="str">
        <f t="shared" ca="1" si="129"/>
        <v/>
      </c>
      <c r="U763" s="24">
        <f t="shared" ca="1" si="124"/>
        <v>0</v>
      </c>
    </row>
    <row r="764" spans="7:21" x14ac:dyDescent="0.25">
      <c r="G764" s="22">
        <v>757</v>
      </c>
      <c r="H764" s="22">
        <f>HLOOKUP($O764,$B$8:$E$26,H$5,FALSE)</f>
        <v>3</v>
      </c>
      <c r="I764" s="22">
        <f>HLOOKUP($O764,$B$8:$E$26,I$5,FALSE)</f>
        <v>0.2</v>
      </c>
      <c r="J764" s="22">
        <f>HLOOKUP($O764,$B$8:$E$26,J$5,FALSE)</f>
        <v>1.26</v>
      </c>
      <c r="K764" s="22">
        <f>HLOOKUP($O764,$B$8:$E$26,K$5,FALSE)</f>
        <v>0</v>
      </c>
      <c r="L764" s="22">
        <f>HLOOKUP($O764,$B$8:$E$26,L$5,FALSE)</f>
        <v>0</v>
      </c>
      <c r="M764" s="22">
        <f t="shared" si="125"/>
        <v>0.60000000000000009</v>
      </c>
      <c r="N764" s="22">
        <f t="shared" si="126"/>
        <v>3.7800000000000002</v>
      </c>
      <c r="O764" s="22" t="s">
        <v>39</v>
      </c>
      <c r="P764" s="24">
        <f t="shared" ca="1" si="122"/>
        <v>0.23126428892237572</v>
      </c>
      <c r="Q764" s="24">
        <f t="shared" ca="1" si="123"/>
        <v>2.1493399547517429</v>
      </c>
      <c r="R764" s="24">
        <f t="shared" ca="1" si="127"/>
        <v>2.3806042436741186</v>
      </c>
      <c r="S764" s="22" t="str">
        <f t="shared" ca="1" si="128"/>
        <v/>
      </c>
      <c r="T764" s="24" t="str">
        <f t="shared" ca="1" si="129"/>
        <v/>
      </c>
      <c r="U764" s="24">
        <f t="shared" ca="1" si="124"/>
        <v>0</v>
      </c>
    </row>
    <row r="765" spans="7:21" x14ac:dyDescent="0.25">
      <c r="G765" s="22">
        <v>758</v>
      </c>
      <c r="H765" s="22">
        <f>HLOOKUP($O765,$B$8:$E$26,H$5,FALSE)</f>
        <v>5</v>
      </c>
      <c r="I765" s="22">
        <f>HLOOKUP($O765,$B$8:$E$26,I$5,FALSE)</f>
        <v>0.18</v>
      </c>
      <c r="J765" s="22">
        <f>HLOOKUP($O765,$B$8:$E$26,J$5,FALSE)</f>
        <v>1.37</v>
      </c>
      <c r="K765" s="22">
        <f>HLOOKUP($O765,$B$8:$E$26,K$5,FALSE)</f>
        <v>0</v>
      </c>
      <c r="L765" s="22">
        <f>HLOOKUP($O765,$B$8:$E$26,L$5,FALSE)</f>
        <v>0</v>
      </c>
      <c r="M765" s="22">
        <f t="shared" si="125"/>
        <v>0.89999999999999991</v>
      </c>
      <c r="N765" s="22">
        <f t="shared" si="126"/>
        <v>6.8500000000000005</v>
      </c>
      <c r="O765" s="22" t="s">
        <v>40</v>
      </c>
      <c r="P765" s="24">
        <f t="shared" ca="1" si="122"/>
        <v>0.45279597052778064</v>
      </c>
      <c r="Q765" s="24">
        <f t="shared" ca="1" si="123"/>
        <v>3.7720905279575878</v>
      </c>
      <c r="R765" s="24">
        <f t="shared" ca="1" si="127"/>
        <v>4.2248864984853682</v>
      </c>
      <c r="S765" s="22" t="str">
        <f t="shared" ca="1" si="128"/>
        <v/>
      </c>
      <c r="T765" s="24" t="str">
        <f t="shared" ca="1" si="129"/>
        <v/>
      </c>
      <c r="U765" s="24">
        <f t="shared" ca="1" si="124"/>
        <v>0</v>
      </c>
    </row>
    <row r="766" spans="7:21" x14ac:dyDescent="0.25">
      <c r="G766" s="22">
        <v>759</v>
      </c>
      <c r="H766" s="22">
        <f>HLOOKUP($O766,$B$8:$E$26,H$5,FALSE)</f>
        <v>1</v>
      </c>
      <c r="I766" s="22">
        <f>HLOOKUP($O766,$B$8:$E$26,I$5,FALSE)</f>
        <v>0.3</v>
      </c>
      <c r="J766" s="22">
        <f>HLOOKUP($O766,$B$8:$E$26,J$5,FALSE)</f>
        <v>0.95</v>
      </c>
      <c r="K766" s="22">
        <f>HLOOKUP($O766,$B$8:$E$26,K$5,FALSE)</f>
        <v>0</v>
      </c>
      <c r="L766" s="22">
        <f>HLOOKUP($O766,$B$8:$E$26,L$5,FALSE)</f>
        <v>0</v>
      </c>
      <c r="M766" s="22">
        <f t="shared" si="125"/>
        <v>0.3</v>
      </c>
      <c r="N766" s="22">
        <f t="shared" si="126"/>
        <v>0.95</v>
      </c>
      <c r="O766" s="22" t="s">
        <v>38</v>
      </c>
      <c r="P766" s="24">
        <f t="shared" ca="1" si="122"/>
        <v>5.0865932761861743E-2</v>
      </c>
      <c r="Q766" s="24">
        <f t="shared" ca="1" si="123"/>
        <v>0.57507385649846954</v>
      </c>
      <c r="R766" s="24">
        <f t="shared" ca="1" si="127"/>
        <v>0.62593978926033134</v>
      </c>
      <c r="S766" s="22" t="str">
        <f t="shared" ca="1" si="128"/>
        <v/>
      </c>
      <c r="T766" s="24" t="str">
        <f t="shared" ca="1" si="129"/>
        <v/>
      </c>
      <c r="U766" s="24">
        <f t="shared" ca="1" si="124"/>
        <v>0</v>
      </c>
    </row>
    <row r="767" spans="7:21" x14ac:dyDescent="0.25">
      <c r="G767" s="22">
        <v>760</v>
      </c>
      <c r="H767" s="22">
        <f>HLOOKUP($O767,$B$8:$E$26,H$5,FALSE)</f>
        <v>1</v>
      </c>
      <c r="I767" s="22">
        <f>HLOOKUP($O767,$B$8:$E$26,I$5,FALSE)</f>
        <v>0.3</v>
      </c>
      <c r="J767" s="22">
        <f>HLOOKUP($O767,$B$8:$E$26,J$5,FALSE)</f>
        <v>0.95</v>
      </c>
      <c r="K767" s="22">
        <f>HLOOKUP($O767,$B$8:$E$26,K$5,FALSE)</f>
        <v>0</v>
      </c>
      <c r="L767" s="22">
        <f>HLOOKUP($O767,$B$8:$E$26,L$5,FALSE)</f>
        <v>0</v>
      </c>
      <c r="M767" s="22">
        <f t="shared" si="125"/>
        <v>0.3</v>
      </c>
      <c r="N767" s="22">
        <f t="shared" si="126"/>
        <v>0.95</v>
      </c>
      <c r="O767" s="22" t="s">
        <v>38</v>
      </c>
      <c r="P767" s="24">
        <f t="shared" ca="1" si="122"/>
        <v>6.2583332955741436E-2</v>
      </c>
      <c r="Q767" s="24">
        <f t="shared" ca="1" si="123"/>
        <v>0.59642135431126053</v>
      </c>
      <c r="R767" s="24">
        <f t="shared" ca="1" si="127"/>
        <v>0.65900468726700201</v>
      </c>
      <c r="S767" s="22" t="str">
        <f t="shared" ca="1" si="128"/>
        <v/>
      </c>
      <c r="T767" s="24" t="str">
        <f t="shared" ca="1" si="129"/>
        <v/>
      </c>
      <c r="U767" s="24">
        <f t="shared" ca="1" si="124"/>
        <v>0</v>
      </c>
    </row>
    <row r="768" spans="7:21" x14ac:dyDescent="0.25">
      <c r="G768" s="22">
        <v>761</v>
      </c>
      <c r="H768" s="22">
        <f>HLOOKUP($O768,$B$8:$E$26,H$5,FALSE)</f>
        <v>1</v>
      </c>
      <c r="I768" s="22">
        <f>HLOOKUP($O768,$B$8:$E$26,I$5,FALSE)</f>
        <v>0.3</v>
      </c>
      <c r="J768" s="22">
        <f>HLOOKUP($O768,$B$8:$E$26,J$5,FALSE)</f>
        <v>0.95</v>
      </c>
      <c r="K768" s="22">
        <f>HLOOKUP($O768,$B$8:$E$26,K$5,FALSE)</f>
        <v>0</v>
      </c>
      <c r="L768" s="22">
        <f>HLOOKUP($O768,$B$8:$E$26,L$5,FALSE)</f>
        <v>0</v>
      </c>
      <c r="M768" s="22">
        <f t="shared" si="125"/>
        <v>0.3</v>
      </c>
      <c r="N768" s="22">
        <f t="shared" si="126"/>
        <v>0.95</v>
      </c>
      <c r="O768" s="22" t="s">
        <v>38</v>
      </c>
      <c r="P768" s="24">
        <f t="shared" ca="1" si="122"/>
        <v>0.1213565437692278</v>
      </c>
      <c r="Q768" s="24">
        <f t="shared" ca="1" si="123"/>
        <v>0.62367347371428428</v>
      </c>
      <c r="R768" s="24">
        <f t="shared" ca="1" si="127"/>
        <v>0.74503001748351205</v>
      </c>
      <c r="S768" s="22" t="str">
        <f t="shared" ca="1" si="128"/>
        <v/>
      </c>
      <c r="T768" s="24" t="str">
        <f t="shared" ca="1" si="129"/>
        <v/>
      </c>
      <c r="U768" s="24">
        <f t="shared" ca="1" si="124"/>
        <v>0</v>
      </c>
    </row>
    <row r="769" spans="7:21" x14ac:dyDescent="0.25">
      <c r="G769" s="22">
        <v>762</v>
      </c>
      <c r="H769" s="22">
        <f>HLOOKUP($O769,$B$8:$E$26,H$5,FALSE)</f>
        <v>3</v>
      </c>
      <c r="I769" s="22">
        <f>HLOOKUP($O769,$B$8:$E$26,I$5,FALSE)</f>
        <v>0.2</v>
      </c>
      <c r="J769" s="22">
        <f>HLOOKUP($O769,$B$8:$E$26,J$5,FALSE)</f>
        <v>1.26</v>
      </c>
      <c r="K769" s="22">
        <f>HLOOKUP($O769,$B$8:$E$26,K$5,FALSE)</f>
        <v>0</v>
      </c>
      <c r="L769" s="22">
        <f>HLOOKUP($O769,$B$8:$E$26,L$5,FALSE)</f>
        <v>0</v>
      </c>
      <c r="M769" s="22">
        <f t="shared" si="125"/>
        <v>0.60000000000000009</v>
      </c>
      <c r="N769" s="22">
        <f t="shared" si="126"/>
        <v>3.7800000000000002</v>
      </c>
      <c r="O769" s="22" t="s">
        <v>39</v>
      </c>
      <c r="P769" s="24">
        <f t="shared" ca="1" si="122"/>
        <v>0.28500119182854022</v>
      </c>
      <c r="Q769" s="24">
        <f t="shared" ca="1" si="123"/>
        <v>2.5122517140092855</v>
      </c>
      <c r="R769" s="24">
        <f t="shared" ca="1" si="127"/>
        <v>2.7972529058378255</v>
      </c>
      <c r="S769" s="22" t="str">
        <f t="shared" ca="1" si="128"/>
        <v/>
      </c>
      <c r="T769" s="24" t="str">
        <f t="shared" ca="1" si="129"/>
        <v/>
      </c>
      <c r="U769" s="24">
        <f t="shared" ca="1" si="124"/>
        <v>0</v>
      </c>
    </row>
    <row r="770" spans="7:21" x14ac:dyDescent="0.25">
      <c r="G770" s="22">
        <v>763</v>
      </c>
      <c r="H770" s="22">
        <f>HLOOKUP($O770,$B$8:$E$26,H$5,FALSE)</f>
        <v>5</v>
      </c>
      <c r="I770" s="22">
        <f>HLOOKUP($O770,$B$8:$E$26,I$5,FALSE)</f>
        <v>0.18</v>
      </c>
      <c r="J770" s="22">
        <f>HLOOKUP($O770,$B$8:$E$26,J$5,FALSE)</f>
        <v>1.37</v>
      </c>
      <c r="K770" s="22">
        <f>HLOOKUP($O770,$B$8:$E$26,K$5,FALSE)</f>
        <v>0</v>
      </c>
      <c r="L770" s="22">
        <f>HLOOKUP($O770,$B$8:$E$26,L$5,FALSE)</f>
        <v>0</v>
      </c>
      <c r="M770" s="22">
        <f t="shared" si="125"/>
        <v>0.89999999999999991</v>
      </c>
      <c r="N770" s="22">
        <f t="shared" si="126"/>
        <v>6.8500000000000005</v>
      </c>
      <c r="O770" s="22" t="s">
        <v>40</v>
      </c>
      <c r="P770" s="24">
        <f t="shared" ca="1" si="122"/>
        <v>0.30880229008676202</v>
      </c>
      <c r="Q770" s="24">
        <f t="shared" ca="1" si="123"/>
        <v>4.172043129228113</v>
      </c>
      <c r="R770" s="24">
        <f t="shared" ca="1" si="127"/>
        <v>4.4808454193148748</v>
      </c>
      <c r="S770" s="22" t="str">
        <f t="shared" ca="1" si="128"/>
        <v/>
      </c>
      <c r="T770" s="24" t="str">
        <f t="shared" ca="1" si="129"/>
        <v/>
      </c>
      <c r="U770" s="24">
        <f t="shared" ca="1" si="124"/>
        <v>0</v>
      </c>
    </row>
    <row r="771" spans="7:21" x14ac:dyDescent="0.25">
      <c r="G771" s="22">
        <v>764</v>
      </c>
      <c r="H771" s="22">
        <f>HLOOKUP($O771,$B$8:$E$26,H$5,FALSE)</f>
        <v>10</v>
      </c>
      <c r="I771" s="22">
        <f>HLOOKUP($O771,$B$8:$E$26,I$5,FALSE)</f>
        <v>0.2</v>
      </c>
      <c r="J771" s="22">
        <f>HLOOKUP($O771,$B$8:$E$26,J$5,FALSE)</f>
        <v>1.4</v>
      </c>
      <c r="K771" s="22">
        <f>HLOOKUP($O771,$B$8:$E$26,K$5,FALSE)</f>
        <v>0</v>
      </c>
      <c r="L771" s="22">
        <f>HLOOKUP($O771,$B$8:$E$26,L$5,FALSE)</f>
        <v>0</v>
      </c>
      <c r="M771" s="22">
        <f t="shared" si="125"/>
        <v>2</v>
      </c>
      <c r="N771" s="22">
        <f t="shared" si="126"/>
        <v>14</v>
      </c>
      <c r="O771" s="22" t="s">
        <v>41</v>
      </c>
      <c r="P771" s="24">
        <f t="shared" ca="1" si="122"/>
        <v>0.3539448212715175</v>
      </c>
      <c r="Q771" s="24">
        <f t="shared" ca="1" si="123"/>
        <v>7.9815397742100753</v>
      </c>
      <c r="R771" s="24">
        <f t="shared" ca="1" si="127"/>
        <v>8.3354845954815922</v>
      </c>
      <c r="S771" s="22" t="str">
        <f t="shared" ca="1" si="128"/>
        <v/>
      </c>
      <c r="T771" s="24" t="str">
        <f t="shared" ca="1" si="129"/>
        <v/>
      </c>
      <c r="U771" s="24">
        <f t="shared" ca="1" si="124"/>
        <v>0</v>
      </c>
    </row>
    <row r="772" spans="7:21" x14ac:dyDescent="0.25">
      <c r="G772" s="22">
        <v>765</v>
      </c>
      <c r="H772" s="22">
        <f>HLOOKUP($O772,$B$8:$E$26,H$5,FALSE)</f>
        <v>1</v>
      </c>
      <c r="I772" s="22">
        <f>HLOOKUP($O772,$B$8:$E$26,I$5,FALSE)</f>
        <v>0.3</v>
      </c>
      <c r="J772" s="22">
        <f>HLOOKUP($O772,$B$8:$E$26,J$5,FALSE)</f>
        <v>0.95</v>
      </c>
      <c r="K772" s="22">
        <f>HLOOKUP($O772,$B$8:$E$26,K$5,FALSE)</f>
        <v>0</v>
      </c>
      <c r="L772" s="22">
        <f>HLOOKUP($O772,$B$8:$E$26,L$5,FALSE)</f>
        <v>0</v>
      </c>
      <c r="M772" s="22">
        <f t="shared" si="125"/>
        <v>0.3</v>
      </c>
      <c r="N772" s="22">
        <f t="shared" si="126"/>
        <v>0.95</v>
      </c>
      <c r="O772" s="22" t="s">
        <v>38</v>
      </c>
      <c r="P772" s="24">
        <f t="shared" ca="1" si="122"/>
        <v>0.14293548738806944</v>
      </c>
      <c r="Q772" s="24">
        <f t="shared" ca="1" si="123"/>
        <v>0.68795139913818093</v>
      </c>
      <c r="R772" s="24">
        <f t="shared" ca="1" si="127"/>
        <v>0.83088688652625042</v>
      </c>
      <c r="S772" s="22" t="str">
        <f t="shared" ca="1" si="128"/>
        <v/>
      </c>
      <c r="T772" s="24" t="str">
        <f t="shared" ca="1" si="129"/>
        <v/>
      </c>
      <c r="U772" s="24">
        <f t="shared" ca="1" si="124"/>
        <v>0</v>
      </c>
    </row>
    <row r="773" spans="7:21" x14ac:dyDescent="0.25">
      <c r="G773" s="22">
        <v>766</v>
      </c>
      <c r="H773" s="22">
        <f>HLOOKUP($O773,$B$8:$E$26,H$5,FALSE)</f>
        <v>1</v>
      </c>
      <c r="I773" s="22">
        <f>HLOOKUP($O773,$B$8:$E$26,I$5,FALSE)</f>
        <v>0.3</v>
      </c>
      <c r="J773" s="22">
        <f>HLOOKUP($O773,$B$8:$E$26,J$5,FALSE)</f>
        <v>0.95</v>
      </c>
      <c r="K773" s="22">
        <f>HLOOKUP($O773,$B$8:$E$26,K$5,FALSE)</f>
        <v>0</v>
      </c>
      <c r="L773" s="22">
        <f>HLOOKUP($O773,$B$8:$E$26,L$5,FALSE)</f>
        <v>0</v>
      </c>
      <c r="M773" s="22">
        <f t="shared" si="125"/>
        <v>0.3</v>
      </c>
      <c r="N773" s="22">
        <f t="shared" si="126"/>
        <v>0.95</v>
      </c>
      <c r="O773" s="22" t="s">
        <v>38</v>
      </c>
      <c r="P773" s="24">
        <f t="shared" ca="1" si="122"/>
        <v>0.20841914979843953</v>
      </c>
      <c r="Q773" s="24">
        <f t="shared" ca="1" si="123"/>
        <v>0.59989255718039547</v>
      </c>
      <c r="R773" s="24">
        <f t="shared" ca="1" si="127"/>
        <v>0.80831170697883503</v>
      </c>
      <c r="S773" s="22" t="str">
        <f t="shared" ca="1" si="128"/>
        <v/>
      </c>
      <c r="T773" s="24" t="str">
        <f t="shared" ca="1" si="129"/>
        <v/>
      </c>
      <c r="U773" s="24">
        <f t="shared" ca="1" si="124"/>
        <v>0</v>
      </c>
    </row>
    <row r="774" spans="7:21" x14ac:dyDescent="0.25">
      <c r="G774" s="22">
        <v>767</v>
      </c>
      <c r="H774" s="22">
        <f>HLOOKUP($O774,$B$8:$E$26,H$5,FALSE)</f>
        <v>3</v>
      </c>
      <c r="I774" s="22">
        <f>HLOOKUP($O774,$B$8:$E$26,I$5,FALSE)</f>
        <v>0.2</v>
      </c>
      <c r="J774" s="22">
        <f>HLOOKUP($O774,$B$8:$E$26,J$5,FALSE)</f>
        <v>1.26</v>
      </c>
      <c r="K774" s="22">
        <f>HLOOKUP($O774,$B$8:$E$26,K$5,FALSE)</f>
        <v>0</v>
      </c>
      <c r="L774" s="22">
        <f>HLOOKUP($O774,$B$8:$E$26,L$5,FALSE)</f>
        <v>0</v>
      </c>
      <c r="M774" s="22">
        <f t="shared" si="125"/>
        <v>0.60000000000000009</v>
      </c>
      <c r="N774" s="22">
        <f t="shared" si="126"/>
        <v>3.7800000000000002</v>
      </c>
      <c r="O774" s="22" t="s">
        <v>39</v>
      </c>
      <c r="P774" s="24">
        <f t="shared" ca="1" si="122"/>
        <v>0.43992127604332038</v>
      </c>
      <c r="Q774" s="24">
        <f t="shared" ca="1" si="123"/>
        <v>2.1616083746158488</v>
      </c>
      <c r="R774" s="24">
        <f t="shared" ca="1" si="127"/>
        <v>2.601529650659169</v>
      </c>
      <c r="S774" s="22" t="str">
        <f t="shared" ca="1" si="128"/>
        <v/>
      </c>
      <c r="T774" s="24" t="str">
        <f t="shared" ca="1" si="129"/>
        <v/>
      </c>
      <c r="U774" s="24">
        <f t="shared" ca="1" si="124"/>
        <v>0</v>
      </c>
    </row>
    <row r="775" spans="7:21" x14ac:dyDescent="0.25">
      <c r="G775" s="22">
        <v>768</v>
      </c>
      <c r="H775" s="22">
        <f>HLOOKUP($O775,$B$8:$E$26,H$5,FALSE)</f>
        <v>3</v>
      </c>
      <c r="I775" s="22">
        <f>HLOOKUP($O775,$B$8:$E$26,I$5,FALSE)</f>
        <v>0.2</v>
      </c>
      <c r="J775" s="22">
        <f>HLOOKUP($O775,$B$8:$E$26,J$5,FALSE)</f>
        <v>1.26</v>
      </c>
      <c r="K775" s="22">
        <f>HLOOKUP($O775,$B$8:$E$26,K$5,FALSE)</f>
        <v>0</v>
      </c>
      <c r="L775" s="22">
        <f>HLOOKUP($O775,$B$8:$E$26,L$5,FALSE)</f>
        <v>0</v>
      </c>
      <c r="M775" s="22">
        <f t="shared" si="125"/>
        <v>0.60000000000000009</v>
      </c>
      <c r="N775" s="22">
        <f t="shared" si="126"/>
        <v>3.7800000000000002</v>
      </c>
      <c r="O775" s="22" t="s">
        <v>39</v>
      </c>
      <c r="P775" s="24">
        <f t="shared" ca="1" si="122"/>
        <v>0.53715493782784374</v>
      </c>
      <c r="Q775" s="24">
        <f t="shared" ca="1" si="123"/>
        <v>2.1692396360221413</v>
      </c>
      <c r="R775" s="24">
        <f t="shared" ca="1" si="127"/>
        <v>2.7063945738499848</v>
      </c>
      <c r="S775" s="22" t="str">
        <f t="shared" ca="1" si="128"/>
        <v/>
      </c>
      <c r="T775" s="24" t="str">
        <f t="shared" ca="1" si="129"/>
        <v/>
      </c>
      <c r="U775" s="24">
        <f t="shared" ca="1" si="124"/>
        <v>0</v>
      </c>
    </row>
    <row r="776" spans="7:21" x14ac:dyDescent="0.25">
      <c r="G776" s="22">
        <v>769</v>
      </c>
      <c r="H776" s="22">
        <f>HLOOKUP($O776,$B$8:$E$26,H$5,FALSE)</f>
        <v>5</v>
      </c>
      <c r="I776" s="22">
        <f>HLOOKUP($O776,$B$8:$E$26,I$5,FALSE)</f>
        <v>0.18</v>
      </c>
      <c r="J776" s="22">
        <f>HLOOKUP($O776,$B$8:$E$26,J$5,FALSE)</f>
        <v>1.37</v>
      </c>
      <c r="K776" s="22">
        <f>HLOOKUP($O776,$B$8:$E$26,K$5,FALSE)</f>
        <v>0</v>
      </c>
      <c r="L776" s="22">
        <f>HLOOKUP($O776,$B$8:$E$26,L$5,FALSE)</f>
        <v>0</v>
      </c>
      <c r="M776" s="22">
        <f t="shared" si="125"/>
        <v>0.89999999999999991</v>
      </c>
      <c r="N776" s="22">
        <f t="shared" si="126"/>
        <v>6.8500000000000005</v>
      </c>
      <c r="O776" s="22" t="s">
        <v>40</v>
      </c>
      <c r="P776" s="24">
        <f t="shared" ca="1" si="122"/>
        <v>0.3595394123056066</v>
      </c>
      <c r="Q776" s="24">
        <f t="shared" ca="1" si="123"/>
        <v>3.9114227305300635</v>
      </c>
      <c r="R776" s="24">
        <f t="shared" ca="1" si="127"/>
        <v>4.2709621428356703</v>
      </c>
      <c r="S776" s="22" t="str">
        <f t="shared" ca="1" si="128"/>
        <v/>
      </c>
      <c r="T776" s="24" t="str">
        <f t="shared" ca="1" si="129"/>
        <v/>
      </c>
      <c r="U776" s="24">
        <f t="shared" ca="1" si="124"/>
        <v>0</v>
      </c>
    </row>
    <row r="777" spans="7:21" x14ac:dyDescent="0.25">
      <c r="G777" s="22">
        <v>770</v>
      </c>
      <c r="H777" s="22">
        <f>HLOOKUP($O777,$B$8:$E$26,H$5,FALSE)</f>
        <v>5</v>
      </c>
      <c r="I777" s="22">
        <f>HLOOKUP($O777,$B$8:$E$26,I$5,FALSE)</f>
        <v>0.18</v>
      </c>
      <c r="J777" s="22">
        <f>HLOOKUP($O777,$B$8:$E$26,J$5,FALSE)</f>
        <v>1.37</v>
      </c>
      <c r="K777" s="22">
        <f>HLOOKUP($O777,$B$8:$E$26,K$5,FALSE)</f>
        <v>0</v>
      </c>
      <c r="L777" s="22">
        <f>HLOOKUP($O777,$B$8:$E$26,L$5,FALSE)</f>
        <v>0</v>
      </c>
      <c r="M777" s="22">
        <f t="shared" si="125"/>
        <v>0.89999999999999991</v>
      </c>
      <c r="N777" s="22">
        <f t="shared" si="126"/>
        <v>6.8500000000000005</v>
      </c>
      <c r="O777" s="22" t="s">
        <v>40</v>
      </c>
      <c r="P777" s="24">
        <f t="shared" ref="P777:P840" ca="1" si="130">RAND()*$M777</f>
        <v>0.86731520136686535</v>
      </c>
      <c r="Q777" s="24">
        <f t="shared" ref="Q777:Q840" ca="1" si="131">MIN(N777*20,MAX(M777,NORMINV(RAND(),N777-(N777-M777)/2,(N777-M777)/16)))</f>
        <v>3.8430966240094593</v>
      </c>
      <c r="R777" s="24">
        <f t="shared" ca="1" si="127"/>
        <v>4.7104118253763243</v>
      </c>
      <c r="S777" s="22" t="str">
        <f t="shared" ca="1" si="128"/>
        <v/>
      </c>
      <c r="T777" s="24" t="str">
        <f t="shared" ca="1" si="129"/>
        <v/>
      </c>
      <c r="U777" s="24">
        <f t="shared" ref="U777:U840" ca="1" si="132">Q777*K777*L777</f>
        <v>0</v>
      </c>
    </row>
    <row r="778" spans="7:21" x14ac:dyDescent="0.25">
      <c r="G778" s="22">
        <v>771</v>
      </c>
      <c r="H778" s="22">
        <f>HLOOKUP($O778,$B$8:$E$26,H$5,FALSE)</f>
        <v>5</v>
      </c>
      <c r="I778" s="22">
        <f>HLOOKUP($O778,$B$8:$E$26,I$5,FALSE)</f>
        <v>0.18</v>
      </c>
      <c r="J778" s="22">
        <f>HLOOKUP($O778,$B$8:$E$26,J$5,FALSE)</f>
        <v>1.37</v>
      </c>
      <c r="K778" s="22">
        <f>HLOOKUP($O778,$B$8:$E$26,K$5,FALSE)</f>
        <v>0</v>
      </c>
      <c r="L778" s="22">
        <f>HLOOKUP($O778,$B$8:$E$26,L$5,FALSE)</f>
        <v>0</v>
      </c>
      <c r="M778" s="22">
        <f t="shared" si="125"/>
        <v>0.89999999999999991</v>
      </c>
      <c r="N778" s="22">
        <f t="shared" si="126"/>
        <v>6.8500000000000005</v>
      </c>
      <c r="O778" s="22" t="s">
        <v>40</v>
      </c>
      <c r="P778" s="24">
        <f t="shared" ca="1" si="130"/>
        <v>0.45300756364040023</v>
      </c>
      <c r="Q778" s="24">
        <f t="shared" ca="1" si="131"/>
        <v>3.2885244080436435</v>
      </c>
      <c r="R778" s="24">
        <f t="shared" ca="1" si="127"/>
        <v>3.7415319716840436</v>
      </c>
      <c r="S778" s="22" t="str">
        <f t="shared" ca="1" si="128"/>
        <v/>
      </c>
      <c r="T778" s="24" t="str">
        <f t="shared" ca="1" si="129"/>
        <v/>
      </c>
      <c r="U778" s="24">
        <f t="shared" ca="1" si="132"/>
        <v>0</v>
      </c>
    </row>
    <row r="779" spans="7:21" x14ac:dyDescent="0.25">
      <c r="G779" s="22">
        <v>772</v>
      </c>
      <c r="H779" s="22">
        <f>HLOOKUP($O779,$B$8:$E$26,H$5,FALSE)</f>
        <v>3</v>
      </c>
      <c r="I779" s="22">
        <f>HLOOKUP($O779,$B$8:$E$26,I$5,FALSE)</f>
        <v>0.2</v>
      </c>
      <c r="J779" s="22">
        <f>HLOOKUP($O779,$B$8:$E$26,J$5,FALSE)</f>
        <v>1.26</v>
      </c>
      <c r="K779" s="22">
        <f>HLOOKUP($O779,$B$8:$E$26,K$5,FALSE)</f>
        <v>0</v>
      </c>
      <c r="L779" s="22">
        <f>HLOOKUP($O779,$B$8:$E$26,L$5,FALSE)</f>
        <v>0</v>
      </c>
      <c r="M779" s="22">
        <f t="shared" si="125"/>
        <v>0.60000000000000009</v>
      </c>
      <c r="N779" s="22">
        <f t="shared" si="126"/>
        <v>3.7800000000000002</v>
      </c>
      <c r="O779" s="22" t="s">
        <v>39</v>
      </c>
      <c r="P779" s="24">
        <f t="shared" ca="1" si="130"/>
        <v>0.32763586927439176</v>
      </c>
      <c r="Q779" s="24">
        <f t="shared" ca="1" si="131"/>
        <v>2.2294962599663828</v>
      </c>
      <c r="R779" s="24">
        <f t="shared" ca="1" si="127"/>
        <v>2.5571321292407747</v>
      </c>
      <c r="S779" s="22" t="str">
        <f t="shared" ca="1" si="128"/>
        <v/>
      </c>
      <c r="T779" s="24" t="str">
        <f t="shared" ca="1" si="129"/>
        <v/>
      </c>
      <c r="U779" s="24">
        <f t="shared" ca="1" si="132"/>
        <v>0</v>
      </c>
    </row>
    <row r="780" spans="7:21" x14ac:dyDescent="0.25">
      <c r="G780" s="22">
        <v>773</v>
      </c>
      <c r="H780" s="22">
        <f>HLOOKUP($O780,$B$8:$E$26,H$5,FALSE)</f>
        <v>3</v>
      </c>
      <c r="I780" s="22">
        <f>HLOOKUP($O780,$B$8:$E$26,I$5,FALSE)</f>
        <v>0.2</v>
      </c>
      <c r="J780" s="22">
        <f>HLOOKUP($O780,$B$8:$E$26,J$5,FALSE)</f>
        <v>1.26</v>
      </c>
      <c r="K780" s="22">
        <f>HLOOKUP($O780,$B$8:$E$26,K$5,FALSE)</f>
        <v>0</v>
      </c>
      <c r="L780" s="22">
        <f>HLOOKUP($O780,$B$8:$E$26,L$5,FALSE)</f>
        <v>0</v>
      </c>
      <c r="M780" s="22">
        <f t="shared" si="125"/>
        <v>0.60000000000000009</v>
      </c>
      <c r="N780" s="22">
        <f t="shared" si="126"/>
        <v>3.7800000000000002</v>
      </c>
      <c r="O780" s="22" t="s">
        <v>39</v>
      </c>
      <c r="P780" s="24">
        <f t="shared" ca="1" si="130"/>
        <v>0.16865497443886499</v>
      </c>
      <c r="Q780" s="24">
        <f t="shared" ca="1" si="131"/>
        <v>1.9111068564785043</v>
      </c>
      <c r="R780" s="24">
        <f t="shared" ca="1" si="127"/>
        <v>2.0797618309173691</v>
      </c>
      <c r="S780" s="22" t="str">
        <f t="shared" ca="1" si="128"/>
        <v/>
      </c>
      <c r="T780" s="24" t="str">
        <f t="shared" ca="1" si="129"/>
        <v/>
      </c>
      <c r="U780" s="24">
        <f t="shared" ca="1" si="132"/>
        <v>0</v>
      </c>
    </row>
    <row r="781" spans="7:21" x14ac:dyDescent="0.25">
      <c r="G781" s="22">
        <v>774</v>
      </c>
      <c r="H781" s="22">
        <f>HLOOKUP($O781,$B$8:$E$26,H$5,FALSE)</f>
        <v>10</v>
      </c>
      <c r="I781" s="22">
        <f>HLOOKUP($O781,$B$8:$E$26,I$5,FALSE)</f>
        <v>0.2</v>
      </c>
      <c r="J781" s="22">
        <f>HLOOKUP($O781,$B$8:$E$26,J$5,FALSE)</f>
        <v>1.4</v>
      </c>
      <c r="K781" s="22">
        <f>HLOOKUP($O781,$B$8:$E$26,K$5,FALSE)</f>
        <v>0</v>
      </c>
      <c r="L781" s="22">
        <f>HLOOKUP($O781,$B$8:$E$26,L$5,FALSE)</f>
        <v>0</v>
      </c>
      <c r="M781" s="22">
        <f t="shared" si="125"/>
        <v>2</v>
      </c>
      <c r="N781" s="22">
        <f t="shared" si="126"/>
        <v>14</v>
      </c>
      <c r="O781" s="22" t="s">
        <v>41</v>
      </c>
      <c r="P781" s="24">
        <f t="shared" ca="1" si="130"/>
        <v>0.66072513312134618</v>
      </c>
      <c r="Q781" s="24">
        <f t="shared" ca="1" si="131"/>
        <v>8.4091553211330528</v>
      </c>
      <c r="R781" s="24">
        <f t="shared" ca="1" si="127"/>
        <v>9.0698804542543989</v>
      </c>
      <c r="S781" s="22" t="str">
        <f t="shared" ca="1" si="128"/>
        <v/>
      </c>
      <c r="T781" s="24" t="str">
        <f t="shared" ca="1" si="129"/>
        <v/>
      </c>
      <c r="U781" s="24">
        <f t="shared" ca="1" si="132"/>
        <v>0</v>
      </c>
    </row>
    <row r="782" spans="7:21" x14ac:dyDescent="0.25">
      <c r="G782" s="22">
        <v>775</v>
      </c>
      <c r="H782" s="22">
        <f>HLOOKUP($O782,$B$8:$E$26,H$5,FALSE)</f>
        <v>1</v>
      </c>
      <c r="I782" s="22">
        <f>HLOOKUP($O782,$B$8:$E$26,I$5,FALSE)</f>
        <v>0.3</v>
      </c>
      <c r="J782" s="22">
        <f>HLOOKUP($O782,$B$8:$E$26,J$5,FALSE)</f>
        <v>0.95</v>
      </c>
      <c r="K782" s="22">
        <f>HLOOKUP($O782,$B$8:$E$26,K$5,FALSE)</f>
        <v>0</v>
      </c>
      <c r="L782" s="22">
        <f>HLOOKUP($O782,$B$8:$E$26,L$5,FALSE)</f>
        <v>0</v>
      </c>
      <c r="M782" s="22">
        <f t="shared" si="125"/>
        <v>0.3</v>
      </c>
      <c r="N782" s="22">
        <f t="shared" si="126"/>
        <v>0.95</v>
      </c>
      <c r="O782" s="22" t="s">
        <v>38</v>
      </c>
      <c r="P782" s="24">
        <f t="shared" ca="1" si="130"/>
        <v>0.23182332391600696</v>
      </c>
      <c r="Q782" s="24">
        <f t="shared" ca="1" si="131"/>
        <v>0.6584231463375515</v>
      </c>
      <c r="R782" s="24">
        <f t="shared" ca="1" si="127"/>
        <v>0.89024647025355841</v>
      </c>
      <c r="S782" s="22" t="str">
        <f t="shared" ca="1" si="128"/>
        <v/>
      </c>
      <c r="T782" s="24" t="str">
        <f t="shared" ca="1" si="129"/>
        <v/>
      </c>
      <c r="U782" s="24">
        <f t="shared" ca="1" si="132"/>
        <v>0</v>
      </c>
    </row>
    <row r="783" spans="7:21" x14ac:dyDescent="0.25">
      <c r="G783" s="22">
        <v>776</v>
      </c>
      <c r="H783" s="22">
        <f>HLOOKUP($O783,$B$8:$E$26,H$5,FALSE)</f>
        <v>5</v>
      </c>
      <c r="I783" s="22">
        <f>HLOOKUP($O783,$B$8:$E$26,I$5,FALSE)</f>
        <v>0.18</v>
      </c>
      <c r="J783" s="22">
        <f>HLOOKUP($O783,$B$8:$E$26,J$5,FALSE)</f>
        <v>1.37</v>
      </c>
      <c r="K783" s="22">
        <f>HLOOKUP($O783,$B$8:$E$26,K$5,FALSE)</f>
        <v>0</v>
      </c>
      <c r="L783" s="22">
        <f>HLOOKUP($O783,$B$8:$E$26,L$5,FALSE)</f>
        <v>0</v>
      </c>
      <c r="M783" s="22">
        <f t="shared" ref="M783:M846" si="133">I783*$H783</f>
        <v>0.89999999999999991</v>
      </c>
      <c r="N783" s="22">
        <f t="shared" ref="N783:N846" si="134">J783*$H783</f>
        <v>6.8500000000000005</v>
      </c>
      <c r="O783" s="22" t="s">
        <v>40</v>
      </c>
      <c r="P783" s="24">
        <f t="shared" ca="1" si="130"/>
        <v>0.57338994292064394</v>
      </c>
      <c r="Q783" s="24">
        <f t="shared" ca="1" si="131"/>
        <v>4.2732351995109035</v>
      </c>
      <c r="R783" s="24">
        <f t="shared" ca="1" si="127"/>
        <v>4.846625142431547</v>
      </c>
      <c r="S783" s="22" t="str">
        <f t="shared" ca="1" si="128"/>
        <v/>
      </c>
      <c r="T783" s="24" t="str">
        <f t="shared" ca="1" si="129"/>
        <v/>
      </c>
      <c r="U783" s="24">
        <f t="shared" ca="1" si="132"/>
        <v>0</v>
      </c>
    </row>
    <row r="784" spans="7:21" x14ac:dyDescent="0.25">
      <c r="G784" s="22">
        <v>777</v>
      </c>
      <c r="H784" s="22">
        <f>HLOOKUP($O784,$B$8:$E$26,H$5,FALSE)</f>
        <v>5</v>
      </c>
      <c r="I784" s="22">
        <f>HLOOKUP($O784,$B$8:$E$26,I$5,FALSE)</f>
        <v>0.18</v>
      </c>
      <c r="J784" s="22">
        <f>HLOOKUP($O784,$B$8:$E$26,J$5,FALSE)</f>
        <v>1.37</v>
      </c>
      <c r="K784" s="22">
        <f>HLOOKUP($O784,$B$8:$E$26,K$5,FALSE)</f>
        <v>0</v>
      </c>
      <c r="L784" s="22">
        <f>HLOOKUP($O784,$B$8:$E$26,L$5,FALSE)</f>
        <v>0</v>
      </c>
      <c r="M784" s="22">
        <f t="shared" si="133"/>
        <v>0.89999999999999991</v>
      </c>
      <c r="N784" s="22">
        <f t="shared" si="134"/>
        <v>6.8500000000000005</v>
      </c>
      <c r="O784" s="22" t="s">
        <v>40</v>
      </c>
      <c r="P784" s="24">
        <f t="shared" ca="1" si="130"/>
        <v>0.84554331096319002</v>
      </c>
      <c r="Q784" s="24">
        <f t="shared" ca="1" si="131"/>
        <v>4.1775687958472068</v>
      </c>
      <c r="R784" s="24">
        <f t="shared" ca="1" si="127"/>
        <v>5.0231121068103963</v>
      </c>
      <c r="S784" s="22" t="str">
        <f t="shared" ca="1" si="128"/>
        <v>C</v>
      </c>
      <c r="T784" s="24">
        <f t="shared" ca="1" si="129"/>
        <v>2.3112106810396327E-2</v>
      </c>
      <c r="U784" s="24">
        <f t="shared" ca="1" si="132"/>
        <v>0</v>
      </c>
    </row>
    <row r="785" spans="7:21" x14ac:dyDescent="0.25">
      <c r="G785" s="22">
        <v>778</v>
      </c>
      <c r="H785" s="22">
        <f>HLOOKUP($O785,$B$8:$E$26,H$5,FALSE)</f>
        <v>5</v>
      </c>
      <c r="I785" s="22">
        <f>HLOOKUP($O785,$B$8:$E$26,I$5,FALSE)</f>
        <v>0.18</v>
      </c>
      <c r="J785" s="22">
        <f>HLOOKUP($O785,$B$8:$E$26,J$5,FALSE)</f>
        <v>1.37</v>
      </c>
      <c r="K785" s="22">
        <f>HLOOKUP($O785,$B$8:$E$26,K$5,FALSE)</f>
        <v>0</v>
      </c>
      <c r="L785" s="22">
        <f>HLOOKUP($O785,$B$8:$E$26,L$5,FALSE)</f>
        <v>0</v>
      </c>
      <c r="M785" s="22">
        <f t="shared" si="133"/>
        <v>0.89999999999999991</v>
      </c>
      <c r="N785" s="22">
        <f t="shared" si="134"/>
        <v>6.8500000000000005</v>
      </c>
      <c r="O785" s="22" t="s">
        <v>40</v>
      </c>
      <c r="P785" s="24">
        <f t="shared" ca="1" si="130"/>
        <v>0.13068891750032305</v>
      </c>
      <c r="Q785" s="24">
        <f t="shared" ca="1" si="131"/>
        <v>4.2015067149905976</v>
      </c>
      <c r="R785" s="24">
        <f t="shared" ca="1" si="127"/>
        <v>4.3321956324909205</v>
      </c>
      <c r="S785" s="22" t="str">
        <f t="shared" ca="1" si="128"/>
        <v/>
      </c>
      <c r="T785" s="24" t="str">
        <f t="shared" ca="1" si="129"/>
        <v/>
      </c>
      <c r="U785" s="24">
        <f t="shared" ca="1" si="132"/>
        <v>0</v>
      </c>
    </row>
    <row r="786" spans="7:21" x14ac:dyDescent="0.25">
      <c r="G786" s="22">
        <v>779</v>
      </c>
      <c r="H786" s="22">
        <f>HLOOKUP($O786,$B$8:$E$26,H$5,FALSE)</f>
        <v>1</v>
      </c>
      <c r="I786" s="22">
        <f>HLOOKUP($O786,$B$8:$E$26,I$5,FALSE)</f>
        <v>0.3</v>
      </c>
      <c r="J786" s="22">
        <f>HLOOKUP($O786,$B$8:$E$26,J$5,FALSE)</f>
        <v>0.95</v>
      </c>
      <c r="K786" s="22">
        <f>HLOOKUP($O786,$B$8:$E$26,K$5,FALSE)</f>
        <v>0</v>
      </c>
      <c r="L786" s="22">
        <f>HLOOKUP($O786,$B$8:$E$26,L$5,FALSE)</f>
        <v>0</v>
      </c>
      <c r="M786" s="22">
        <f t="shared" si="133"/>
        <v>0.3</v>
      </c>
      <c r="N786" s="22">
        <f t="shared" si="134"/>
        <v>0.95</v>
      </c>
      <c r="O786" s="22" t="s">
        <v>38</v>
      </c>
      <c r="P786" s="24">
        <f t="shared" ca="1" si="130"/>
        <v>7.8272562154927422E-2</v>
      </c>
      <c r="Q786" s="24">
        <f t="shared" ca="1" si="131"/>
        <v>0.62270168165818318</v>
      </c>
      <c r="R786" s="24">
        <f t="shared" ca="1" si="127"/>
        <v>0.70097424381311058</v>
      </c>
      <c r="S786" s="22" t="str">
        <f t="shared" ca="1" si="128"/>
        <v/>
      </c>
      <c r="T786" s="24" t="str">
        <f t="shared" ca="1" si="129"/>
        <v/>
      </c>
      <c r="U786" s="24">
        <f t="shared" ca="1" si="132"/>
        <v>0</v>
      </c>
    </row>
    <row r="787" spans="7:21" x14ac:dyDescent="0.25">
      <c r="G787" s="22">
        <v>780</v>
      </c>
      <c r="H787" s="22">
        <f>HLOOKUP($O787,$B$8:$E$26,H$5,FALSE)</f>
        <v>1</v>
      </c>
      <c r="I787" s="22">
        <f>HLOOKUP($O787,$B$8:$E$26,I$5,FALSE)</f>
        <v>0.3</v>
      </c>
      <c r="J787" s="22">
        <f>HLOOKUP($O787,$B$8:$E$26,J$5,FALSE)</f>
        <v>0.95</v>
      </c>
      <c r="K787" s="22">
        <f>HLOOKUP($O787,$B$8:$E$26,K$5,FALSE)</f>
        <v>0</v>
      </c>
      <c r="L787" s="22">
        <f>HLOOKUP($O787,$B$8:$E$26,L$5,FALSE)</f>
        <v>0</v>
      </c>
      <c r="M787" s="22">
        <f t="shared" si="133"/>
        <v>0.3</v>
      </c>
      <c r="N787" s="22">
        <f t="shared" si="134"/>
        <v>0.95</v>
      </c>
      <c r="O787" s="22" t="s">
        <v>38</v>
      </c>
      <c r="P787" s="24">
        <f t="shared" ca="1" si="130"/>
        <v>5.8409935587193935E-2</v>
      </c>
      <c r="Q787" s="24">
        <f t="shared" ca="1" si="131"/>
        <v>0.56256635146895739</v>
      </c>
      <c r="R787" s="24">
        <f t="shared" ca="1" si="127"/>
        <v>0.62097628705615138</v>
      </c>
      <c r="S787" s="22" t="str">
        <f t="shared" ca="1" si="128"/>
        <v/>
      </c>
      <c r="T787" s="24" t="str">
        <f t="shared" ca="1" si="129"/>
        <v/>
      </c>
      <c r="U787" s="24">
        <f t="shared" ca="1" si="132"/>
        <v>0</v>
      </c>
    </row>
    <row r="788" spans="7:21" x14ac:dyDescent="0.25">
      <c r="G788" s="22">
        <v>781</v>
      </c>
      <c r="H788" s="22">
        <f>HLOOKUP($O788,$B$8:$E$26,H$5,FALSE)</f>
        <v>1</v>
      </c>
      <c r="I788" s="22">
        <f>HLOOKUP($O788,$B$8:$E$26,I$5,FALSE)</f>
        <v>0.3</v>
      </c>
      <c r="J788" s="22">
        <f>HLOOKUP($O788,$B$8:$E$26,J$5,FALSE)</f>
        <v>0.95</v>
      </c>
      <c r="K788" s="22">
        <f>HLOOKUP($O788,$B$8:$E$26,K$5,FALSE)</f>
        <v>0</v>
      </c>
      <c r="L788" s="22">
        <f>HLOOKUP($O788,$B$8:$E$26,L$5,FALSE)</f>
        <v>0</v>
      </c>
      <c r="M788" s="22">
        <f t="shared" si="133"/>
        <v>0.3</v>
      </c>
      <c r="N788" s="22">
        <f t="shared" si="134"/>
        <v>0.95</v>
      </c>
      <c r="O788" s="22" t="s">
        <v>38</v>
      </c>
      <c r="P788" s="24">
        <f t="shared" ca="1" si="130"/>
        <v>8.7414527673179337E-2</v>
      </c>
      <c r="Q788" s="24">
        <f t="shared" ca="1" si="131"/>
        <v>0.54857151532033221</v>
      </c>
      <c r="R788" s="24">
        <f t="shared" ca="1" si="127"/>
        <v>0.63598604299351158</v>
      </c>
      <c r="S788" s="22" t="str">
        <f t="shared" ca="1" si="128"/>
        <v/>
      </c>
      <c r="T788" s="24" t="str">
        <f t="shared" ca="1" si="129"/>
        <v/>
      </c>
      <c r="U788" s="24">
        <f t="shared" ca="1" si="132"/>
        <v>0</v>
      </c>
    </row>
    <row r="789" spans="7:21" x14ac:dyDescent="0.25">
      <c r="G789" s="22">
        <v>782</v>
      </c>
      <c r="H789" s="22">
        <f>HLOOKUP($O789,$B$8:$E$26,H$5,FALSE)</f>
        <v>5</v>
      </c>
      <c r="I789" s="22">
        <f>HLOOKUP($O789,$B$8:$E$26,I$5,FALSE)</f>
        <v>0.18</v>
      </c>
      <c r="J789" s="22">
        <f>HLOOKUP($O789,$B$8:$E$26,J$5,FALSE)</f>
        <v>1.37</v>
      </c>
      <c r="K789" s="22">
        <f>HLOOKUP($O789,$B$8:$E$26,K$5,FALSE)</f>
        <v>0</v>
      </c>
      <c r="L789" s="22">
        <f>HLOOKUP($O789,$B$8:$E$26,L$5,FALSE)</f>
        <v>0</v>
      </c>
      <c r="M789" s="22">
        <f t="shared" si="133"/>
        <v>0.89999999999999991</v>
      </c>
      <c r="N789" s="22">
        <f t="shared" si="134"/>
        <v>6.8500000000000005</v>
      </c>
      <c r="O789" s="22" t="s">
        <v>40</v>
      </c>
      <c r="P789" s="24">
        <f t="shared" ca="1" si="130"/>
        <v>0.86788098174626738</v>
      </c>
      <c r="Q789" s="24">
        <f t="shared" ca="1" si="131"/>
        <v>3.4715811811663295</v>
      </c>
      <c r="R789" s="24">
        <f t="shared" ca="1" si="127"/>
        <v>4.3394621629125965</v>
      </c>
      <c r="S789" s="22" t="str">
        <f t="shared" ca="1" si="128"/>
        <v/>
      </c>
      <c r="T789" s="24" t="str">
        <f t="shared" ca="1" si="129"/>
        <v/>
      </c>
      <c r="U789" s="24">
        <f t="shared" ca="1" si="132"/>
        <v>0</v>
      </c>
    </row>
    <row r="790" spans="7:21" x14ac:dyDescent="0.25">
      <c r="G790" s="22">
        <v>783</v>
      </c>
      <c r="H790" s="22">
        <f>HLOOKUP($O790,$B$8:$E$26,H$5,FALSE)</f>
        <v>3</v>
      </c>
      <c r="I790" s="22">
        <f>HLOOKUP($O790,$B$8:$E$26,I$5,FALSE)</f>
        <v>0.2</v>
      </c>
      <c r="J790" s="22">
        <f>HLOOKUP($O790,$B$8:$E$26,J$5,FALSE)</f>
        <v>1.26</v>
      </c>
      <c r="K790" s="22">
        <f>HLOOKUP($O790,$B$8:$E$26,K$5,FALSE)</f>
        <v>0</v>
      </c>
      <c r="L790" s="22">
        <f>HLOOKUP($O790,$B$8:$E$26,L$5,FALSE)</f>
        <v>0</v>
      </c>
      <c r="M790" s="22">
        <f t="shared" si="133"/>
        <v>0.60000000000000009</v>
      </c>
      <c r="N790" s="22">
        <f t="shared" si="134"/>
        <v>3.7800000000000002</v>
      </c>
      <c r="O790" s="22" t="s">
        <v>39</v>
      </c>
      <c r="P790" s="24">
        <f t="shared" ca="1" si="130"/>
        <v>0.49566233589440867</v>
      </c>
      <c r="Q790" s="24">
        <f t="shared" ca="1" si="131"/>
        <v>2.1041943902885656</v>
      </c>
      <c r="R790" s="24">
        <f t="shared" ca="1" si="127"/>
        <v>2.5998567261829741</v>
      </c>
      <c r="S790" s="22" t="str">
        <f t="shared" ca="1" si="128"/>
        <v/>
      </c>
      <c r="T790" s="24" t="str">
        <f t="shared" ca="1" si="129"/>
        <v/>
      </c>
      <c r="U790" s="24">
        <f t="shared" ca="1" si="132"/>
        <v>0</v>
      </c>
    </row>
    <row r="791" spans="7:21" x14ac:dyDescent="0.25">
      <c r="G791" s="22">
        <v>784</v>
      </c>
      <c r="H791" s="22">
        <f>HLOOKUP($O791,$B$8:$E$26,H$5,FALSE)</f>
        <v>3</v>
      </c>
      <c r="I791" s="22">
        <f>HLOOKUP($O791,$B$8:$E$26,I$5,FALSE)</f>
        <v>0.2</v>
      </c>
      <c r="J791" s="22">
        <f>HLOOKUP($O791,$B$8:$E$26,J$5,FALSE)</f>
        <v>1.26</v>
      </c>
      <c r="K791" s="22">
        <f>HLOOKUP($O791,$B$8:$E$26,K$5,FALSE)</f>
        <v>0</v>
      </c>
      <c r="L791" s="22">
        <f>HLOOKUP($O791,$B$8:$E$26,L$5,FALSE)</f>
        <v>0</v>
      </c>
      <c r="M791" s="22">
        <f t="shared" si="133"/>
        <v>0.60000000000000009</v>
      </c>
      <c r="N791" s="22">
        <f t="shared" si="134"/>
        <v>3.7800000000000002</v>
      </c>
      <c r="O791" s="22" t="s">
        <v>39</v>
      </c>
      <c r="P791" s="24">
        <f t="shared" ca="1" si="130"/>
        <v>0.41264615482455869</v>
      </c>
      <c r="Q791" s="24">
        <f t="shared" ca="1" si="131"/>
        <v>2.2448842022429014</v>
      </c>
      <c r="R791" s="24">
        <f t="shared" ca="1" si="127"/>
        <v>2.65753035706746</v>
      </c>
      <c r="S791" s="22" t="str">
        <f t="shared" ca="1" si="128"/>
        <v/>
      </c>
      <c r="T791" s="24" t="str">
        <f t="shared" ca="1" si="129"/>
        <v/>
      </c>
      <c r="U791" s="24">
        <f t="shared" ca="1" si="132"/>
        <v>0</v>
      </c>
    </row>
    <row r="792" spans="7:21" x14ac:dyDescent="0.25">
      <c r="G792" s="22">
        <v>785</v>
      </c>
      <c r="H792" s="22">
        <f>HLOOKUP($O792,$B$8:$E$26,H$5,FALSE)</f>
        <v>1</v>
      </c>
      <c r="I792" s="22">
        <f>HLOOKUP($O792,$B$8:$E$26,I$5,FALSE)</f>
        <v>0.3</v>
      </c>
      <c r="J792" s="22">
        <f>HLOOKUP($O792,$B$8:$E$26,J$5,FALSE)</f>
        <v>0.95</v>
      </c>
      <c r="K792" s="22">
        <f>HLOOKUP($O792,$B$8:$E$26,K$5,FALSE)</f>
        <v>0</v>
      </c>
      <c r="L792" s="22">
        <f>HLOOKUP($O792,$B$8:$E$26,L$5,FALSE)</f>
        <v>0</v>
      </c>
      <c r="M792" s="22">
        <f t="shared" si="133"/>
        <v>0.3</v>
      </c>
      <c r="N792" s="22">
        <f t="shared" si="134"/>
        <v>0.95</v>
      </c>
      <c r="O792" s="22" t="s">
        <v>38</v>
      </c>
      <c r="P792" s="24">
        <f t="shared" ca="1" si="130"/>
        <v>0.24324707142158467</v>
      </c>
      <c r="Q792" s="24">
        <f t="shared" ca="1" si="131"/>
        <v>0.6187254370318237</v>
      </c>
      <c r="R792" s="24">
        <f t="shared" ca="1" si="127"/>
        <v>0.86197250845340834</v>
      </c>
      <c r="S792" s="22" t="str">
        <f t="shared" ca="1" si="128"/>
        <v/>
      </c>
      <c r="T792" s="24" t="str">
        <f t="shared" ca="1" si="129"/>
        <v/>
      </c>
      <c r="U792" s="24">
        <f t="shared" ca="1" si="132"/>
        <v>0</v>
      </c>
    </row>
    <row r="793" spans="7:21" x14ac:dyDescent="0.25">
      <c r="G793" s="22">
        <v>786</v>
      </c>
      <c r="H793" s="22">
        <f>HLOOKUP($O793,$B$8:$E$26,H$5,FALSE)</f>
        <v>10</v>
      </c>
      <c r="I793" s="22">
        <f>HLOOKUP($O793,$B$8:$E$26,I$5,FALSE)</f>
        <v>0.2</v>
      </c>
      <c r="J793" s="22">
        <f>HLOOKUP($O793,$B$8:$E$26,J$5,FALSE)</f>
        <v>1.4</v>
      </c>
      <c r="K793" s="22">
        <f>HLOOKUP($O793,$B$8:$E$26,K$5,FALSE)</f>
        <v>0</v>
      </c>
      <c r="L793" s="22">
        <f>HLOOKUP($O793,$B$8:$E$26,L$5,FALSE)</f>
        <v>0</v>
      </c>
      <c r="M793" s="22">
        <f t="shared" si="133"/>
        <v>2</v>
      </c>
      <c r="N793" s="22">
        <f t="shared" si="134"/>
        <v>14</v>
      </c>
      <c r="O793" s="22" t="s">
        <v>41</v>
      </c>
      <c r="P793" s="24">
        <f t="shared" ca="1" si="130"/>
        <v>0.67144295983312929</v>
      </c>
      <c r="Q793" s="24">
        <f t="shared" ca="1" si="131"/>
        <v>8.2382134258511872</v>
      </c>
      <c r="R793" s="24">
        <f t="shared" ca="1" si="127"/>
        <v>8.9096563856843165</v>
      </c>
      <c r="S793" s="22" t="str">
        <f t="shared" ca="1" si="128"/>
        <v/>
      </c>
      <c r="T793" s="24" t="str">
        <f t="shared" ca="1" si="129"/>
        <v/>
      </c>
      <c r="U793" s="24">
        <f t="shared" ca="1" si="132"/>
        <v>0</v>
      </c>
    </row>
    <row r="794" spans="7:21" x14ac:dyDescent="0.25">
      <c r="G794" s="22">
        <v>787</v>
      </c>
      <c r="H794" s="22">
        <f>HLOOKUP($O794,$B$8:$E$26,H$5,FALSE)</f>
        <v>3</v>
      </c>
      <c r="I794" s="22">
        <f>HLOOKUP($O794,$B$8:$E$26,I$5,FALSE)</f>
        <v>0.2</v>
      </c>
      <c r="J794" s="22">
        <f>HLOOKUP($O794,$B$8:$E$26,J$5,FALSE)</f>
        <v>1.26</v>
      </c>
      <c r="K794" s="22">
        <f>HLOOKUP($O794,$B$8:$E$26,K$5,FALSE)</f>
        <v>0</v>
      </c>
      <c r="L794" s="22">
        <f>HLOOKUP($O794,$B$8:$E$26,L$5,FALSE)</f>
        <v>0</v>
      </c>
      <c r="M794" s="22">
        <f t="shared" si="133"/>
        <v>0.60000000000000009</v>
      </c>
      <c r="N794" s="22">
        <f t="shared" si="134"/>
        <v>3.7800000000000002</v>
      </c>
      <c r="O794" s="22" t="s">
        <v>39</v>
      </c>
      <c r="P794" s="24">
        <f t="shared" ca="1" si="130"/>
        <v>0.52549728403703777</v>
      </c>
      <c r="Q794" s="24">
        <f t="shared" ca="1" si="131"/>
        <v>2.0879905716818721</v>
      </c>
      <c r="R794" s="24">
        <f t="shared" ca="1" si="127"/>
        <v>2.6134878557189101</v>
      </c>
      <c r="S794" s="22" t="str">
        <f t="shared" ca="1" si="128"/>
        <v/>
      </c>
      <c r="T794" s="24" t="str">
        <f t="shared" ca="1" si="129"/>
        <v/>
      </c>
      <c r="U794" s="24">
        <f t="shared" ca="1" si="132"/>
        <v>0</v>
      </c>
    </row>
    <row r="795" spans="7:21" x14ac:dyDescent="0.25">
      <c r="G795" s="22">
        <v>788</v>
      </c>
      <c r="H795" s="22">
        <f>HLOOKUP($O795,$B$8:$E$26,H$5,FALSE)</f>
        <v>5</v>
      </c>
      <c r="I795" s="22">
        <f>HLOOKUP($O795,$B$8:$E$26,I$5,FALSE)</f>
        <v>0.18</v>
      </c>
      <c r="J795" s="22">
        <f>HLOOKUP($O795,$B$8:$E$26,J$5,FALSE)</f>
        <v>1.37</v>
      </c>
      <c r="K795" s="22">
        <f>HLOOKUP($O795,$B$8:$E$26,K$5,FALSE)</f>
        <v>0</v>
      </c>
      <c r="L795" s="22">
        <f>HLOOKUP($O795,$B$8:$E$26,L$5,FALSE)</f>
        <v>0</v>
      </c>
      <c r="M795" s="22">
        <f t="shared" si="133"/>
        <v>0.89999999999999991</v>
      </c>
      <c r="N795" s="22">
        <f t="shared" si="134"/>
        <v>6.8500000000000005</v>
      </c>
      <c r="O795" s="22" t="s">
        <v>40</v>
      </c>
      <c r="P795" s="24">
        <f t="shared" ca="1" si="130"/>
        <v>0.63632513181863615</v>
      </c>
      <c r="Q795" s="24">
        <f t="shared" ca="1" si="131"/>
        <v>3.4111621235139413</v>
      </c>
      <c r="R795" s="24">
        <f t="shared" ca="1" si="127"/>
        <v>4.0474872553325776</v>
      </c>
      <c r="S795" s="22" t="str">
        <f t="shared" ca="1" si="128"/>
        <v/>
      </c>
      <c r="T795" s="24" t="str">
        <f t="shared" ca="1" si="129"/>
        <v/>
      </c>
      <c r="U795" s="24">
        <f t="shared" ca="1" si="132"/>
        <v>0</v>
      </c>
    </row>
    <row r="796" spans="7:21" x14ac:dyDescent="0.25">
      <c r="G796" s="22">
        <v>789</v>
      </c>
      <c r="H796" s="22">
        <f>HLOOKUP($O796,$B$8:$E$26,H$5,FALSE)</f>
        <v>1</v>
      </c>
      <c r="I796" s="22">
        <f>HLOOKUP($O796,$B$8:$E$26,I$5,FALSE)</f>
        <v>0.3</v>
      </c>
      <c r="J796" s="22">
        <f>HLOOKUP($O796,$B$8:$E$26,J$5,FALSE)</f>
        <v>0.95</v>
      </c>
      <c r="K796" s="22">
        <f>HLOOKUP($O796,$B$8:$E$26,K$5,FALSE)</f>
        <v>0</v>
      </c>
      <c r="L796" s="22">
        <f>HLOOKUP($O796,$B$8:$E$26,L$5,FALSE)</f>
        <v>0</v>
      </c>
      <c r="M796" s="22">
        <f t="shared" si="133"/>
        <v>0.3</v>
      </c>
      <c r="N796" s="22">
        <f t="shared" si="134"/>
        <v>0.95</v>
      </c>
      <c r="O796" s="22" t="s">
        <v>38</v>
      </c>
      <c r="P796" s="24">
        <f t="shared" ca="1" si="130"/>
        <v>9.7613504015346145E-2</v>
      </c>
      <c r="Q796" s="24">
        <f t="shared" ca="1" si="131"/>
        <v>0.7035253375351509</v>
      </c>
      <c r="R796" s="24">
        <f t="shared" ca="1" si="127"/>
        <v>0.80113884155049708</v>
      </c>
      <c r="S796" s="22" t="str">
        <f t="shared" ca="1" si="128"/>
        <v/>
      </c>
      <c r="T796" s="24" t="str">
        <f t="shared" ca="1" si="129"/>
        <v/>
      </c>
      <c r="U796" s="24">
        <f t="shared" ca="1" si="132"/>
        <v>0</v>
      </c>
    </row>
    <row r="797" spans="7:21" x14ac:dyDescent="0.25">
      <c r="G797" s="22">
        <v>790</v>
      </c>
      <c r="H797" s="22">
        <f>HLOOKUP($O797,$B$8:$E$26,H$5,FALSE)</f>
        <v>1</v>
      </c>
      <c r="I797" s="22">
        <f>HLOOKUP($O797,$B$8:$E$26,I$5,FALSE)</f>
        <v>0.3</v>
      </c>
      <c r="J797" s="22">
        <f>HLOOKUP($O797,$B$8:$E$26,J$5,FALSE)</f>
        <v>0.95</v>
      </c>
      <c r="K797" s="22">
        <f>HLOOKUP($O797,$B$8:$E$26,K$5,FALSE)</f>
        <v>0</v>
      </c>
      <c r="L797" s="22">
        <f>HLOOKUP($O797,$B$8:$E$26,L$5,FALSE)</f>
        <v>0</v>
      </c>
      <c r="M797" s="22">
        <f t="shared" si="133"/>
        <v>0.3</v>
      </c>
      <c r="N797" s="22">
        <f t="shared" si="134"/>
        <v>0.95</v>
      </c>
      <c r="O797" s="22" t="s">
        <v>38</v>
      </c>
      <c r="P797" s="24">
        <f t="shared" ca="1" si="130"/>
        <v>0.17054790179665222</v>
      </c>
      <c r="Q797" s="24">
        <f t="shared" ca="1" si="131"/>
        <v>0.63920955425934078</v>
      </c>
      <c r="R797" s="24">
        <f t="shared" ca="1" si="127"/>
        <v>0.80975745605599303</v>
      </c>
      <c r="S797" s="22" t="str">
        <f t="shared" ca="1" si="128"/>
        <v/>
      </c>
      <c r="T797" s="24" t="str">
        <f t="shared" ca="1" si="129"/>
        <v/>
      </c>
      <c r="U797" s="24">
        <f t="shared" ca="1" si="132"/>
        <v>0</v>
      </c>
    </row>
    <row r="798" spans="7:21" x14ac:dyDescent="0.25">
      <c r="G798" s="22">
        <v>791</v>
      </c>
      <c r="H798" s="22">
        <f>HLOOKUP($O798,$B$8:$E$26,H$5,FALSE)</f>
        <v>1</v>
      </c>
      <c r="I798" s="22">
        <f>HLOOKUP($O798,$B$8:$E$26,I$5,FALSE)</f>
        <v>0.3</v>
      </c>
      <c r="J798" s="22">
        <f>HLOOKUP($O798,$B$8:$E$26,J$5,FALSE)</f>
        <v>0.95</v>
      </c>
      <c r="K798" s="22">
        <f>HLOOKUP($O798,$B$8:$E$26,K$5,FALSE)</f>
        <v>0</v>
      </c>
      <c r="L798" s="22">
        <f>HLOOKUP($O798,$B$8:$E$26,L$5,FALSE)</f>
        <v>0</v>
      </c>
      <c r="M798" s="22">
        <f t="shared" si="133"/>
        <v>0.3</v>
      </c>
      <c r="N798" s="22">
        <f t="shared" si="134"/>
        <v>0.95</v>
      </c>
      <c r="O798" s="22" t="s">
        <v>38</v>
      </c>
      <c r="P798" s="24">
        <f t="shared" ca="1" si="130"/>
        <v>6.9339657896753018E-2</v>
      </c>
      <c r="Q798" s="24">
        <f t="shared" ca="1" si="131"/>
        <v>0.55195386463514273</v>
      </c>
      <c r="R798" s="24">
        <f t="shared" ca="1" si="127"/>
        <v>0.62129352253189574</v>
      </c>
      <c r="S798" s="22" t="str">
        <f t="shared" ca="1" si="128"/>
        <v/>
      </c>
      <c r="T798" s="24" t="str">
        <f t="shared" ca="1" si="129"/>
        <v/>
      </c>
      <c r="U798" s="24">
        <f t="shared" ca="1" si="132"/>
        <v>0</v>
      </c>
    </row>
    <row r="799" spans="7:21" x14ac:dyDescent="0.25">
      <c r="G799" s="22">
        <v>792</v>
      </c>
      <c r="H799" s="22">
        <f>HLOOKUP($O799,$B$8:$E$26,H$5,FALSE)</f>
        <v>3</v>
      </c>
      <c r="I799" s="22">
        <f>HLOOKUP($O799,$B$8:$E$26,I$5,FALSE)</f>
        <v>0.2</v>
      </c>
      <c r="J799" s="22">
        <f>HLOOKUP($O799,$B$8:$E$26,J$5,FALSE)</f>
        <v>1.26</v>
      </c>
      <c r="K799" s="22">
        <f>HLOOKUP($O799,$B$8:$E$26,K$5,FALSE)</f>
        <v>0</v>
      </c>
      <c r="L799" s="22">
        <f>HLOOKUP($O799,$B$8:$E$26,L$5,FALSE)</f>
        <v>0</v>
      </c>
      <c r="M799" s="22">
        <f t="shared" si="133"/>
        <v>0.60000000000000009</v>
      </c>
      <c r="N799" s="22">
        <f t="shared" si="134"/>
        <v>3.7800000000000002</v>
      </c>
      <c r="O799" s="22" t="s">
        <v>39</v>
      </c>
      <c r="P799" s="24">
        <f t="shared" ca="1" si="130"/>
        <v>1.4192476546905655E-2</v>
      </c>
      <c r="Q799" s="24">
        <f t="shared" ca="1" si="131"/>
        <v>1.9564484780165026</v>
      </c>
      <c r="R799" s="24">
        <f t="shared" ca="1" si="127"/>
        <v>1.9706409545634083</v>
      </c>
      <c r="S799" s="22" t="str">
        <f t="shared" ca="1" si="128"/>
        <v/>
      </c>
      <c r="T799" s="24" t="str">
        <f t="shared" ca="1" si="129"/>
        <v/>
      </c>
      <c r="U799" s="24">
        <f t="shared" ca="1" si="132"/>
        <v>0</v>
      </c>
    </row>
    <row r="800" spans="7:21" x14ac:dyDescent="0.25">
      <c r="G800" s="22">
        <v>793</v>
      </c>
      <c r="H800" s="22">
        <f>HLOOKUP($O800,$B$8:$E$26,H$5,FALSE)</f>
        <v>5</v>
      </c>
      <c r="I800" s="22">
        <f>HLOOKUP($O800,$B$8:$E$26,I$5,FALSE)</f>
        <v>0.18</v>
      </c>
      <c r="J800" s="22">
        <f>HLOOKUP($O800,$B$8:$E$26,J$5,FALSE)</f>
        <v>1.37</v>
      </c>
      <c r="K800" s="22">
        <f>HLOOKUP($O800,$B$8:$E$26,K$5,FALSE)</f>
        <v>0</v>
      </c>
      <c r="L800" s="22">
        <f>HLOOKUP($O800,$B$8:$E$26,L$5,FALSE)</f>
        <v>0</v>
      </c>
      <c r="M800" s="22">
        <f t="shared" si="133"/>
        <v>0.89999999999999991</v>
      </c>
      <c r="N800" s="22">
        <f t="shared" si="134"/>
        <v>6.8500000000000005</v>
      </c>
      <c r="O800" s="22" t="s">
        <v>40</v>
      </c>
      <c r="P800" s="24">
        <f t="shared" ca="1" si="130"/>
        <v>0.83131122845523353</v>
      </c>
      <c r="Q800" s="24">
        <f t="shared" ca="1" si="131"/>
        <v>3.4811466475046342</v>
      </c>
      <c r="R800" s="24">
        <f t="shared" ca="1" si="127"/>
        <v>4.3124578759598675</v>
      </c>
      <c r="S800" s="22" t="str">
        <f t="shared" ca="1" si="128"/>
        <v/>
      </c>
      <c r="T800" s="24" t="str">
        <f t="shared" ca="1" si="129"/>
        <v/>
      </c>
      <c r="U800" s="24">
        <f t="shared" ca="1" si="132"/>
        <v>0</v>
      </c>
    </row>
    <row r="801" spans="7:21" x14ac:dyDescent="0.25">
      <c r="G801" s="22">
        <v>794</v>
      </c>
      <c r="H801" s="22">
        <f>HLOOKUP($O801,$B$8:$E$26,H$5,FALSE)</f>
        <v>10</v>
      </c>
      <c r="I801" s="22">
        <f>HLOOKUP($O801,$B$8:$E$26,I$5,FALSE)</f>
        <v>0.2</v>
      </c>
      <c r="J801" s="22">
        <f>HLOOKUP($O801,$B$8:$E$26,J$5,FALSE)</f>
        <v>1.4</v>
      </c>
      <c r="K801" s="22">
        <f>HLOOKUP($O801,$B$8:$E$26,K$5,FALSE)</f>
        <v>0</v>
      </c>
      <c r="L801" s="22">
        <f>HLOOKUP($O801,$B$8:$E$26,L$5,FALSE)</f>
        <v>0</v>
      </c>
      <c r="M801" s="22">
        <f t="shared" si="133"/>
        <v>2</v>
      </c>
      <c r="N801" s="22">
        <f t="shared" si="134"/>
        <v>14</v>
      </c>
      <c r="O801" s="22" t="s">
        <v>41</v>
      </c>
      <c r="P801" s="24">
        <f t="shared" ca="1" si="130"/>
        <v>0.17223011201595906</v>
      </c>
      <c r="Q801" s="24">
        <f t="shared" ca="1" si="131"/>
        <v>8.316118331415014</v>
      </c>
      <c r="R801" s="24">
        <f t="shared" ca="1" si="127"/>
        <v>8.4883484434309722</v>
      </c>
      <c r="S801" s="22" t="str">
        <f t="shared" ca="1" si="128"/>
        <v/>
      </c>
      <c r="T801" s="24" t="str">
        <f t="shared" ca="1" si="129"/>
        <v/>
      </c>
      <c r="U801" s="24">
        <f t="shared" ca="1" si="132"/>
        <v>0</v>
      </c>
    </row>
    <row r="802" spans="7:21" x14ac:dyDescent="0.25">
      <c r="G802" s="22">
        <v>795</v>
      </c>
      <c r="H802" s="22">
        <f>HLOOKUP($O802,$B$8:$E$26,H$5,FALSE)</f>
        <v>1</v>
      </c>
      <c r="I802" s="22">
        <f>HLOOKUP($O802,$B$8:$E$26,I$5,FALSE)</f>
        <v>0.3</v>
      </c>
      <c r="J802" s="22">
        <f>HLOOKUP($O802,$B$8:$E$26,J$5,FALSE)</f>
        <v>0.95</v>
      </c>
      <c r="K802" s="22">
        <f>HLOOKUP($O802,$B$8:$E$26,K$5,FALSE)</f>
        <v>0</v>
      </c>
      <c r="L802" s="22">
        <f>HLOOKUP($O802,$B$8:$E$26,L$5,FALSE)</f>
        <v>0</v>
      </c>
      <c r="M802" s="22">
        <f t="shared" si="133"/>
        <v>0.3</v>
      </c>
      <c r="N802" s="22">
        <f t="shared" si="134"/>
        <v>0.95</v>
      </c>
      <c r="O802" s="22" t="s">
        <v>38</v>
      </c>
      <c r="P802" s="24">
        <f t="shared" ca="1" si="130"/>
        <v>0.17814092015646688</v>
      </c>
      <c r="Q802" s="24">
        <f t="shared" ca="1" si="131"/>
        <v>0.65885822686370921</v>
      </c>
      <c r="R802" s="24">
        <f t="shared" ca="1" si="127"/>
        <v>0.83699914702017608</v>
      </c>
      <c r="S802" s="22" t="str">
        <f t="shared" ca="1" si="128"/>
        <v/>
      </c>
      <c r="T802" s="24" t="str">
        <f t="shared" ca="1" si="129"/>
        <v/>
      </c>
      <c r="U802" s="24">
        <f t="shared" ca="1" si="132"/>
        <v>0</v>
      </c>
    </row>
    <row r="803" spans="7:21" x14ac:dyDescent="0.25">
      <c r="G803" s="22">
        <v>796</v>
      </c>
      <c r="H803" s="22">
        <f>HLOOKUP($O803,$B$8:$E$26,H$5,FALSE)</f>
        <v>1</v>
      </c>
      <c r="I803" s="22">
        <f>HLOOKUP($O803,$B$8:$E$26,I$5,FALSE)</f>
        <v>0.3</v>
      </c>
      <c r="J803" s="22">
        <f>HLOOKUP($O803,$B$8:$E$26,J$5,FALSE)</f>
        <v>0.95</v>
      </c>
      <c r="K803" s="22">
        <f>HLOOKUP($O803,$B$8:$E$26,K$5,FALSE)</f>
        <v>0</v>
      </c>
      <c r="L803" s="22">
        <f>HLOOKUP($O803,$B$8:$E$26,L$5,FALSE)</f>
        <v>0</v>
      </c>
      <c r="M803" s="22">
        <f t="shared" si="133"/>
        <v>0.3</v>
      </c>
      <c r="N803" s="22">
        <f t="shared" si="134"/>
        <v>0.95</v>
      </c>
      <c r="O803" s="22" t="s">
        <v>38</v>
      </c>
      <c r="P803" s="24">
        <f t="shared" ca="1" si="130"/>
        <v>0.23245871042296601</v>
      </c>
      <c r="Q803" s="24">
        <f t="shared" ca="1" si="131"/>
        <v>0.69275429445363401</v>
      </c>
      <c r="R803" s="24">
        <f t="shared" ca="1" si="127"/>
        <v>0.92521300487660008</v>
      </c>
      <c r="S803" s="22" t="str">
        <f t="shared" ca="1" si="128"/>
        <v/>
      </c>
      <c r="T803" s="24" t="str">
        <f t="shared" ca="1" si="129"/>
        <v/>
      </c>
      <c r="U803" s="24">
        <f t="shared" ca="1" si="132"/>
        <v>0</v>
      </c>
    </row>
    <row r="804" spans="7:21" x14ac:dyDescent="0.25">
      <c r="G804" s="22">
        <v>797</v>
      </c>
      <c r="H804" s="22">
        <f>HLOOKUP($O804,$B$8:$E$26,H$5,FALSE)</f>
        <v>10</v>
      </c>
      <c r="I804" s="22">
        <f>HLOOKUP($O804,$B$8:$E$26,I$5,FALSE)</f>
        <v>0.2</v>
      </c>
      <c r="J804" s="22">
        <f>HLOOKUP($O804,$B$8:$E$26,J$5,FALSE)</f>
        <v>1.4</v>
      </c>
      <c r="K804" s="22">
        <f>HLOOKUP($O804,$B$8:$E$26,K$5,FALSE)</f>
        <v>0</v>
      </c>
      <c r="L804" s="22">
        <f>HLOOKUP($O804,$B$8:$E$26,L$5,FALSE)</f>
        <v>0</v>
      </c>
      <c r="M804" s="22">
        <f t="shared" si="133"/>
        <v>2</v>
      </c>
      <c r="N804" s="22">
        <f t="shared" si="134"/>
        <v>14</v>
      </c>
      <c r="O804" s="22" t="s">
        <v>41</v>
      </c>
      <c r="P804" s="24">
        <f t="shared" ca="1" si="130"/>
        <v>1.6524015926338078</v>
      </c>
      <c r="Q804" s="24">
        <f t="shared" ca="1" si="131"/>
        <v>8.3399387358715344</v>
      </c>
      <c r="R804" s="24">
        <f t="shared" ca="1" si="127"/>
        <v>9.9923403285053425</v>
      </c>
      <c r="S804" s="22" t="str">
        <f t="shared" ca="1" si="128"/>
        <v/>
      </c>
      <c r="T804" s="24" t="str">
        <f t="shared" ca="1" si="129"/>
        <v/>
      </c>
      <c r="U804" s="24">
        <f t="shared" ca="1" si="132"/>
        <v>0</v>
      </c>
    </row>
    <row r="805" spans="7:21" x14ac:dyDescent="0.25">
      <c r="G805" s="22">
        <v>798</v>
      </c>
      <c r="H805" s="22">
        <f>HLOOKUP($O805,$B$8:$E$26,H$5,FALSE)</f>
        <v>3</v>
      </c>
      <c r="I805" s="22">
        <f>HLOOKUP($O805,$B$8:$E$26,I$5,FALSE)</f>
        <v>0.2</v>
      </c>
      <c r="J805" s="22">
        <f>HLOOKUP($O805,$B$8:$E$26,J$5,FALSE)</f>
        <v>1.26</v>
      </c>
      <c r="K805" s="22">
        <f>HLOOKUP($O805,$B$8:$E$26,K$5,FALSE)</f>
        <v>0</v>
      </c>
      <c r="L805" s="22">
        <f>HLOOKUP($O805,$B$8:$E$26,L$5,FALSE)</f>
        <v>0</v>
      </c>
      <c r="M805" s="22">
        <f t="shared" si="133"/>
        <v>0.60000000000000009</v>
      </c>
      <c r="N805" s="22">
        <f t="shared" si="134"/>
        <v>3.7800000000000002</v>
      </c>
      <c r="O805" s="22" t="s">
        <v>39</v>
      </c>
      <c r="P805" s="24">
        <f t="shared" ca="1" si="130"/>
        <v>0.10975279272617311</v>
      </c>
      <c r="Q805" s="24">
        <f t="shared" ca="1" si="131"/>
        <v>2.1894064234416293</v>
      </c>
      <c r="R805" s="24">
        <f t="shared" ca="1" si="127"/>
        <v>2.2991592161678023</v>
      </c>
      <c r="S805" s="22" t="str">
        <f t="shared" ca="1" si="128"/>
        <v/>
      </c>
      <c r="T805" s="24" t="str">
        <f t="shared" ca="1" si="129"/>
        <v/>
      </c>
      <c r="U805" s="24">
        <f t="shared" ca="1" si="132"/>
        <v>0</v>
      </c>
    </row>
    <row r="806" spans="7:21" x14ac:dyDescent="0.25">
      <c r="G806" s="22">
        <v>799</v>
      </c>
      <c r="H806" s="22">
        <f>HLOOKUP($O806,$B$8:$E$26,H$5,FALSE)</f>
        <v>5</v>
      </c>
      <c r="I806" s="22">
        <f>HLOOKUP($O806,$B$8:$E$26,I$5,FALSE)</f>
        <v>0.18</v>
      </c>
      <c r="J806" s="22">
        <f>HLOOKUP($O806,$B$8:$E$26,J$5,FALSE)</f>
        <v>1.37</v>
      </c>
      <c r="K806" s="22">
        <f>HLOOKUP($O806,$B$8:$E$26,K$5,FALSE)</f>
        <v>0</v>
      </c>
      <c r="L806" s="22">
        <f>HLOOKUP($O806,$B$8:$E$26,L$5,FALSE)</f>
        <v>0</v>
      </c>
      <c r="M806" s="22">
        <f t="shared" si="133"/>
        <v>0.89999999999999991</v>
      </c>
      <c r="N806" s="22">
        <f t="shared" si="134"/>
        <v>6.8500000000000005</v>
      </c>
      <c r="O806" s="22" t="s">
        <v>40</v>
      </c>
      <c r="P806" s="24">
        <f t="shared" ca="1" si="130"/>
        <v>9.6965122836308565E-2</v>
      </c>
      <c r="Q806" s="24">
        <f t="shared" ca="1" si="131"/>
        <v>3.941935077676221</v>
      </c>
      <c r="R806" s="24">
        <f t="shared" ca="1" si="127"/>
        <v>4.0389002005125292</v>
      </c>
      <c r="S806" s="22" t="str">
        <f t="shared" ca="1" si="128"/>
        <v/>
      </c>
      <c r="T806" s="24" t="str">
        <f t="shared" ca="1" si="129"/>
        <v/>
      </c>
      <c r="U806" s="24">
        <f t="shared" ca="1" si="132"/>
        <v>0</v>
      </c>
    </row>
    <row r="807" spans="7:21" x14ac:dyDescent="0.25">
      <c r="G807" s="22">
        <v>800</v>
      </c>
      <c r="H807" s="22">
        <f>HLOOKUP($O807,$B$8:$E$26,H$5,FALSE)</f>
        <v>5</v>
      </c>
      <c r="I807" s="22">
        <f>HLOOKUP($O807,$B$8:$E$26,I$5,FALSE)</f>
        <v>0.18</v>
      </c>
      <c r="J807" s="22">
        <f>HLOOKUP($O807,$B$8:$E$26,J$5,FALSE)</f>
        <v>1.37</v>
      </c>
      <c r="K807" s="22">
        <f>HLOOKUP($O807,$B$8:$E$26,K$5,FALSE)</f>
        <v>0</v>
      </c>
      <c r="L807" s="22">
        <f>HLOOKUP($O807,$B$8:$E$26,L$5,FALSE)</f>
        <v>0</v>
      </c>
      <c r="M807" s="22">
        <f t="shared" si="133"/>
        <v>0.89999999999999991</v>
      </c>
      <c r="N807" s="22">
        <f t="shared" si="134"/>
        <v>6.8500000000000005</v>
      </c>
      <c r="O807" s="22" t="s">
        <v>40</v>
      </c>
      <c r="P807" s="24">
        <f t="shared" ca="1" si="130"/>
        <v>0.17294629077339996</v>
      </c>
      <c r="Q807" s="24">
        <f t="shared" ca="1" si="131"/>
        <v>3.5369040261373574</v>
      </c>
      <c r="R807" s="24">
        <f t="shared" ca="1" si="127"/>
        <v>3.7098503169107575</v>
      </c>
      <c r="S807" s="22" t="str">
        <f t="shared" ca="1" si="128"/>
        <v/>
      </c>
      <c r="T807" s="24" t="str">
        <f t="shared" ca="1" si="129"/>
        <v/>
      </c>
      <c r="U807" s="24">
        <f t="shared" ca="1" si="132"/>
        <v>0</v>
      </c>
    </row>
    <row r="808" spans="7:21" x14ac:dyDescent="0.25">
      <c r="G808" s="22">
        <v>801</v>
      </c>
      <c r="H808" s="22">
        <f>HLOOKUP($O808,$B$8:$E$26,H$5,FALSE)</f>
        <v>1</v>
      </c>
      <c r="I808" s="22">
        <f>HLOOKUP($O808,$B$8:$E$26,I$5,FALSE)</f>
        <v>0.3</v>
      </c>
      <c r="J808" s="22">
        <f>HLOOKUP($O808,$B$8:$E$26,J$5,FALSE)</f>
        <v>0.95</v>
      </c>
      <c r="K808" s="22">
        <f>HLOOKUP($O808,$B$8:$E$26,K$5,FALSE)</f>
        <v>0</v>
      </c>
      <c r="L808" s="22">
        <f>HLOOKUP($O808,$B$8:$E$26,L$5,FALSE)</f>
        <v>0</v>
      </c>
      <c r="M808" s="22">
        <f t="shared" si="133"/>
        <v>0.3</v>
      </c>
      <c r="N808" s="22">
        <f t="shared" si="134"/>
        <v>0.95</v>
      </c>
      <c r="O808" s="22" t="s">
        <v>38</v>
      </c>
      <c r="P808" s="24">
        <f t="shared" ca="1" si="130"/>
        <v>0.10115933283902274</v>
      </c>
      <c r="Q808" s="24">
        <f t="shared" ca="1" si="131"/>
        <v>0.63222566592547869</v>
      </c>
      <c r="R808" s="24">
        <f t="shared" ca="1" si="127"/>
        <v>0.73338499876450147</v>
      </c>
      <c r="S808" s="22" t="str">
        <f t="shared" ca="1" si="128"/>
        <v/>
      </c>
      <c r="T808" s="24" t="str">
        <f t="shared" ca="1" si="129"/>
        <v/>
      </c>
      <c r="U808" s="24">
        <f t="shared" ca="1" si="132"/>
        <v>0</v>
      </c>
    </row>
    <row r="809" spans="7:21" x14ac:dyDescent="0.25">
      <c r="G809" s="22">
        <v>802</v>
      </c>
      <c r="H809" s="22">
        <f>HLOOKUP($O809,$B$8:$E$26,H$5,FALSE)</f>
        <v>3</v>
      </c>
      <c r="I809" s="22">
        <f>HLOOKUP($O809,$B$8:$E$26,I$5,FALSE)</f>
        <v>0.2</v>
      </c>
      <c r="J809" s="22">
        <f>HLOOKUP($O809,$B$8:$E$26,J$5,FALSE)</f>
        <v>1.26</v>
      </c>
      <c r="K809" s="22">
        <f>HLOOKUP($O809,$B$8:$E$26,K$5,FALSE)</f>
        <v>0</v>
      </c>
      <c r="L809" s="22">
        <f>HLOOKUP($O809,$B$8:$E$26,L$5,FALSE)</f>
        <v>0</v>
      </c>
      <c r="M809" s="22">
        <f t="shared" si="133"/>
        <v>0.60000000000000009</v>
      </c>
      <c r="N809" s="22">
        <f t="shared" si="134"/>
        <v>3.7800000000000002</v>
      </c>
      <c r="O809" s="22" t="s">
        <v>39</v>
      </c>
      <c r="P809" s="24">
        <f t="shared" ca="1" si="130"/>
        <v>0.5806320815683681</v>
      </c>
      <c r="Q809" s="24">
        <f t="shared" ca="1" si="131"/>
        <v>2.1632202450272247</v>
      </c>
      <c r="R809" s="24">
        <f t="shared" ca="1" si="127"/>
        <v>2.7438523265955927</v>
      </c>
      <c r="S809" s="22" t="str">
        <f t="shared" ca="1" si="128"/>
        <v/>
      </c>
      <c r="T809" s="24" t="str">
        <f t="shared" ca="1" si="129"/>
        <v/>
      </c>
      <c r="U809" s="24">
        <f t="shared" ca="1" si="132"/>
        <v>0</v>
      </c>
    </row>
    <row r="810" spans="7:21" x14ac:dyDescent="0.25">
      <c r="G810" s="22">
        <v>803</v>
      </c>
      <c r="H810" s="22">
        <f>HLOOKUP($O810,$B$8:$E$26,H$5,FALSE)</f>
        <v>5</v>
      </c>
      <c r="I810" s="22">
        <f>HLOOKUP($O810,$B$8:$E$26,I$5,FALSE)</f>
        <v>0.18</v>
      </c>
      <c r="J810" s="22">
        <f>HLOOKUP($O810,$B$8:$E$26,J$5,FALSE)</f>
        <v>1.37</v>
      </c>
      <c r="K810" s="22">
        <f>HLOOKUP($O810,$B$8:$E$26,K$5,FALSE)</f>
        <v>0</v>
      </c>
      <c r="L810" s="22">
        <f>HLOOKUP($O810,$B$8:$E$26,L$5,FALSE)</f>
        <v>0</v>
      </c>
      <c r="M810" s="22">
        <f t="shared" si="133"/>
        <v>0.89999999999999991</v>
      </c>
      <c r="N810" s="22">
        <f t="shared" si="134"/>
        <v>6.8500000000000005</v>
      </c>
      <c r="O810" s="22" t="s">
        <v>40</v>
      </c>
      <c r="P810" s="24">
        <f t="shared" ca="1" si="130"/>
        <v>0.28068777216287794</v>
      </c>
      <c r="Q810" s="24">
        <f t="shared" ca="1" si="131"/>
        <v>3.3304505572745651</v>
      </c>
      <c r="R810" s="24">
        <f t="shared" ca="1" si="127"/>
        <v>3.6111383294374431</v>
      </c>
      <c r="S810" s="22" t="str">
        <f t="shared" ca="1" si="128"/>
        <v/>
      </c>
      <c r="T810" s="24" t="str">
        <f t="shared" ca="1" si="129"/>
        <v/>
      </c>
      <c r="U810" s="24">
        <f t="shared" ca="1" si="132"/>
        <v>0</v>
      </c>
    </row>
    <row r="811" spans="7:21" x14ac:dyDescent="0.25">
      <c r="G811" s="22">
        <v>804</v>
      </c>
      <c r="H811" s="22">
        <f>HLOOKUP($O811,$B$8:$E$26,H$5,FALSE)</f>
        <v>10</v>
      </c>
      <c r="I811" s="22">
        <f>HLOOKUP($O811,$B$8:$E$26,I$5,FALSE)</f>
        <v>0.2</v>
      </c>
      <c r="J811" s="22">
        <f>HLOOKUP($O811,$B$8:$E$26,J$5,FALSE)</f>
        <v>1.4</v>
      </c>
      <c r="K811" s="22">
        <f>HLOOKUP($O811,$B$8:$E$26,K$5,FALSE)</f>
        <v>0</v>
      </c>
      <c r="L811" s="22">
        <f>HLOOKUP($O811,$B$8:$E$26,L$5,FALSE)</f>
        <v>0</v>
      </c>
      <c r="M811" s="22">
        <f t="shared" si="133"/>
        <v>2</v>
      </c>
      <c r="N811" s="22">
        <f t="shared" si="134"/>
        <v>14</v>
      </c>
      <c r="O811" s="22" t="s">
        <v>41</v>
      </c>
      <c r="P811" s="24">
        <f t="shared" ca="1" si="130"/>
        <v>0.94125998584513715</v>
      </c>
      <c r="Q811" s="24">
        <f t="shared" ca="1" si="131"/>
        <v>9.5883660201022778</v>
      </c>
      <c r="R811" s="24">
        <f t="shared" ca="1" si="127"/>
        <v>10.529626005947415</v>
      </c>
      <c r="S811" s="22" t="str">
        <f t="shared" ca="1" si="128"/>
        <v>D</v>
      </c>
      <c r="T811" s="24">
        <f t="shared" ca="1" si="129"/>
        <v>0.52962600594741538</v>
      </c>
      <c r="U811" s="24">
        <f t="shared" ca="1" si="132"/>
        <v>0</v>
      </c>
    </row>
    <row r="812" spans="7:21" x14ac:dyDescent="0.25">
      <c r="G812" s="22">
        <v>805</v>
      </c>
      <c r="H812" s="22">
        <f>HLOOKUP($O812,$B$8:$E$26,H$5,FALSE)</f>
        <v>10</v>
      </c>
      <c r="I812" s="22">
        <f>HLOOKUP($O812,$B$8:$E$26,I$5,FALSE)</f>
        <v>0.2</v>
      </c>
      <c r="J812" s="22">
        <f>HLOOKUP($O812,$B$8:$E$26,J$5,FALSE)</f>
        <v>1.4</v>
      </c>
      <c r="K812" s="22">
        <f>HLOOKUP($O812,$B$8:$E$26,K$5,FALSE)</f>
        <v>0</v>
      </c>
      <c r="L812" s="22">
        <f>HLOOKUP($O812,$B$8:$E$26,L$5,FALSE)</f>
        <v>0</v>
      </c>
      <c r="M812" s="22">
        <f t="shared" si="133"/>
        <v>2</v>
      </c>
      <c r="N812" s="22">
        <f t="shared" si="134"/>
        <v>14</v>
      </c>
      <c r="O812" s="22" t="s">
        <v>41</v>
      </c>
      <c r="P812" s="24">
        <f t="shared" ca="1" si="130"/>
        <v>1.1623531866755996</v>
      </c>
      <c r="Q812" s="24">
        <f t="shared" ca="1" si="131"/>
        <v>7.7034044267694437</v>
      </c>
      <c r="R812" s="24">
        <f t="shared" ref="R812:R875" ca="1" si="135">SUM(P812:Q812)</f>
        <v>8.8657576134450427</v>
      </c>
      <c r="S812" s="22" t="str">
        <f t="shared" ref="S812:S875" ca="1" si="136">IF(H812&lt;R812,O812,"")</f>
        <v/>
      </c>
      <c r="T812" s="24" t="str">
        <f t="shared" ref="T812:T875" ca="1" si="137">IF(S812=O812,R812-H812,"")</f>
        <v/>
      </c>
      <c r="U812" s="24">
        <f t="shared" ca="1" si="132"/>
        <v>0</v>
      </c>
    </row>
    <row r="813" spans="7:21" x14ac:dyDescent="0.25">
      <c r="G813" s="22">
        <v>806</v>
      </c>
      <c r="H813" s="22">
        <f>HLOOKUP($O813,$B$8:$E$26,H$5,FALSE)</f>
        <v>1</v>
      </c>
      <c r="I813" s="22">
        <f>HLOOKUP($O813,$B$8:$E$26,I$5,FALSE)</f>
        <v>0.3</v>
      </c>
      <c r="J813" s="22">
        <f>HLOOKUP($O813,$B$8:$E$26,J$5,FALSE)</f>
        <v>0.95</v>
      </c>
      <c r="K813" s="22">
        <f>HLOOKUP($O813,$B$8:$E$26,K$5,FALSE)</f>
        <v>0</v>
      </c>
      <c r="L813" s="22">
        <f>HLOOKUP($O813,$B$8:$E$26,L$5,FALSE)</f>
        <v>0</v>
      </c>
      <c r="M813" s="22">
        <f t="shared" si="133"/>
        <v>0.3</v>
      </c>
      <c r="N813" s="22">
        <f t="shared" si="134"/>
        <v>0.95</v>
      </c>
      <c r="O813" s="22" t="s">
        <v>38</v>
      </c>
      <c r="P813" s="24">
        <f t="shared" ca="1" si="130"/>
        <v>0.15613434605393287</v>
      </c>
      <c r="Q813" s="24">
        <f t="shared" ca="1" si="131"/>
        <v>0.62042170150483211</v>
      </c>
      <c r="R813" s="24">
        <f t="shared" ca="1" si="135"/>
        <v>0.77655604755876495</v>
      </c>
      <c r="S813" s="22" t="str">
        <f t="shared" ca="1" si="136"/>
        <v/>
      </c>
      <c r="T813" s="24" t="str">
        <f t="shared" ca="1" si="137"/>
        <v/>
      </c>
      <c r="U813" s="24">
        <f t="shared" ca="1" si="132"/>
        <v>0</v>
      </c>
    </row>
    <row r="814" spans="7:21" x14ac:dyDescent="0.25">
      <c r="G814" s="22">
        <v>807</v>
      </c>
      <c r="H814" s="22">
        <f>HLOOKUP($O814,$B$8:$E$26,H$5,FALSE)</f>
        <v>3</v>
      </c>
      <c r="I814" s="22">
        <f>HLOOKUP($O814,$B$8:$E$26,I$5,FALSE)</f>
        <v>0.2</v>
      </c>
      <c r="J814" s="22">
        <f>HLOOKUP($O814,$B$8:$E$26,J$5,FALSE)</f>
        <v>1.26</v>
      </c>
      <c r="K814" s="22">
        <f>HLOOKUP($O814,$B$8:$E$26,K$5,FALSE)</f>
        <v>0</v>
      </c>
      <c r="L814" s="22">
        <f>HLOOKUP($O814,$B$8:$E$26,L$5,FALSE)</f>
        <v>0</v>
      </c>
      <c r="M814" s="22">
        <f t="shared" si="133"/>
        <v>0.60000000000000009</v>
      </c>
      <c r="N814" s="22">
        <f t="shared" si="134"/>
        <v>3.7800000000000002</v>
      </c>
      <c r="O814" s="22" t="s">
        <v>39</v>
      </c>
      <c r="P814" s="24">
        <f t="shared" ca="1" si="130"/>
        <v>6.5887119713125275E-2</v>
      </c>
      <c r="Q814" s="24">
        <f t="shared" ca="1" si="131"/>
        <v>2.0179320601615829</v>
      </c>
      <c r="R814" s="24">
        <f t="shared" ca="1" si="135"/>
        <v>2.0838191798747081</v>
      </c>
      <c r="S814" s="22" t="str">
        <f t="shared" ca="1" si="136"/>
        <v/>
      </c>
      <c r="T814" s="24" t="str">
        <f t="shared" ca="1" si="137"/>
        <v/>
      </c>
      <c r="U814" s="24">
        <f t="shared" ca="1" si="132"/>
        <v>0</v>
      </c>
    </row>
    <row r="815" spans="7:21" x14ac:dyDescent="0.25">
      <c r="G815" s="22">
        <v>808</v>
      </c>
      <c r="H815" s="22">
        <f>HLOOKUP($O815,$B$8:$E$26,H$5,FALSE)</f>
        <v>3</v>
      </c>
      <c r="I815" s="22">
        <f>HLOOKUP($O815,$B$8:$E$26,I$5,FALSE)</f>
        <v>0.2</v>
      </c>
      <c r="J815" s="22">
        <f>HLOOKUP($O815,$B$8:$E$26,J$5,FALSE)</f>
        <v>1.26</v>
      </c>
      <c r="K815" s="22">
        <f>HLOOKUP($O815,$B$8:$E$26,K$5,FALSE)</f>
        <v>0</v>
      </c>
      <c r="L815" s="22">
        <f>HLOOKUP($O815,$B$8:$E$26,L$5,FALSE)</f>
        <v>0</v>
      </c>
      <c r="M815" s="22">
        <f t="shared" si="133"/>
        <v>0.60000000000000009</v>
      </c>
      <c r="N815" s="22">
        <f t="shared" si="134"/>
        <v>3.7800000000000002</v>
      </c>
      <c r="O815" s="22" t="s">
        <v>39</v>
      </c>
      <c r="P815" s="24">
        <f t="shared" ca="1" si="130"/>
        <v>0.51964374595364304</v>
      </c>
      <c r="Q815" s="24">
        <f t="shared" ca="1" si="131"/>
        <v>1.9107180833620077</v>
      </c>
      <c r="R815" s="24">
        <f t="shared" ca="1" si="135"/>
        <v>2.4303618293156508</v>
      </c>
      <c r="S815" s="22" t="str">
        <f t="shared" ca="1" si="136"/>
        <v/>
      </c>
      <c r="T815" s="24" t="str">
        <f t="shared" ca="1" si="137"/>
        <v/>
      </c>
      <c r="U815" s="24">
        <f t="shared" ca="1" si="132"/>
        <v>0</v>
      </c>
    </row>
    <row r="816" spans="7:21" x14ac:dyDescent="0.25">
      <c r="G816" s="22">
        <v>809</v>
      </c>
      <c r="H816" s="22">
        <f>HLOOKUP($O816,$B$8:$E$26,H$5,FALSE)</f>
        <v>5</v>
      </c>
      <c r="I816" s="22">
        <f>HLOOKUP($O816,$B$8:$E$26,I$5,FALSE)</f>
        <v>0.18</v>
      </c>
      <c r="J816" s="22">
        <f>HLOOKUP($O816,$B$8:$E$26,J$5,FALSE)</f>
        <v>1.37</v>
      </c>
      <c r="K816" s="22">
        <f>HLOOKUP($O816,$B$8:$E$26,K$5,FALSE)</f>
        <v>0</v>
      </c>
      <c r="L816" s="22">
        <f>HLOOKUP($O816,$B$8:$E$26,L$5,FALSE)</f>
        <v>0</v>
      </c>
      <c r="M816" s="22">
        <f t="shared" si="133"/>
        <v>0.89999999999999991</v>
      </c>
      <c r="N816" s="22">
        <f t="shared" si="134"/>
        <v>6.8500000000000005</v>
      </c>
      <c r="O816" s="22" t="s">
        <v>40</v>
      </c>
      <c r="P816" s="24">
        <f t="shared" ca="1" si="130"/>
        <v>0.53507393150008387</v>
      </c>
      <c r="Q816" s="24">
        <f t="shared" ca="1" si="131"/>
        <v>3.399850047311614</v>
      </c>
      <c r="R816" s="24">
        <f t="shared" ca="1" si="135"/>
        <v>3.9349239788116979</v>
      </c>
      <c r="S816" s="22" t="str">
        <f t="shared" ca="1" si="136"/>
        <v/>
      </c>
      <c r="T816" s="24" t="str">
        <f t="shared" ca="1" si="137"/>
        <v/>
      </c>
      <c r="U816" s="24">
        <f t="shared" ca="1" si="132"/>
        <v>0</v>
      </c>
    </row>
    <row r="817" spans="7:21" x14ac:dyDescent="0.25">
      <c r="G817" s="22">
        <v>810</v>
      </c>
      <c r="H817" s="22">
        <f>HLOOKUP($O817,$B$8:$E$26,H$5,FALSE)</f>
        <v>5</v>
      </c>
      <c r="I817" s="22">
        <f>HLOOKUP($O817,$B$8:$E$26,I$5,FALSE)</f>
        <v>0.18</v>
      </c>
      <c r="J817" s="22">
        <f>HLOOKUP($O817,$B$8:$E$26,J$5,FALSE)</f>
        <v>1.37</v>
      </c>
      <c r="K817" s="22">
        <f>HLOOKUP($O817,$B$8:$E$26,K$5,FALSE)</f>
        <v>0</v>
      </c>
      <c r="L817" s="22">
        <f>HLOOKUP($O817,$B$8:$E$26,L$5,FALSE)</f>
        <v>0</v>
      </c>
      <c r="M817" s="22">
        <f t="shared" si="133"/>
        <v>0.89999999999999991</v>
      </c>
      <c r="N817" s="22">
        <f t="shared" si="134"/>
        <v>6.8500000000000005</v>
      </c>
      <c r="O817" s="22" t="s">
        <v>40</v>
      </c>
      <c r="P817" s="24">
        <f t="shared" ca="1" si="130"/>
        <v>2.7272900865981917E-2</v>
      </c>
      <c r="Q817" s="24">
        <f t="shared" ca="1" si="131"/>
        <v>4.3935280345932295</v>
      </c>
      <c r="R817" s="24">
        <f t="shared" ca="1" si="135"/>
        <v>4.4208009354592113</v>
      </c>
      <c r="S817" s="22" t="str">
        <f t="shared" ca="1" si="136"/>
        <v/>
      </c>
      <c r="T817" s="24" t="str">
        <f t="shared" ca="1" si="137"/>
        <v/>
      </c>
      <c r="U817" s="24">
        <f t="shared" ca="1" si="132"/>
        <v>0</v>
      </c>
    </row>
    <row r="818" spans="7:21" x14ac:dyDescent="0.25">
      <c r="G818" s="22">
        <v>811</v>
      </c>
      <c r="H818" s="22">
        <f>HLOOKUP($O818,$B$8:$E$26,H$5,FALSE)</f>
        <v>5</v>
      </c>
      <c r="I818" s="22">
        <f>HLOOKUP($O818,$B$8:$E$26,I$5,FALSE)</f>
        <v>0.18</v>
      </c>
      <c r="J818" s="22">
        <f>HLOOKUP($O818,$B$8:$E$26,J$5,FALSE)</f>
        <v>1.37</v>
      </c>
      <c r="K818" s="22">
        <f>HLOOKUP($O818,$B$8:$E$26,K$5,FALSE)</f>
        <v>0</v>
      </c>
      <c r="L818" s="22">
        <f>HLOOKUP($O818,$B$8:$E$26,L$5,FALSE)</f>
        <v>0</v>
      </c>
      <c r="M818" s="22">
        <f t="shared" si="133"/>
        <v>0.89999999999999991</v>
      </c>
      <c r="N818" s="22">
        <f t="shared" si="134"/>
        <v>6.8500000000000005</v>
      </c>
      <c r="O818" s="22" t="s">
        <v>40</v>
      </c>
      <c r="P818" s="24">
        <f t="shared" ca="1" si="130"/>
        <v>0.62070901255807598</v>
      </c>
      <c r="Q818" s="24">
        <f t="shared" ca="1" si="131"/>
        <v>3.9059536655185663</v>
      </c>
      <c r="R818" s="24">
        <f t="shared" ca="1" si="135"/>
        <v>4.5266626780766419</v>
      </c>
      <c r="S818" s="22" t="str">
        <f t="shared" ca="1" si="136"/>
        <v/>
      </c>
      <c r="T818" s="24" t="str">
        <f t="shared" ca="1" si="137"/>
        <v/>
      </c>
      <c r="U818" s="24">
        <f t="shared" ca="1" si="132"/>
        <v>0</v>
      </c>
    </row>
    <row r="819" spans="7:21" x14ac:dyDescent="0.25">
      <c r="G819" s="22">
        <v>812</v>
      </c>
      <c r="H819" s="22">
        <f>HLOOKUP($O819,$B$8:$E$26,H$5,FALSE)</f>
        <v>3</v>
      </c>
      <c r="I819" s="22">
        <f>HLOOKUP($O819,$B$8:$E$26,I$5,FALSE)</f>
        <v>0.2</v>
      </c>
      <c r="J819" s="22">
        <f>HLOOKUP($O819,$B$8:$E$26,J$5,FALSE)</f>
        <v>1.26</v>
      </c>
      <c r="K819" s="22">
        <f>HLOOKUP($O819,$B$8:$E$26,K$5,FALSE)</f>
        <v>0</v>
      </c>
      <c r="L819" s="22">
        <f>HLOOKUP($O819,$B$8:$E$26,L$5,FALSE)</f>
        <v>0</v>
      </c>
      <c r="M819" s="22">
        <f t="shared" si="133"/>
        <v>0.60000000000000009</v>
      </c>
      <c r="N819" s="22">
        <f t="shared" si="134"/>
        <v>3.7800000000000002</v>
      </c>
      <c r="O819" s="22" t="s">
        <v>39</v>
      </c>
      <c r="P819" s="24">
        <f t="shared" ca="1" si="130"/>
        <v>0.33633247015822154</v>
      </c>
      <c r="Q819" s="24">
        <f t="shared" ca="1" si="131"/>
        <v>2.4424758890341489</v>
      </c>
      <c r="R819" s="24">
        <f t="shared" ca="1" si="135"/>
        <v>2.7788083591923707</v>
      </c>
      <c r="S819" s="22" t="str">
        <f t="shared" ca="1" si="136"/>
        <v/>
      </c>
      <c r="T819" s="24" t="str">
        <f t="shared" ca="1" si="137"/>
        <v/>
      </c>
      <c r="U819" s="24">
        <f t="shared" ca="1" si="132"/>
        <v>0</v>
      </c>
    </row>
    <row r="820" spans="7:21" x14ac:dyDescent="0.25">
      <c r="G820" s="22">
        <v>813</v>
      </c>
      <c r="H820" s="22">
        <f>HLOOKUP($O820,$B$8:$E$26,H$5,FALSE)</f>
        <v>3</v>
      </c>
      <c r="I820" s="22">
        <f>HLOOKUP($O820,$B$8:$E$26,I$5,FALSE)</f>
        <v>0.2</v>
      </c>
      <c r="J820" s="22">
        <f>HLOOKUP($O820,$B$8:$E$26,J$5,FALSE)</f>
        <v>1.26</v>
      </c>
      <c r="K820" s="22">
        <f>HLOOKUP($O820,$B$8:$E$26,K$5,FALSE)</f>
        <v>0</v>
      </c>
      <c r="L820" s="22">
        <f>HLOOKUP($O820,$B$8:$E$26,L$5,FALSE)</f>
        <v>0</v>
      </c>
      <c r="M820" s="22">
        <f t="shared" si="133"/>
        <v>0.60000000000000009</v>
      </c>
      <c r="N820" s="22">
        <f t="shared" si="134"/>
        <v>3.7800000000000002</v>
      </c>
      <c r="O820" s="22" t="s">
        <v>39</v>
      </c>
      <c r="P820" s="24">
        <f t="shared" ca="1" si="130"/>
        <v>9.4526420945557244E-2</v>
      </c>
      <c r="Q820" s="24">
        <f t="shared" ca="1" si="131"/>
        <v>2.4290212115844665</v>
      </c>
      <c r="R820" s="24">
        <f t="shared" ca="1" si="135"/>
        <v>2.5235476325300237</v>
      </c>
      <c r="S820" s="22" t="str">
        <f t="shared" ca="1" si="136"/>
        <v/>
      </c>
      <c r="T820" s="24" t="str">
        <f t="shared" ca="1" si="137"/>
        <v/>
      </c>
      <c r="U820" s="24">
        <f t="shared" ca="1" si="132"/>
        <v>0</v>
      </c>
    </row>
    <row r="821" spans="7:21" x14ac:dyDescent="0.25">
      <c r="G821" s="22">
        <v>814</v>
      </c>
      <c r="H821" s="22">
        <f>HLOOKUP($O821,$B$8:$E$26,H$5,FALSE)</f>
        <v>1</v>
      </c>
      <c r="I821" s="22">
        <f>HLOOKUP($O821,$B$8:$E$26,I$5,FALSE)</f>
        <v>0.3</v>
      </c>
      <c r="J821" s="22">
        <f>HLOOKUP($O821,$B$8:$E$26,J$5,FALSE)</f>
        <v>0.95</v>
      </c>
      <c r="K821" s="22">
        <f>HLOOKUP($O821,$B$8:$E$26,K$5,FALSE)</f>
        <v>0</v>
      </c>
      <c r="L821" s="22">
        <f>HLOOKUP($O821,$B$8:$E$26,L$5,FALSE)</f>
        <v>0</v>
      </c>
      <c r="M821" s="22">
        <f t="shared" si="133"/>
        <v>0.3</v>
      </c>
      <c r="N821" s="22">
        <f t="shared" si="134"/>
        <v>0.95</v>
      </c>
      <c r="O821" s="22" t="s">
        <v>38</v>
      </c>
      <c r="P821" s="24">
        <f t="shared" ca="1" si="130"/>
        <v>0.26802784295437421</v>
      </c>
      <c r="Q821" s="24">
        <f t="shared" ca="1" si="131"/>
        <v>0.63788474116949911</v>
      </c>
      <c r="R821" s="24">
        <f t="shared" ca="1" si="135"/>
        <v>0.90591258412387332</v>
      </c>
      <c r="S821" s="22" t="str">
        <f t="shared" ca="1" si="136"/>
        <v/>
      </c>
      <c r="T821" s="24" t="str">
        <f t="shared" ca="1" si="137"/>
        <v/>
      </c>
      <c r="U821" s="24">
        <f t="shared" ca="1" si="132"/>
        <v>0</v>
      </c>
    </row>
    <row r="822" spans="7:21" x14ac:dyDescent="0.25">
      <c r="G822" s="22">
        <v>815</v>
      </c>
      <c r="H822" s="22">
        <f>HLOOKUP($O822,$B$8:$E$26,H$5,FALSE)</f>
        <v>1</v>
      </c>
      <c r="I822" s="22">
        <f>HLOOKUP($O822,$B$8:$E$26,I$5,FALSE)</f>
        <v>0.3</v>
      </c>
      <c r="J822" s="22">
        <f>HLOOKUP($O822,$B$8:$E$26,J$5,FALSE)</f>
        <v>0.95</v>
      </c>
      <c r="K822" s="22">
        <f>HLOOKUP($O822,$B$8:$E$26,K$5,FALSE)</f>
        <v>0</v>
      </c>
      <c r="L822" s="22">
        <f>HLOOKUP($O822,$B$8:$E$26,L$5,FALSE)</f>
        <v>0</v>
      </c>
      <c r="M822" s="22">
        <f t="shared" si="133"/>
        <v>0.3</v>
      </c>
      <c r="N822" s="22">
        <f t="shared" si="134"/>
        <v>0.95</v>
      </c>
      <c r="O822" s="22" t="s">
        <v>38</v>
      </c>
      <c r="P822" s="24">
        <f t="shared" ca="1" si="130"/>
        <v>0.25322626351575894</v>
      </c>
      <c r="Q822" s="24">
        <f t="shared" ca="1" si="131"/>
        <v>0.61442648286677182</v>
      </c>
      <c r="R822" s="24">
        <f t="shared" ca="1" si="135"/>
        <v>0.86765274638253076</v>
      </c>
      <c r="S822" s="22" t="str">
        <f t="shared" ca="1" si="136"/>
        <v/>
      </c>
      <c r="T822" s="24" t="str">
        <f t="shared" ca="1" si="137"/>
        <v/>
      </c>
      <c r="U822" s="24">
        <f t="shared" ca="1" si="132"/>
        <v>0</v>
      </c>
    </row>
    <row r="823" spans="7:21" x14ac:dyDescent="0.25">
      <c r="G823" s="22">
        <v>816</v>
      </c>
      <c r="H823" s="22">
        <f>HLOOKUP($O823,$B$8:$E$26,H$5,FALSE)</f>
        <v>5</v>
      </c>
      <c r="I823" s="22">
        <f>HLOOKUP($O823,$B$8:$E$26,I$5,FALSE)</f>
        <v>0.18</v>
      </c>
      <c r="J823" s="22">
        <f>HLOOKUP($O823,$B$8:$E$26,J$5,FALSE)</f>
        <v>1.37</v>
      </c>
      <c r="K823" s="22">
        <f>HLOOKUP($O823,$B$8:$E$26,K$5,FALSE)</f>
        <v>0</v>
      </c>
      <c r="L823" s="22">
        <f>HLOOKUP($O823,$B$8:$E$26,L$5,FALSE)</f>
        <v>0</v>
      </c>
      <c r="M823" s="22">
        <f t="shared" si="133"/>
        <v>0.89999999999999991</v>
      </c>
      <c r="N823" s="22">
        <f t="shared" si="134"/>
        <v>6.8500000000000005</v>
      </c>
      <c r="O823" s="22" t="s">
        <v>40</v>
      </c>
      <c r="P823" s="24">
        <f t="shared" ca="1" si="130"/>
        <v>0.51566447002872695</v>
      </c>
      <c r="Q823" s="24">
        <f t="shared" ca="1" si="131"/>
        <v>4.0801261625441851</v>
      </c>
      <c r="R823" s="24">
        <f t="shared" ca="1" si="135"/>
        <v>4.5957906325729123</v>
      </c>
      <c r="S823" s="22" t="str">
        <f t="shared" ca="1" si="136"/>
        <v/>
      </c>
      <c r="T823" s="24" t="str">
        <f t="shared" ca="1" si="137"/>
        <v/>
      </c>
      <c r="U823" s="24">
        <f t="shared" ca="1" si="132"/>
        <v>0</v>
      </c>
    </row>
    <row r="824" spans="7:21" x14ac:dyDescent="0.25">
      <c r="G824" s="22">
        <v>817</v>
      </c>
      <c r="H824" s="22">
        <f>HLOOKUP($O824,$B$8:$E$26,H$5,FALSE)</f>
        <v>5</v>
      </c>
      <c r="I824" s="22">
        <f>HLOOKUP($O824,$B$8:$E$26,I$5,FALSE)</f>
        <v>0.18</v>
      </c>
      <c r="J824" s="22">
        <f>HLOOKUP($O824,$B$8:$E$26,J$5,FALSE)</f>
        <v>1.37</v>
      </c>
      <c r="K824" s="22">
        <f>HLOOKUP($O824,$B$8:$E$26,K$5,FALSE)</f>
        <v>0</v>
      </c>
      <c r="L824" s="22">
        <f>HLOOKUP($O824,$B$8:$E$26,L$5,FALSE)</f>
        <v>0</v>
      </c>
      <c r="M824" s="22">
        <f t="shared" si="133"/>
        <v>0.89999999999999991</v>
      </c>
      <c r="N824" s="22">
        <f t="shared" si="134"/>
        <v>6.8500000000000005</v>
      </c>
      <c r="O824" s="22" t="s">
        <v>40</v>
      </c>
      <c r="P824" s="24">
        <f t="shared" ca="1" si="130"/>
        <v>0.54718759672761652</v>
      </c>
      <c r="Q824" s="24">
        <f t="shared" ca="1" si="131"/>
        <v>4.5207401121616186</v>
      </c>
      <c r="R824" s="24">
        <f t="shared" ca="1" si="135"/>
        <v>5.0679277088892354</v>
      </c>
      <c r="S824" s="22" t="str">
        <f t="shared" ca="1" si="136"/>
        <v>C</v>
      </c>
      <c r="T824" s="24">
        <f t="shared" ca="1" si="137"/>
        <v>6.7927708889235383E-2</v>
      </c>
      <c r="U824" s="24">
        <f t="shared" ca="1" si="132"/>
        <v>0</v>
      </c>
    </row>
    <row r="825" spans="7:21" x14ac:dyDescent="0.25">
      <c r="G825" s="22">
        <v>818</v>
      </c>
      <c r="H825" s="22">
        <f>HLOOKUP($O825,$B$8:$E$26,H$5,FALSE)</f>
        <v>5</v>
      </c>
      <c r="I825" s="22">
        <f>HLOOKUP($O825,$B$8:$E$26,I$5,FALSE)</f>
        <v>0.18</v>
      </c>
      <c r="J825" s="22">
        <f>HLOOKUP($O825,$B$8:$E$26,J$5,FALSE)</f>
        <v>1.37</v>
      </c>
      <c r="K825" s="22">
        <f>HLOOKUP($O825,$B$8:$E$26,K$5,FALSE)</f>
        <v>0</v>
      </c>
      <c r="L825" s="22">
        <f>HLOOKUP($O825,$B$8:$E$26,L$5,FALSE)</f>
        <v>0</v>
      </c>
      <c r="M825" s="22">
        <f t="shared" si="133"/>
        <v>0.89999999999999991</v>
      </c>
      <c r="N825" s="22">
        <f t="shared" si="134"/>
        <v>6.8500000000000005</v>
      </c>
      <c r="O825" s="22" t="s">
        <v>40</v>
      </c>
      <c r="P825" s="24">
        <f t="shared" ca="1" si="130"/>
        <v>1.1842055712713982E-2</v>
      </c>
      <c r="Q825" s="24">
        <f t="shared" ca="1" si="131"/>
        <v>3.8227022650732785</v>
      </c>
      <c r="R825" s="24">
        <f t="shared" ca="1" si="135"/>
        <v>3.8345443207859926</v>
      </c>
      <c r="S825" s="22" t="str">
        <f t="shared" ca="1" si="136"/>
        <v/>
      </c>
      <c r="T825" s="24" t="str">
        <f t="shared" ca="1" si="137"/>
        <v/>
      </c>
      <c r="U825" s="24">
        <f t="shared" ca="1" si="132"/>
        <v>0</v>
      </c>
    </row>
    <row r="826" spans="7:21" x14ac:dyDescent="0.25">
      <c r="G826" s="22">
        <v>819</v>
      </c>
      <c r="H826" s="22">
        <f>HLOOKUP($O826,$B$8:$E$26,H$5,FALSE)</f>
        <v>1</v>
      </c>
      <c r="I826" s="22">
        <f>HLOOKUP($O826,$B$8:$E$26,I$5,FALSE)</f>
        <v>0.3</v>
      </c>
      <c r="J826" s="22">
        <f>HLOOKUP($O826,$B$8:$E$26,J$5,FALSE)</f>
        <v>0.95</v>
      </c>
      <c r="K826" s="22">
        <f>HLOOKUP($O826,$B$8:$E$26,K$5,FALSE)</f>
        <v>0</v>
      </c>
      <c r="L826" s="22">
        <f>HLOOKUP($O826,$B$8:$E$26,L$5,FALSE)</f>
        <v>0</v>
      </c>
      <c r="M826" s="22">
        <f t="shared" si="133"/>
        <v>0.3</v>
      </c>
      <c r="N826" s="22">
        <f t="shared" si="134"/>
        <v>0.95</v>
      </c>
      <c r="O826" s="22" t="s">
        <v>38</v>
      </c>
      <c r="P826" s="24">
        <f t="shared" ca="1" si="130"/>
        <v>9.4215435572916909E-2</v>
      </c>
      <c r="Q826" s="24">
        <f t="shared" ca="1" si="131"/>
        <v>0.63559735383067439</v>
      </c>
      <c r="R826" s="24">
        <f t="shared" ca="1" si="135"/>
        <v>0.72981278940359129</v>
      </c>
      <c r="S826" s="22" t="str">
        <f t="shared" ca="1" si="136"/>
        <v/>
      </c>
      <c r="T826" s="24" t="str">
        <f t="shared" ca="1" si="137"/>
        <v/>
      </c>
      <c r="U826" s="24">
        <f t="shared" ca="1" si="132"/>
        <v>0</v>
      </c>
    </row>
    <row r="827" spans="7:21" x14ac:dyDescent="0.25">
      <c r="G827" s="22">
        <v>820</v>
      </c>
      <c r="H827" s="22">
        <f>HLOOKUP($O827,$B$8:$E$26,H$5,FALSE)</f>
        <v>10</v>
      </c>
      <c r="I827" s="22">
        <f>HLOOKUP($O827,$B$8:$E$26,I$5,FALSE)</f>
        <v>0.2</v>
      </c>
      <c r="J827" s="22">
        <f>HLOOKUP($O827,$B$8:$E$26,J$5,FALSE)</f>
        <v>1.4</v>
      </c>
      <c r="K827" s="22">
        <f>HLOOKUP($O827,$B$8:$E$26,K$5,FALSE)</f>
        <v>0</v>
      </c>
      <c r="L827" s="22">
        <f>HLOOKUP($O827,$B$8:$E$26,L$5,FALSE)</f>
        <v>0</v>
      </c>
      <c r="M827" s="22">
        <f t="shared" si="133"/>
        <v>2</v>
      </c>
      <c r="N827" s="22">
        <f t="shared" si="134"/>
        <v>14</v>
      </c>
      <c r="O827" s="22" t="s">
        <v>41</v>
      </c>
      <c r="P827" s="24">
        <f t="shared" ca="1" si="130"/>
        <v>0.80443220699667362</v>
      </c>
      <c r="Q827" s="24">
        <f t="shared" ca="1" si="131"/>
        <v>8.4073895256430227</v>
      </c>
      <c r="R827" s="24">
        <f t="shared" ca="1" si="135"/>
        <v>9.2118217326396969</v>
      </c>
      <c r="S827" s="22" t="str">
        <f t="shared" ca="1" si="136"/>
        <v/>
      </c>
      <c r="T827" s="24" t="str">
        <f t="shared" ca="1" si="137"/>
        <v/>
      </c>
      <c r="U827" s="24">
        <f t="shared" ca="1" si="132"/>
        <v>0</v>
      </c>
    </row>
    <row r="828" spans="7:21" x14ac:dyDescent="0.25">
      <c r="G828" s="22">
        <v>821</v>
      </c>
      <c r="H828" s="22">
        <f>HLOOKUP($O828,$B$8:$E$26,H$5,FALSE)</f>
        <v>1</v>
      </c>
      <c r="I828" s="22">
        <f>HLOOKUP($O828,$B$8:$E$26,I$5,FALSE)</f>
        <v>0.3</v>
      </c>
      <c r="J828" s="22">
        <f>HLOOKUP($O828,$B$8:$E$26,J$5,FALSE)</f>
        <v>0.95</v>
      </c>
      <c r="K828" s="22">
        <f>HLOOKUP($O828,$B$8:$E$26,K$5,FALSE)</f>
        <v>0</v>
      </c>
      <c r="L828" s="22">
        <f>HLOOKUP($O828,$B$8:$E$26,L$5,FALSE)</f>
        <v>0</v>
      </c>
      <c r="M828" s="22">
        <f t="shared" si="133"/>
        <v>0.3</v>
      </c>
      <c r="N828" s="22">
        <f t="shared" si="134"/>
        <v>0.95</v>
      </c>
      <c r="O828" s="22" t="s">
        <v>38</v>
      </c>
      <c r="P828" s="24">
        <f t="shared" ca="1" si="130"/>
        <v>0.11376323810013501</v>
      </c>
      <c r="Q828" s="24">
        <f t="shared" ca="1" si="131"/>
        <v>0.63715214983057156</v>
      </c>
      <c r="R828" s="24">
        <f t="shared" ca="1" si="135"/>
        <v>0.75091538793070656</v>
      </c>
      <c r="S828" s="22" t="str">
        <f t="shared" ca="1" si="136"/>
        <v/>
      </c>
      <c r="T828" s="24" t="str">
        <f t="shared" ca="1" si="137"/>
        <v/>
      </c>
      <c r="U828" s="24">
        <f t="shared" ca="1" si="132"/>
        <v>0</v>
      </c>
    </row>
    <row r="829" spans="7:21" x14ac:dyDescent="0.25">
      <c r="G829" s="22">
        <v>822</v>
      </c>
      <c r="H829" s="22">
        <f>HLOOKUP($O829,$B$8:$E$26,H$5,FALSE)</f>
        <v>5</v>
      </c>
      <c r="I829" s="22">
        <f>HLOOKUP($O829,$B$8:$E$26,I$5,FALSE)</f>
        <v>0.18</v>
      </c>
      <c r="J829" s="22">
        <f>HLOOKUP($O829,$B$8:$E$26,J$5,FALSE)</f>
        <v>1.37</v>
      </c>
      <c r="K829" s="22">
        <f>HLOOKUP($O829,$B$8:$E$26,K$5,FALSE)</f>
        <v>0</v>
      </c>
      <c r="L829" s="22">
        <f>HLOOKUP($O829,$B$8:$E$26,L$5,FALSE)</f>
        <v>0</v>
      </c>
      <c r="M829" s="22">
        <f t="shared" si="133"/>
        <v>0.89999999999999991</v>
      </c>
      <c r="N829" s="22">
        <f t="shared" si="134"/>
        <v>6.8500000000000005</v>
      </c>
      <c r="O829" s="22" t="s">
        <v>40</v>
      </c>
      <c r="P829" s="24">
        <f t="shared" ca="1" si="130"/>
        <v>0.80541827234763308</v>
      </c>
      <c r="Q829" s="24">
        <f t="shared" ca="1" si="131"/>
        <v>4.4522028923351193</v>
      </c>
      <c r="R829" s="24">
        <f t="shared" ca="1" si="135"/>
        <v>5.2576211646827522</v>
      </c>
      <c r="S829" s="22" t="str">
        <f t="shared" ca="1" si="136"/>
        <v>C</v>
      </c>
      <c r="T829" s="24">
        <f t="shared" ca="1" si="137"/>
        <v>0.2576211646827522</v>
      </c>
      <c r="U829" s="24">
        <f t="shared" ca="1" si="132"/>
        <v>0</v>
      </c>
    </row>
    <row r="830" spans="7:21" x14ac:dyDescent="0.25">
      <c r="G830" s="22">
        <v>823</v>
      </c>
      <c r="H830" s="22">
        <f>HLOOKUP($O830,$B$8:$E$26,H$5,FALSE)</f>
        <v>3</v>
      </c>
      <c r="I830" s="22">
        <f>HLOOKUP($O830,$B$8:$E$26,I$5,FALSE)</f>
        <v>0.2</v>
      </c>
      <c r="J830" s="22">
        <f>HLOOKUP($O830,$B$8:$E$26,J$5,FALSE)</f>
        <v>1.26</v>
      </c>
      <c r="K830" s="22">
        <f>HLOOKUP($O830,$B$8:$E$26,K$5,FALSE)</f>
        <v>0</v>
      </c>
      <c r="L830" s="22">
        <f>HLOOKUP($O830,$B$8:$E$26,L$5,FALSE)</f>
        <v>0</v>
      </c>
      <c r="M830" s="22">
        <f t="shared" si="133"/>
        <v>0.60000000000000009</v>
      </c>
      <c r="N830" s="22">
        <f t="shared" si="134"/>
        <v>3.7800000000000002</v>
      </c>
      <c r="O830" s="22" t="s">
        <v>39</v>
      </c>
      <c r="P830" s="24">
        <f t="shared" ca="1" si="130"/>
        <v>0.30501464724133176</v>
      </c>
      <c r="Q830" s="24">
        <f t="shared" ca="1" si="131"/>
        <v>2.1385537358510631</v>
      </c>
      <c r="R830" s="24">
        <f t="shared" ca="1" si="135"/>
        <v>2.4435683830923951</v>
      </c>
      <c r="S830" s="22" t="str">
        <f t="shared" ca="1" si="136"/>
        <v/>
      </c>
      <c r="T830" s="24" t="str">
        <f t="shared" ca="1" si="137"/>
        <v/>
      </c>
      <c r="U830" s="24">
        <f t="shared" ca="1" si="132"/>
        <v>0</v>
      </c>
    </row>
    <row r="831" spans="7:21" x14ac:dyDescent="0.25">
      <c r="G831" s="22">
        <v>824</v>
      </c>
      <c r="H831" s="22">
        <f>HLOOKUP($O831,$B$8:$E$26,H$5,FALSE)</f>
        <v>3</v>
      </c>
      <c r="I831" s="22">
        <f>HLOOKUP($O831,$B$8:$E$26,I$5,FALSE)</f>
        <v>0.2</v>
      </c>
      <c r="J831" s="22">
        <f>HLOOKUP($O831,$B$8:$E$26,J$5,FALSE)</f>
        <v>1.26</v>
      </c>
      <c r="K831" s="22">
        <f>HLOOKUP($O831,$B$8:$E$26,K$5,FALSE)</f>
        <v>0</v>
      </c>
      <c r="L831" s="22">
        <f>HLOOKUP($O831,$B$8:$E$26,L$5,FALSE)</f>
        <v>0</v>
      </c>
      <c r="M831" s="22">
        <f t="shared" si="133"/>
        <v>0.60000000000000009</v>
      </c>
      <c r="N831" s="22">
        <f t="shared" si="134"/>
        <v>3.7800000000000002</v>
      </c>
      <c r="O831" s="22" t="s">
        <v>39</v>
      </c>
      <c r="P831" s="24">
        <f t="shared" ca="1" si="130"/>
        <v>0.25656975125582349</v>
      </c>
      <c r="Q831" s="24">
        <f t="shared" ca="1" si="131"/>
        <v>1.9969426226012927</v>
      </c>
      <c r="R831" s="24">
        <f t="shared" ca="1" si="135"/>
        <v>2.2535123738571161</v>
      </c>
      <c r="S831" s="22" t="str">
        <f t="shared" ca="1" si="136"/>
        <v/>
      </c>
      <c r="T831" s="24" t="str">
        <f t="shared" ca="1" si="137"/>
        <v/>
      </c>
      <c r="U831" s="24">
        <f t="shared" ca="1" si="132"/>
        <v>0</v>
      </c>
    </row>
    <row r="832" spans="7:21" x14ac:dyDescent="0.25">
      <c r="G832" s="22">
        <v>825</v>
      </c>
      <c r="H832" s="22">
        <f>HLOOKUP($O832,$B$8:$E$26,H$5,FALSE)</f>
        <v>10</v>
      </c>
      <c r="I832" s="22">
        <f>HLOOKUP($O832,$B$8:$E$26,I$5,FALSE)</f>
        <v>0.2</v>
      </c>
      <c r="J832" s="22">
        <f>HLOOKUP($O832,$B$8:$E$26,J$5,FALSE)</f>
        <v>1.4</v>
      </c>
      <c r="K832" s="22">
        <f>HLOOKUP($O832,$B$8:$E$26,K$5,FALSE)</f>
        <v>0</v>
      </c>
      <c r="L832" s="22">
        <f>HLOOKUP($O832,$B$8:$E$26,L$5,FALSE)</f>
        <v>0</v>
      </c>
      <c r="M832" s="22">
        <f t="shared" si="133"/>
        <v>2</v>
      </c>
      <c r="N832" s="22">
        <f t="shared" si="134"/>
        <v>14</v>
      </c>
      <c r="O832" s="22" t="s">
        <v>41</v>
      </c>
      <c r="P832" s="24">
        <f t="shared" ca="1" si="130"/>
        <v>0.48276697604702834</v>
      </c>
      <c r="Q832" s="24">
        <f t="shared" ca="1" si="131"/>
        <v>8.1740865301777994</v>
      </c>
      <c r="R832" s="24">
        <f t="shared" ca="1" si="135"/>
        <v>8.6568535062248273</v>
      </c>
      <c r="S832" s="22" t="str">
        <f t="shared" ca="1" si="136"/>
        <v/>
      </c>
      <c r="T832" s="24" t="str">
        <f t="shared" ca="1" si="137"/>
        <v/>
      </c>
      <c r="U832" s="24">
        <f t="shared" ca="1" si="132"/>
        <v>0</v>
      </c>
    </row>
    <row r="833" spans="7:21" x14ac:dyDescent="0.25">
      <c r="G833" s="22">
        <v>826</v>
      </c>
      <c r="H833" s="22">
        <f>HLOOKUP($O833,$B$8:$E$26,H$5,FALSE)</f>
        <v>3</v>
      </c>
      <c r="I833" s="22">
        <f>HLOOKUP($O833,$B$8:$E$26,I$5,FALSE)</f>
        <v>0.2</v>
      </c>
      <c r="J833" s="22">
        <f>HLOOKUP($O833,$B$8:$E$26,J$5,FALSE)</f>
        <v>1.26</v>
      </c>
      <c r="K833" s="22">
        <f>HLOOKUP($O833,$B$8:$E$26,K$5,FALSE)</f>
        <v>0</v>
      </c>
      <c r="L833" s="22">
        <f>HLOOKUP($O833,$B$8:$E$26,L$5,FALSE)</f>
        <v>0</v>
      </c>
      <c r="M833" s="22">
        <f t="shared" si="133"/>
        <v>0.60000000000000009</v>
      </c>
      <c r="N833" s="22">
        <f t="shared" si="134"/>
        <v>3.7800000000000002</v>
      </c>
      <c r="O833" s="22" t="s">
        <v>39</v>
      </c>
      <c r="P833" s="24">
        <f t="shared" ca="1" si="130"/>
        <v>0.23540386314311856</v>
      </c>
      <c r="Q833" s="24">
        <f t="shared" ca="1" si="131"/>
        <v>2.5433572148131711</v>
      </c>
      <c r="R833" s="24">
        <f t="shared" ca="1" si="135"/>
        <v>2.7787610779562897</v>
      </c>
      <c r="S833" s="22" t="str">
        <f t="shared" ca="1" si="136"/>
        <v/>
      </c>
      <c r="T833" s="24" t="str">
        <f t="shared" ca="1" si="137"/>
        <v/>
      </c>
      <c r="U833" s="24">
        <f t="shared" ca="1" si="132"/>
        <v>0</v>
      </c>
    </row>
    <row r="834" spans="7:21" x14ac:dyDescent="0.25">
      <c r="G834" s="22">
        <v>827</v>
      </c>
      <c r="H834" s="22">
        <f>HLOOKUP($O834,$B$8:$E$26,H$5,FALSE)</f>
        <v>3</v>
      </c>
      <c r="I834" s="22">
        <f>HLOOKUP($O834,$B$8:$E$26,I$5,FALSE)</f>
        <v>0.2</v>
      </c>
      <c r="J834" s="22">
        <f>HLOOKUP($O834,$B$8:$E$26,J$5,FALSE)</f>
        <v>1.26</v>
      </c>
      <c r="K834" s="22">
        <f>HLOOKUP($O834,$B$8:$E$26,K$5,FALSE)</f>
        <v>0</v>
      </c>
      <c r="L834" s="22">
        <f>HLOOKUP($O834,$B$8:$E$26,L$5,FALSE)</f>
        <v>0</v>
      </c>
      <c r="M834" s="22">
        <f t="shared" si="133"/>
        <v>0.60000000000000009</v>
      </c>
      <c r="N834" s="22">
        <f t="shared" si="134"/>
        <v>3.7800000000000002</v>
      </c>
      <c r="O834" s="22" t="s">
        <v>39</v>
      </c>
      <c r="P834" s="24">
        <f t="shared" ca="1" si="130"/>
        <v>0.53260826256925387</v>
      </c>
      <c r="Q834" s="24">
        <f t="shared" ca="1" si="131"/>
        <v>2.0295241666392645</v>
      </c>
      <c r="R834" s="24">
        <f t="shared" ca="1" si="135"/>
        <v>2.5621324292085186</v>
      </c>
      <c r="S834" s="22" t="str">
        <f t="shared" ca="1" si="136"/>
        <v/>
      </c>
      <c r="T834" s="24" t="str">
        <f t="shared" ca="1" si="137"/>
        <v/>
      </c>
      <c r="U834" s="24">
        <f t="shared" ca="1" si="132"/>
        <v>0</v>
      </c>
    </row>
    <row r="835" spans="7:21" x14ac:dyDescent="0.25">
      <c r="G835" s="22">
        <v>828</v>
      </c>
      <c r="H835" s="22">
        <f>HLOOKUP($O835,$B$8:$E$26,H$5,FALSE)</f>
        <v>5</v>
      </c>
      <c r="I835" s="22">
        <f>HLOOKUP($O835,$B$8:$E$26,I$5,FALSE)</f>
        <v>0.18</v>
      </c>
      <c r="J835" s="22">
        <f>HLOOKUP($O835,$B$8:$E$26,J$5,FALSE)</f>
        <v>1.37</v>
      </c>
      <c r="K835" s="22">
        <f>HLOOKUP($O835,$B$8:$E$26,K$5,FALSE)</f>
        <v>0</v>
      </c>
      <c r="L835" s="22">
        <f>HLOOKUP($O835,$B$8:$E$26,L$5,FALSE)</f>
        <v>0</v>
      </c>
      <c r="M835" s="22">
        <f t="shared" si="133"/>
        <v>0.89999999999999991</v>
      </c>
      <c r="N835" s="22">
        <f t="shared" si="134"/>
        <v>6.8500000000000005</v>
      </c>
      <c r="O835" s="22" t="s">
        <v>40</v>
      </c>
      <c r="P835" s="24">
        <f t="shared" ca="1" si="130"/>
        <v>0.44478852310483413</v>
      </c>
      <c r="Q835" s="24">
        <f t="shared" ca="1" si="131"/>
        <v>3.5136681000679411</v>
      </c>
      <c r="R835" s="24">
        <f t="shared" ca="1" si="135"/>
        <v>3.9584566231727751</v>
      </c>
      <c r="S835" s="22" t="str">
        <f t="shared" ca="1" si="136"/>
        <v/>
      </c>
      <c r="T835" s="24" t="str">
        <f t="shared" ca="1" si="137"/>
        <v/>
      </c>
      <c r="U835" s="24">
        <f t="shared" ca="1" si="132"/>
        <v>0</v>
      </c>
    </row>
    <row r="836" spans="7:21" x14ac:dyDescent="0.25">
      <c r="G836" s="22">
        <v>829</v>
      </c>
      <c r="H836" s="22">
        <f>HLOOKUP($O836,$B$8:$E$26,H$5,FALSE)</f>
        <v>1</v>
      </c>
      <c r="I836" s="22">
        <f>HLOOKUP($O836,$B$8:$E$26,I$5,FALSE)</f>
        <v>0.3</v>
      </c>
      <c r="J836" s="22">
        <f>HLOOKUP($O836,$B$8:$E$26,J$5,FALSE)</f>
        <v>0.95</v>
      </c>
      <c r="K836" s="22">
        <f>HLOOKUP($O836,$B$8:$E$26,K$5,FALSE)</f>
        <v>0</v>
      </c>
      <c r="L836" s="22">
        <f>HLOOKUP($O836,$B$8:$E$26,L$5,FALSE)</f>
        <v>0</v>
      </c>
      <c r="M836" s="22">
        <f t="shared" si="133"/>
        <v>0.3</v>
      </c>
      <c r="N836" s="22">
        <f t="shared" si="134"/>
        <v>0.95</v>
      </c>
      <c r="O836" s="22" t="s">
        <v>38</v>
      </c>
      <c r="P836" s="24">
        <f t="shared" ca="1" si="130"/>
        <v>0.13644125848555888</v>
      </c>
      <c r="Q836" s="24">
        <f t="shared" ca="1" si="131"/>
        <v>0.58604866029625191</v>
      </c>
      <c r="R836" s="24">
        <f t="shared" ca="1" si="135"/>
        <v>0.72248991878181079</v>
      </c>
      <c r="S836" s="22" t="str">
        <f t="shared" ca="1" si="136"/>
        <v/>
      </c>
      <c r="T836" s="24" t="str">
        <f t="shared" ca="1" si="137"/>
        <v/>
      </c>
      <c r="U836" s="24">
        <f t="shared" ca="1" si="132"/>
        <v>0</v>
      </c>
    </row>
    <row r="837" spans="7:21" x14ac:dyDescent="0.25">
      <c r="G837" s="22">
        <v>830</v>
      </c>
      <c r="H837" s="22">
        <f>HLOOKUP($O837,$B$8:$E$26,H$5,FALSE)</f>
        <v>10</v>
      </c>
      <c r="I837" s="22">
        <f>HLOOKUP($O837,$B$8:$E$26,I$5,FALSE)</f>
        <v>0.2</v>
      </c>
      <c r="J837" s="22">
        <f>HLOOKUP($O837,$B$8:$E$26,J$5,FALSE)</f>
        <v>1.4</v>
      </c>
      <c r="K837" s="22">
        <f>HLOOKUP($O837,$B$8:$E$26,K$5,FALSE)</f>
        <v>0</v>
      </c>
      <c r="L837" s="22">
        <f>HLOOKUP($O837,$B$8:$E$26,L$5,FALSE)</f>
        <v>0</v>
      </c>
      <c r="M837" s="22">
        <f t="shared" si="133"/>
        <v>2</v>
      </c>
      <c r="N837" s="22">
        <f t="shared" si="134"/>
        <v>14</v>
      </c>
      <c r="O837" s="22" t="s">
        <v>41</v>
      </c>
      <c r="P837" s="24">
        <f t="shared" ca="1" si="130"/>
        <v>1.5749576929632083</v>
      </c>
      <c r="Q837" s="24">
        <f t="shared" ca="1" si="131"/>
        <v>7.8849848440222372</v>
      </c>
      <c r="R837" s="24">
        <f t="shared" ca="1" si="135"/>
        <v>9.4599425369854462</v>
      </c>
      <c r="S837" s="22" t="str">
        <f t="shared" ca="1" si="136"/>
        <v/>
      </c>
      <c r="T837" s="24" t="str">
        <f t="shared" ca="1" si="137"/>
        <v/>
      </c>
      <c r="U837" s="24">
        <f t="shared" ca="1" si="132"/>
        <v>0</v>
      </c>
    </row>
    <row r="838" spans="7:21" x14ac:dyDescent="0.25">
      <c r="G838" s="22">
        <v>831</v>
      </c>
      <c r="H838" s="22">
        <f>HLOOKUP($O838,$B$8:$E$26,H$5,FALSE)</f>
        <v>10</v>
      </c>
      <c r="I838" s="22">
        <f>HLOOKUP($O838,$B$8:$E$26,I$5,FALSE)</f>
        <v>0.2</v>
      </c>
      <c r="J838" s="22">
        <f>HLOOKUP($O838,$B$8:$E$26,J$5,FALSE)</f>
        <v>1.4</v>
      </c>
      <c r="K838" s="22">
        <f>HLOOKUP($O838,$B$8:$E$26,K$5,FALSE)</f>
        <v>0</v>
      </c>
      <c r="L838" s="22">
        <f>HLOOKUP($O838,$B$8:$E$26,L$5,FALSE)</f>
        <v>0</v>
      </c>
      <c r="M838" s="22">
        <f t="shared" si="133"/>
        <v>2</v>
      </c>
      <c r="N838" s="22">
        <f t="shared" si="134"/>
        <v>14</v>
      </c>
      <c r="O838" s="22" t="s">
        <v>41</v>
      </c>
      <c r="P838" s="24">
        <f t="shared" ca="1" si="130"/>
        <v>1.5537290937298267</v>
      </c>
      <c r="Q838" s="24">
        <f t="shared" ca="1" si="131"/>
        <v>8.8838572006186123</v>
      </c>
      <c r="R838" s="24">
        <f t="shared" ca="1" si="135"/>
        <v>10.437586294348439</v>
      </c>
      <c r="S838" s="22" t="str">
        <f t="shared" ca="1" si="136"/>
        <v>D</v>
      </c>
      <c r="T838" s="24">
        <f t="shared" ca="1" si="137"/>
        <v>0.43758629434843854</v>
      </c>
      <c r="U838" s="24">
        <f t="shared" ca="1" si="132"/>
        <v>0</v>
      </c>
    </row>
    <row r="839" spans="7:21" x14ac:dyDescent="0.25">
      <c r="G839" s="22">
        <v>832</v>
      </c>
      <c r="H839" s="22">
        <f>HLOOKUP($O839,$B$8:$E$26,H$5,FALSE)</f>
        <v>3</v>
      </c>
      <c r="I839" s="22">
        <f>HLOOKUP($O839,$B$8:$E$26,I$5,FALSE)</f>
        <v>0.2</v>
      </c>
      <c r="J839" s="22">
        <f>HLOOKUP($O839,$B$8:$E$26,J$5,FALSE)</f>
        <v>1.26</v>
      </c>
      <c r="K839" s="22">
        <f>HLOOKUP($O839,$B$8:$E$26,K$5,FALSE)</f>
        <v>0</v>
      </c>
      <c r="L839" s="22">
        <f>HLOOKUP($O839,$B$8:$E$26,L$5,FALSE)</f>
        <v>0</v>
      </c>
      <c r="M839" s="22">
        <f t="shared" si="133"/>
        <v>0.60000000000000009</v>
      </c>
      <c r="N839" s="22">
        <f t="shared" si="134"/>
        <v>3.7800000000000002</v>
      </c>
      <c r="O839" s="22" t="s">
        <v>39</v>
      </c>
      <c r="P839" s="24">
        <f t="shared" ca="1" si="130"/>
        <v>0.20266015428855089</v>
      </c>
      <c r="Q839" s="24">
        <f t="shared" ca="1" si="131"/>
        <v>2.1160426835627368</v>
      </c>
      <c r="R839" s="24">
        <f t="shared" ca="1" si="135"/>
        <v>2.3187028378512879</v>
      </c>
      <c r="S839" s="22" t="str">
        <f t="shared" ca="1" si="136"/>
        <v/>
      </c>
      <c r="T839" s="24" t="str">
        <f t="shared" ca="1" si="137"/>
        <v/>
      </c>
      <c r="U839" s="24">
        <f t="shared" ca="1" si="132"/>
        <v>0</v>
      </c>
    </row>
    <row r="840" spans="7:21" x14ac:dyDescent="0.25">
      <c r="G840" s="22">
        <v>833</v>
      </c>
      <c r="H840" s="22">
        <f>HLOOKUP($O840,$B$8:$E$26,H$5,FALSE)</f>
        <v>5</v>
      </c>
      <c r="I840" s="22">
        <f>HLOOKUP($O840,$B$8:$E$26,I$5,FALSE)</f>
        <v>0.18</v>
      </c>
      <c r="J840" s="22">
        <f>HLOOKUP($O840,$B$8:$E$26,J$5,FALSE)</f>
        <v>1.37</v>
      </c>
      <c r="K840" s="22">
        <f>HLOOKUP($O840,$B$8:$E$26,K$5,FALSE)</f>
        <v>0</v>
      </c>
      <c r="L840" s="22">
        <f>HLOOKUP($O840,$B$8:$E$26,L$5,FALSE)</f>
        <v>0</v>
      </c>
      <c r="M840" s="22">
        <f t="shared" si="133"/>
        <v>0.89999999999999991</v>
      </c>
      <c r="N840" s="22">
        <f t="shared" si="134"/>
        <v>6.8500000000000005</v>
      </c>
      <c r="O840" s="22" t="s">
        <v>40</v>
      </c>
      <c r="P840" s="24">
        <f t="shared" ca="1" si="130"/>
        <v>0.67586568235508671</v>
      </c>
      <c r="Q840" s="24">
        <f t="shared" ca="1" si="131"/>
        <v>3.7785732107607255</v>
      </c>
      <c r="R840" s="24">
        <f t="shared" ca="1" si="135"/>
        <v>4.4544388931158121</v>
      </c>
      <c r="S840" s="22" t="str">
        <f t="shared" ca="1" si="136"/>
        <v/>
      </c>
      <c r="T840" s="24" t="str">
        <f t="shared" ca="1" si="137"/>
        <v/>
      </c>
      <c r="U840" s="24">
        <f t="shared" ca="1" si="132"/>
        <v>0</v>
      </c>
    </row>
    <row r="841" spans="7:21" x14ac:dyDescent="0.25">
      <c r="G841" s="22">
        <v>834</v>
      </c>
      <c r="H841" s="22">
        <f>HLOOKUP($O841,$B$8:$E$26,H$5,FALSE)</f>
        <v>10</v>
      </c>
      <c r="I841" s="22">
        <f>HLOOKUP($O841,$B$8:$E$26,I$5,FALSE)</f>
        <v>0.2</v>
      </c>
      <c r="J841" s="22">
        <f>HLOOKUP($O841,$B$8:$E$26,J$5,FALSE)</f>
        <v>1.4</v>
      </c>
      <c r="K841" s="22">
        <f>HLOOKUP($O841,$B$8:$E$26,K$5,FALSE)</f>
        <v>0</v>
      </c>
      <c r="L841" s="22">
        <f>HLOOKUP($O841,$B$8:$E$26,L$5,FALSE)</f>
        <v>0</v>
      </c>
      <c r="M841" s="22">
        <f t="shared" si="133"/>
        <v>2</v>
      </c>
      <c r="N841" s="22">
        <f t="shared" si="134"/>
        <v>14</v>
      </c>
      <c r="O841" s="22" t="s">
        <v>41</v>
      </c>
      <c r="P841" s="24">
        <f t="shared" ref="P841:P904" ca="1" si="138">RAND()*$M841</f>
        <v>0.21872010183099833</v>
      </c>
      <c r="Q841" s="24">
        <f t="shared" ref="Q841:Q904" ca="1" si="139">MIN(N841*20,MAX(M841,NORMINV(RAND(),N841-(N841-M841)/2,(N841-M841)/16)))</f>
        <v>7.4665578285895817</v>
      </c>
      <c r="R841" s="24">
        <f t="shared" ca="1" si="135"/>
        <v>7.6852779304205798</v>
      </c>
      <c r="S841" s="22" t="str">
        <f t="shared" ca="1" si="136"/>
        <v/>
      </c>
      <c r="T841" s="24" t="str">
        <f t="shared" ca="1" si="137"/>
        <v/>
      </c>
      <c r="U841" s="24">
        <f t="shared" ref="U841:U904" ca="1" si="140">Q841*K841*L841</f>
        <v>0</v>
      </c>
    </row>
    <row r="842" spans="7:21" x14ac:dyDescent="0.25">
      <c r="G842" s="22">
        <v>835</v>
      </c>
      <c r="H842" s="22">
        <f>HLOOKUP($O842,$B$8:$E$26,H$5,FALSE)</f>
        <v>1</v>
      </c>
      <c r="I842" s="22">
        <f>HLOOKUP($O842,$B$8:$E$26,I$5,FALSE)</f>
        <v>0.3</v>
      </c>
      <c r="J842" s="22">
        <f>HLOOKUP($O842,$B$8:$E$26,J$5,FALSE)</f>
        <v>0.95</v>
      </c>
      <c r="K842" s="22">
        <f>HLOOKUP($O842,$B$8:$E$26,K$5,FALSE)</f>
        <v>0</v>
      </c>
      <c r="L842" s="22">
        <f>HLOOKUP($O842,$B$8:$E$26,L$5,FALSE)</f>
        <v>0</v>
      </c>
      <c r="M842" s="22">
        <f t="shared" si="133"/>
        <v>0.3</v>
      </c>
      <c r="N842" s="22">
        <f t="shared" si="134"/>
        <v>0.95</v>
      </c>
      <c r="O842" s="22" t="s">
        <v>38</v>
      </c>
      <c r="P842" s="24">
        <f t="shared" ca="1" si="138"/>
        <v>0.2140117862452163</v>
      </c>
      <c r="Q842" s="24">
        <f t="shared" ca="1" si="139"/>
        <v>0.64381292139728252</v>
      </c>
      <c r="R842" s="24">
        <f t="shared" ca="1" si="135"/>
        <v>0.85782470764249885</v>
      </c>
      <c r="S842" s="22" t="str">
        <f t="shared" ca="1" si="136"/>
        <v/>
      </c>
      <c r="T842" s="24" t="str">
        <f t="shared" ca="1" si="137"/>
        <v/>
      </c>
      <c r="U842" s="24">
        <f t="shared" ca="1" si="140"/>
        <v>0</v>
      </c>
    </row>
    <row r="843" spans="7:21" x14ac:dyDescent="0.25">
      <c r="G843" s="22">
        <v>836</v>
      </c>
      <c r="H843" s="22">
        <f>HLOOKUP($O843,$B$8:$E$26,H$5,FALSE)</f>
        <v>10</v>
      </c>
      <c r="I843" s="22">
        <f>HLOOKUP($O843,$B$8:$E$26,I$5,FALSE)</f>
        <v>0.2</v>
      </c>
      <c r="J843" s="22">
        <f>HLOOKUP($O843,$B$8:$E$26,J$5,FALSE)</f>
        <v>1.4</v>
      </c>
      <c r="K843" s="22">
        <f>HLOOKUP($O843,$B$8:$E$26,K$5,FALSE)</f>
        <v>0</v>
      </c>
      <c r="L843" s="22">
        <f>HLOOKUP($O843,$B$8:$E$26,L$5,FALSE)</f>
        <v>0</v>
      </c>
      <c r="M843" s="22">
        <f t="shared" si="133"/>
        <v>2</v>
      </c>
      <c r="N843" s="22">
        <f t="shared" si="134"/>
        <v>14</v>
      </c>
      <c r="O843" s="22" t="s">
        <v>41</v>
      </c>
      <c r="P843" s="24">
        <f t="shared" ca="1" si="138"/>
        <v>0.17267953789717949</v>
      </c>
      <c r="Q843" s="24">
        <f t="shared" ca="1" si="139"/>
        <v>6.9853486927769248</v>
      </c>
      <c r="R843" s="24">
        <f t="shared" ca="1" si="135"/>
        <v>7.1580282306741045</v>
      </c>
      <c r="S843" s="22" t="str">
        <f t="shared" ca="1" si="136"/>
        <v/>
      </c>
      <c r="T843" s="24" t="str">
        <f t="shared" ca="1" si="137"/>
        <v/>
      </c>
      <c r="U843" s="24">
        <f t="shared" ca="1" si="140"/>
        <v>0</v>
      </c>
    </row>
    <row r="844" spans="7:21" x14ac:dyDescent="0.25">
      <c r="G844" s="22">
        <v>837</v>
      </c>
      <c r="H844" s="22">
        <f>HLOOKUP($O844,$B$8:$E$26,H$5,FALSE)</f>
        <v>3</v>
      </c>
      <c r="I844" s="22">
        <f>HLOOKUP($O844,$B$8:$E$26,I$5,FALSE)</f>
        <v>0.2</v>
      </c>
      <c r="J844" s="22">
        <f>HLOOKUP($O844,$B$8:$E$26,J$5,FALSE)</f>
        <v>1.26</v>
      </c>
      <c r="K844" s="22">
        <f>HLOOKUP($O844,$B$8:$E$26,K$5,FALSE)</f>
        <v>0</v>
      </c>
      <c r="L844" s="22">
        <f>HLOOKUP($O844,$B$8:$E$26,L$5,FALSE)</f>
        <v>0</v>
      </c>
      <c r="M844" s="22">
        <f t="shared" si="133"/>
        <v>0.60000000000000009</v>
      </c>
      <c r="N844" s="22">
        <f t="shared" si="134"/>
        <v>3.7800000000000002</v>
      </c>
      <c r="O844" s="22" t="s">
        <v>39</v>
      </c>
      <c r="P844" s="24">
        <f t="shared" ca="1" si="138"/>
        <v>0.30698222828041605</v>
      </c>
      <c r="Q844" s="24">
        <f t="shared" ca="1" si="139"/>
        <v>1.8306334332427645</v>
      </c>
      <c r="R844" s="24">
        <f t="shared" ca="1" si="135"/>
        <v>2.1376156615231805</v>
      </c>
      <c r="S844" s="22" t="str">
        <f t="shared" ca="1" si="136"/>
        <v/>
      </c>
      <c r="T844" s="24" t="str">
        <f t="shared" ca="1" si="137"/>
        <v/>
      </c>
      <c r="U844" s="24">
        <f t="shared" ca="1" si="140"/>
        <v>0</v>
      </c>
    </row>
    <row r="845" spans="7:21" x14ac:dyDescent="0.25">
      <c r="G845" s="22">
        <v>838</v>
      </c>
      <c r="H845" s="22">
        <f>HLOOKUP($O845,$B$8:$E$26,H$5,FALSE)</f>
        <v>3</v>
      </c>
      <c r="I845" s="22">
        <f>HLOOKUP($O845,$B$8:$E$26,I$5,FALSE)</f>
        <v>0.2</v>
      </c>
      <c r="J845" s="22">
        <f>HLOOKUP($O845,$B$8:$E$26,J$5,FALSE)</f>
        <v>1.26</v>
      </c>
      <c r="K845" s="22">
        <f>HLOOKUP($O845,$B$8:$E$26,K$5,FALSE)</f>
        <v>0</v>
      </c>
      <c r="L845" s="22">
        <f>HLOOKUP($O845,$B$8:$E$26,L$5,FALSE)</f>
        <v>0</v>
      </c>
      <c r="M845" s="22">
        <f t="shared" si="133"/>
        <v>0.60000000000000009</v>
      </c>
      <c r="N845" s="22">
        <f t="shared" si="134"/>
        <v>3.7800000000000002</v>
      </c>
      <c r="O845" s="22" t="s">
        <v>39</v>
      </c>
      <c r="P845" s="24">
        <f t="shared" ca="1" si="138"/>
        <v>0.29163036428378492</v>
      </c>
      <c r="Q845" s="24">
        <f t="shared" ca="1" si="139"/>
        <v>2.320275933890954</v>
      </c>
      <c r="R845" s="24">
        <f t="shared" ca="1" si="135"/>
        <v>2.611906298174739</v>
      </c>
      <c r="S845" s="22" t="str">
        <f t="shared" ca="1" si="136"/>
        <v/>
      </c>
      <c r="T845" s="24" t="str">
        <f t="shared" ca="1" si="137"/>
        <v/>
      </c>
      <c r="U845" s="24">
        <f t="shared" ca="1" si="140"/>
        <v>0</v>
      </c>
    </row>
    <row r="846" spans="7:21" x14ac:dyDescent="0.25">
      <c r="G846" s="22">
        <v>839</v>
      </c>
      <c r="H846" s="22">
        <f>HLOOKUP($O846,$B$8:$E$26,H$5,FALSE)</f>
        <v>5</v>
      </c>
      <c r="I846" s="22">
        <f>HLOOKUP($O846,$B$8:$E$26,I$5,FALSE)</f>
        <v>0.18</v>
      </c>
      <c r="J846" s="22">
        <f>HLOOKUP($O846,$B$8:$E$26,J$5,FALSE)</f>
        <v>1.37</v>
      </c>
      <c r="K846" s="22">
        <f>HLOOKUP($O846,$B$8:$E$26,K$5,FALSE)</f>
        <v>0</v>
      </c>
      <c r="L846" s="22">
        <f>HLOOKUP($O846,$B$8:$E$26,L$5,FALSE)</f>
        <v>0</v>
      </c>
      <c r="M846" s="22">
        <f t="shared" si="133"/>
        <v>0.89999999999999991</v>
      </c>
      <c r="N846" s="22">
        <f t="shared" si="134"/>
        <v>6.8500000000000005</v>
      </c>
      <c r="O846" s="22" t="s">
        <v>40</v>
      </c>
      <c r="P846" s="24">
        <f t="shared" ca="1" si="138"/>
        <v>0.67004534165366336</v>
      </c>
      <c r="Q846" s="24">
        <f t="shared" ca="1" si="139"/>
        <v>3.8266346489089988</v>
      </c>
      <c r="R846" s="24">
        <f t="shared" ca="1" si="135"/>
        <v>4.4966799905626624</v>
      </c>
      <c r="S846" s="22" t="str">
        <f t="shared" ca="1" si="136"/>
        <v/>
      </c>
      <c r="T846" s="24" t="str">
        <f t="shared" ca="1" si="137"/>
        <v/>
      </c>
      <c r="U846" s="24">
        <f t="shared" ca="1" si="140"/>
        <v>0</v>
      </c>
    </row>
    <row r="847" spans="7:21" x14ac:dyDescent="0.25">
      <c r="G847" s="22">
        <v>840</v>
      </c>
      <c r="H847" s="22">
        <f>HLOOKUP($O847,$B$8:$E$26,H$5,FALSE)</f>
        <v>10</v>
      </c>
      <c r="I847" s="22">
        <f>HLOOKUP($O847,$B$8:$E$26,I$5,FALSE)</f>
        <v>0.2</v>
      </c>
      <c r="J847" s="22">
        <f>HLOOKUP($O847,$B$8:$E$26,J$5,FALSE)</f>
        <v>1.4</v>
      </c>
      <c r="K847" s="22">
        <f>HLOOKUP($O847,$B$8:$E$26,K$5,FALSE)</f>
        <v>0</v>
      </c>
      <c r="L847" s="22">
        <f>HLOOKUP($O847,$B$8:$E$26,L$5,FALSE)</f>
        <v>0</v>
      </c>
      <c r="M847" s="22">
        <f t="shared" ref="M847:M910" si="141">I847*$H847</f>
        <v>2</v>
      </c>
      <c r="N847" s="22">
        <f t="shared" ref="N847:N910" si="142">J847*$H847</f>
        <v>14</v>
      </c>
      <c r="O847" s="22" t="s">
        <v>41</v>
      </c>
      <c r="P847" s="24">
        <f t="shared" ca="1" si="138"/>
        <v>0.49751402956002067</v>
      </c>
      <c r="Q847" s="24">
        <f t="shared" ca="1" si="139"/>
        <v>7.7977862353643044</v>
      </c>
      <c r="R847" s="24">
        <f t="shared" ca="1" si="135"/>
        <v>8.2953002649243253</v>
      </c>
      <c r="S847" s="22" t="str">
        <f t="shared" ca="1" si="136"/>
        <v/>
      </c>
      <c r="T847" s="24" t="str">
        <f t="shared" ca="1" si="137"/>
        <v/>
      </c>
      <c r="U847" s="24">
        <f t="shared" ca="1" si="140"/>
        <v>0</v>
      </c>
    </row>
    <row r="848" spans="7:21" x14ac:dyDescent="0.25">
      <c r="G848" s="22">
        <v>841</v>
      </c>
      <c r="H848" s="22">
        <f>HLOOKUP($O848,$B$8:$E$26,H$5,FALSE)</f>
        <v>5</v>
      </c>
      <c r="I848" s="22">
        <f>HLOOKUP($O848,$B$8:$E$26,I$5,FALSE)</f>
        <v>0.18</v>
      </c>
      <c r="J848" s="22">
        <f>HLOOKUP($O848,$B$8:$E$26,J$5,FALSE)</f>
        <v>1.37</v>
      </c>
      <c r="K848" s="22">
        <f>HLOOKUP($O848,$B$8:$E$26,K$5,FALSE)</f>
        <v>0</v>
      </c>
      <c r="L848" s="22">
        <f>HLOOKUP($O848,$B$8:$E$26,L$5,FALSE)</f>
        <v>0</v>
      </c>
      <c r="M848" s="22">
        <f t="shared" si="141"/>
        <v>0.89999999999999991</v>
      </c>
      <c r="N848" s="22">
        <f t="shared" si="142"/>
        <v>6.8500000000000005</v>
      </c>
      <c r="O848" s="22" t="s">
        <v>40</v>
      </c>
      <c r="P848" s="24">
        <f t="shared" ca="1" si="138"/>
        <v>0.40095830625067463</v>
      </c>
      <c r="Q848" s="24">
        <f t="shared" ca="1" si="139"/>
        <v>3.5487356703406894</v>
      </c>
      <c r="R848" s="24">
        <f t="shared" ca="1" si="135"/>
        <v>3.9496939765913641</v>
      </c>
      <c r="S848" s="22" t="str">
        <f t="shared" ca="1" si="136"/>
        <v/>
      </c>
      <c r="T848" s="24" t="str">
        <f t="shared" ca="1" si="137"/>
        <v/>
      </c>
      <c r="U848" s="24">
        <f t="shared" ca="1" si="140"/>
        <v>0</v>
      </c>
    </row>
    <row r="849" spans="7:21" x14ac:dyDescent="0.25">
      <c r="G849" s="22">
        <v>842</v>
      </c>
      <c r="H849" s="22">
        <f>HLOOKUP($O849,$B$8:$E$26,H$5,FALSE)</f>
        <v>3</v>
      </c>
      <c r="I849" s="22">
        <f>HLOOKUP($O849,$B$8:$E$26,I$5,FALSE)</f>
        <v>0.2</v>
      </c>
      <c r="J849" s="22">
        <f>HLOOKUP($O849,$B$8:$E$26,J$5,FALSE)</f>
        <v>1.26</v>
      </c>
      <c r="K849" s="22">
        <f>HLOOKUP($O849,$B$8:$E$26,K$5,FALSE)</f>
        <v>0</v>
      </c>
      <c r="L849" s="22">
        <f>HLOOKUP($O849,$B$8:$E$26,L$5,FALSE)</f>
        <v>0</v>
      </c>
      <c r="M849" s="22">
        <f t="shared" si="141"/>
        <v>0.60000000000000009</v>
      </c>
      <c r="N849" s="22">
        <f t="shared" si="142"/>
        <v>3.7800000000000002</v>
      </c>
      <c r="O849" s="22" t="s">
        <v>39</v>
      </c>
      <c r="P849" s="24">
        <f t="shared" ca="1" si="138"/>
        <v>0.50061978334543988</v>
      </c>
      <c r="Q849" s="24">
        <f t="shared" ca="1" si="139"/>
        <v>2.3224420912500645</v>
      </c>
      <c r="R849" s="24">
        <f t="shared" ca="1" si="135"/>
        <v>2.8230618745955045</v>
      </c>
      <c r="S849" s="22" t="str">
        <f t="shared" ca="1" si="136"/>
        <v/>
      </c>
      <c r="T849" s="24" t="str">
        <f t="shared" ca="1" si="137"/>
        <v/>
      </c>
      <c r="U849" s="24">
        <f t="shared" ca="1" si="140"/>
        <v>0</v>
      </c>
    </row>
    <row r="850" spans="7:21" x14ac:dyDescent="0.25">
      <c r="G850" s="22">
        <v>843</v>
      </c>
      <c r="H850" s="22">
        <f>HLOOKUP($O850,$B$8:$E$26,H$5,FALSE)</f>
        <v>3</v>
      </c>
      <c r="I850" s="22">
        <f>HLOOKUP($O850,$B$8:$E$26,I$5,FALSE)</f>
        <v>0.2</v>
      </c>
      <c r="J850" s="22">
        <f>HLOOKUP($O850,$B$8:$E$26,J$5,FALSE)</f>
        <v>1.26</v>
      </c>
      <c r="K850" s="22">
        <f>HLOOKUP($O850,$B$8:$E$26,K$5,FALSE)</f>
        <v>0</v>
      </c>
      <c r="L850" s="22">
        <f>HLOOKUP($O850,$B$8:$E$26,L$5,FALSE)</f>
        <v>0</v>
      </c>
      <c r="M850" s="22">
        <f t="shared" si="141"/>
        <v>0.60000000000000009</v>
      </c>
      <c r="N850" s="22">
        <f t="shared" si="142"/>
        <v>3.7800000000000002</v>
      </c>
      <c r="O850" s="22" t="s">
        <v>39</v>
      </c>
      <c r="P850" s="24">
        <f t="shared" ca="1" si="138"/>
        <v>3.3239501924852415E-2</v>
      </c>
      <c r="Q850" s="24">
        <f t="shared" ca="1" si="139"/>
        <v>2.2991646637645604</v>
      </c>
      <c r="R850" s="24">
        <f t="shared" ca="1" si="135"/>
        <v>2.3324041656894128</v>
      </c>
      <c r="S850" s="22" t="str">
        <f t="shared" ca="1" si="136"/>
        <v/>
      </c>
      <c r="T850" s="24" t="str">
        <f t="shared" ca="1" si="137"/>
        <v/>
      </c>
      <c r="U850" s="24">
        <f t="shared" ca="1" si="140"/>
        <v>0</v>
      </c>
    </row>
    <row r="851" spans="7:21" x14ac:dyDescent="0.25">
      <c r="G851" s="22">
        <v>844</v>
      </c>
      <c r="H851" s="22">
        <f>HLOOKUP($O851,$B$8:$E$26,H$5,FALSE)</f>
        <v>10</v>
      </c>
      <c r="I851" s="22">
        <f>HLOOKUP($O851,$B$8:$E$26,I$5,FALSE)</f>
        <v>0.2</v>
      </c>
      <c r="J851" s="22">
        <f>HLOOKUP($O851,$B$8:$E$26,J$5,FALSE)</f>
        <v>1.4</v>
      </c>
      <c r="K851" s="22">
        <f>HLOOKUP($O851,$B$8:$E$26,K$5,FALSE)</f>
        <v>0</v>
      </c>
      <c r="L851" s="22">
        <f>HLOOKUP($O851,$B$8:$E$26,L$5,FALSE)</f>
        <v>0</v>
      </c>
      <c r="M851" s="22">
        <f t="shared" si="141"/>
        <v>2</v>
      </c>
      <c r="N851" s="22">
        <f t="shared" si="142"/>
        <v>14</v>
      </c>
      <c r="O851" s="22" t="s">
        <v>41</v>
      </c>
      <c r="P851" s="24">
        <f t="shared" ca="1" si="138"/>
        <v>0.3727776631765205</v>
      </c>
      <c r="Q851" s="24">
        <f t="shared" ca="1" si="139"/>
        <v>6.5212682543561744</v>
      </c>
      <c r="R851" s="24">
        <f t="shared" ca="1" si="135"/>
        <v>6.8940459175326954</v>
      </c>
      <c r="S851" s="22" t="str">
        <f t="shared" ca="1" si="136"/>
        <v/>
      </c>
      <c r="T851" s="24" t="str">
        <f t="shared" ca="1" si="137"/>
        <v/>
      </c>
      <c r="U851" s="24">
        <f t="shared" ca="1" si="140"/>
        <v>0</v>
      </c>
    </row>
    <row r="852" spans="7:21" x14ac:dyDescent="0.25">
      <c r="G852" s="22">
        <v>845</v>
      </c>
      <c r="H852" s="22">
        <f>HLOOKUP($O852,$B$8:$E$26,H$5,FALSE)</f>
        <v>1</v>
      </c>
      <c r="I852" s="22">
        <f>HLOOKUP($O852,$B$8:$E$26,I$5,FALSE)</f>
        <v>0.3</v>
      </c>
      <c r="J852" s="22">
        <f>HLOOKUP($O852,$B$8:$E$26,J$5,FALSE)</f>
        <v>0.95</v>
      </c>
      <c r="K852" s="22">
        <f>HLOOKUP($O852,$B$8:$E$26,K$5,FALSE)</f>
        <v>0</v>
      </c>
      <c r="L852" s="22">
        <f>HLOOKUP($O852,$B$8:$E$26,L$5,FALSE)</f>
        <v>0</v>
      </c>
      <c r="M852" s="22">
        <f t="shared" si="141"/>
        <v>0.3</v>
      </c>
      <c r="N852" s="22">
        <f t="shared" si="142"/>
        <v>0.95</v>
      </c>
      <c r="O852" s="22" t="s">
        <v>38</v>
      </c>
      <c r="P852" s="24">
        <f t="shared" ca="1" si="138"/>
        <v>1.0095732275303216E-2</v>
      </c>
      <c r="Q852" s="24">
        <f t="shared" ca="1" si="139"/>
        <v>0.60183683729830528</v>
      </c>
      <c r="R852" s="24">
        <f t="shared" ca="1" si="135"/>
        <v>0.61193256957360853</v>
      </c>
      <c r="S852" s="22" t="str">
        <f t="shared" ca="1" si="136"/>
        <v/>
      </c>
      <c r="T852" s="24" t="str">
        <f t="shared" ca="1" si="137"/>
        <v/>
      </c>
      <c r="U852" s="24">
        <f t="shared" ca="1" si="140"/>
        <v>0</v>
      </c>
    </row>
    <row r="853" spans="7:21" x14ac:dyDescent="0.25">
      <c r="G853" s="22">
        <v>846</v>
      </c>
      <c r="H853" s="22">
        <f>HLOOKUP($O853,$B$8:$E$26,H$5,FALSE)</f>
        <v>5</v>
      </c>
      <c r="I853" s="22">
        <f>HLOOKUP($O853,$B$8:$E$26,I$5,FALSE)</f>
        <v>0.18</v>
      </c>
      <c r="J853" s="22">
        <f>HLOOKUP($O853,$B$8:$E$26,J$5,FALSE)</f>
        <v>1.37</v>
      </c>
      <c r="K853" s="22">
        <f>HLOOKUP($O853,$B$8:$E$26,K$5,FALSE)</f>
        <v>0</v>
      </c>
      <c r="L853" s="22">
        <f>HLOOKUP($O853,$B$8:$E$26,L$5,FALSE)</f>
        <v>0</v>
      </c>
      <c r="M853" s="22">
        <f t="shared" si="141"/>
        <v>0.89999999999999991</v>
      </c>
      <c r="N853" s="22">
        <f t="shared" si="142"/>
        <v>6.8500000000000005</v>
      </c>
      <c r="O853" s="22" t="s">
        <v>40</v>
      </c>
      <c r="P853" s="24">
        <f t="shared" ca="1" si="138"/>
        <v>0.62026474468981341</v>
      </c>
      <c r="Q853" s="24">
        <f t="shared" ca="1" si="139"/>
        <v>3.3502185280424781</v>
      </c>
      <c r="R853" s="24">
        <f t="shared" ca="1" si="135"/>
        <v>3.9704832727322916</v>
      </c>
      <c r="S853" s="22" t="str">
        <f t="shared" ca="1" si="136"/>
        <v/>
      </c>
      <c r="T853" s="24" t="str">
        <f t="shared" ca="1" si="137"/>
        <v/>
      </c>
      <c r="U853" s="24">
        <f t="shared" ca="1" si="140"/>
        <v>0</v>
      </c>
    </row>
    <row r="854" spans="7:21" x14ac:dyDescent="0.25">
      <c r="G854" s="22">
        <v>847</v>
      </c>
      <c r="H854" s="22">
        <f>HLOOKUP($O854,$B$8:$E$26,H$5,FALSE)</f>
        <v>5</v>
      </c>
      <c r="I854" s="22">
        <f>HLOOKUP($O854,$B$8:$E$26,I$5,FALSE)</f>
        <v>0.18</v>
      </c>
      <c r="J854" s="22">
        <f>HLOOKUP($O854,$B$8:$E$26,J$5,FALSE)</f>
        <v>1.37</v>
      </c>
      <c r="K854" s="22">
        <f>HLOOKUP($O854,$B$8:$E$26,K$5,FALSE)</f>
        <v>0</v>
      </c>
      <c r="L854" s="22">
        <f>HLOOKUP($O854,$B$8:$E$26,L$5,FALSE)</f>
        <v>0</v>
      </c>
      <c r="M854" s="22">
        <f t="shared" si="141"/>
        <v>0.89999999999999991</v>
      </c>
      <c r="N854" s="22">
        <f t="shared" si="142"/>
        <v>6.8500000000000005</v>
      </c>
      <c r="O854" s="22" t="s">
        <v>40</v>
      </c>
      <c r="P854" s="24">
        <f t="shared" ca="1" si="138"/>
        <v>0.1339174129297529</v>
      </c>
      <c r="Q854" s="24">
        <f t="shared" ca="1" si="139"/>
        <v>4.0024976431979136</v>
      </c>
      <c r="R854" s="24">
        <f t="shared" ca="1" si="135"/>
        <v>4.1364150561276665</v>
      </c>
      <c r="S854" s="22" t="str">
        <f t="shared" ca="1" si="136"/>
        <v/>
      </c>
      <c r="T854" s="24" t="str">
        <f t="shared" ca="1" si="137"/>
        <v/>
      </c>
      <c r="U854" s="24">
        <f t="shared" ca="1" si="140"/>
        <v>0</v>
      </c>
    </row>
    <row r="855" spans="7:21" x14ac:dyDescent="0.25">
      <c r="G855" s="22">
        <v>848</v>
      </c>
      <c r="H855" s="22">
        <f>HLOOKUP($O855,$B$8:$E$26,H$5,FALSE)</f>
        <v>10</v>
      </c>
      <c r="I855" s="22">
        <f>HLOOKUP($O855,$B$8:$E$26,I$5,FALSE)</f>
        <v>0.2</v>
      </c>
      <c r="J855" s="22">
        <f>HLOOKUP($O855,$B$8:$E$26,J$5,FALSE)</f>
        <v>1.4</v>
      </c>
      <c r="K855" s="22">
        <f>HLOOKUP($O855,$B$8:$E$26,K$5,FALSE)</f>
        <v>0</v>
      </c>
      <c r="L855" s="22">
        <f>HLOOKUP($O855,$B$8:$E$26,L$5,FALSE)</f>
        <v>0</v>
      </c>
      <c r="M855" s="22">
        <f t="shared" si="141"/>
        <v>2</v>
      </c>
      <c r="N855" s="22">
        <f t="shared" si="142"/>
        <v>14</v>
      </c>
      <c r="O855" s="22" t="s">
        <v>41</v>
      </c>
      <c r="P855" s="24">
        <f t="shared" ca="1" si="138"/>
        <v>0.60830341889867312</v>
      </c>
      <c r="Q855" s="24">
        <f t="shared" ca="1" si="139"/>
        <v>6.827411133698857</v>
      </c>
      <c r="R855" s="24">
        <f t="shared" ca="1" si="135"/>
        <v>7.4357145525975303</v>
      </c>
      <c r="S855" s="22" t="str">
        <f t="shared" ca="1" si="136"/>
        <v/>
      </c>
      <c r="T855" s="24" t="str">
        <f t="shared" ca="1" si="137"/>
        <v/>
      </c>
      <c r="U855" s="24">
        <f t="shared" ca="1" si="140"/>
        <v>0</v>
      </c>
    </row>
    <row r="856" spans="7:21" x14ac:dyDescent="0.25">
      <c r="G856" s="22">
        <v>849</v>
      </c>
      <c r="H856" s="22">
        <f>HLOOKUP($O856,$B$8:$E$26,H$5,FALSE)</f>
        <v>1</v>
      </c>
      <c r="I856" s="22">
        <f>HLOOKUP($O856,$B$8:$E$26,I$5,FALSE)</f>
        <v>0.3</v>
      </c>
      <c r="J856" s="22">
        <f>HLOOKUP($O856,$B$8:$E$26,J$5,FALSE)</f>
        <v>0.95</v>
      </c>
      <c r="K856" s="22">
        <f>HLOOKUP($O856,$B$8:$E$26,K$5,FALSE)</f>
        <v>0</v>
      </c>
      <c r="L856" s="22">
        <f>HLOOKUP($O856,$B$8:$E$26,L$5,FALSE)</f>
        <v>0</v>
      </c>
      <c r="M856" s="22">
        <f t="shared" si="141"/>
        <v>0.3</v>
      </c>
      <c r="N856" s="22">
        <f t="shared" si="142"/>
        <v>0.95</v>
      </c>
      <c r="O856" s="22" t="s">
        <v>38</v>
      </c>
      <c r="P856" s="24">
        <f t="shared" ca="1" si="138"/>
        <v>0.21812975708689156</v>
      </c>
      <c r="Q856" s="24">
        <f t="shared" ca="1" si="139"/>
        <v>0.59826558081194692</v>
      </c>
      <c r="R856" s="24">
        <f t="shared" ca="1" si="135"/>
        <v>0.81639533789883845</v>
      </c>
      <c r="S856" s="22" t="str">
        <f t="shared" ca="1" si="136"/>
        <v/>
      </c>
      <c r="T856" s="24" t="str">
        <f t="shared" ca="1" si="137"/>
        <v/>
      </c>
      <c r="U856" s="24">
        <f t="shared" ca="1" si="140"/>
        <v>0</v>
      </c>
    </row>
    <row r="857" spans="7:21" x14ac:dyDescent="0.25">
      <c r="G857" s="22">
        <v>850</v>
      </c>
      <c r="H857" s="22">
        <f>HLOOKUP($O857,$B$8:$E$26,H$5,FALSE)</f>
        <v>1</v>
      </c>
      <c r="I857" s="22">
        <f>HLOOKUP($O857,$B$8:$E$26,I$5,FALSE)</f>
        <v>0.3</v>
      </c>
      <c r="J857" s="22">
        <f>HLOOKUP($O857,$B$8:$E$26,J$5,FALSE)</f>
        <v>0.95</v>
      </c>
      <c r="K857" s="22">
        <f>HLOOKUP($O857,$B$8:$E$26,K$5,FALSE)</f>
        <v>0</v>
      </c>
      <c r="L857" s="22">
        <f>HLOOKUP($O857,$B$8:$E$26,L$5,FALSE)</f>
        <v>0</v>
      </c>
      <c r="M857" s="22">
        <f t="shared" si="141"/>
        <v>0.3</v>
      </c>
      <c r="N857" s="22">
        <f t="shared" si="142"/>
        <v>0.95</v>
      </c>
      <c r="O857" s="22" t="s">
        <v>38</v>
      </c>
      <c r="P857" s="24">
        <f t="shared" ca="1" si="138"/>
        <v>4.6398511096865665E-2</v>
      </c>
      <c r="Q857" s="24">
        <f t="shared" ca="1" si="139"/>
        <v>0.59656444827777466</v>
      </c>
      <c r="R857" s="24">
        <f t="shared" ca="1" si="135"/>
        <v>0.64296295937464032</v>
      </c>
      <c r="S857" s="22" t="str">
        <f t="shared" ca="1" si="136"/>
        <v/>
      </c>
      <c r="T857" s="24" t="str">
        <f t="shared" ca="1" si="137"/>
        <v/>
      </c>
      <c r="U857" s="24">
        <f t="shared" ca="1" si="140"/>
        <v>0</v>
      </c>
    </row>
    <row r="858" spans="7:21" x14ac:dyDescent="0.25">
      <c r="G858" s="22">
        <v>851</v>
      </c>
      <c r="H858" s="22">
        <f>HLOOKUP($O858,$B$8:$E$26,H$5,FALSE)</f>
        <v>1</v>
      </c>
      <c r="I858" s="22">
        <f>HLOOKUP($O858,$B$8:$E$26,I$5,FALSE)</f>
        <v>0.3</v>
      </c>
      <c r="J858" s="22">
        <f>HLOOKUP($O858,$B$8:$E$26,J$5,FALSE)</f>
        <v>0.95</v>
      </c>
      <c r="K858" s="22">
        <f>HLOOKUP($O858,$B$8:$E$26,K$5,FALSE)</f>
        <v>0</v>
      </c>
      <c r="L858" s="22">
        <f>HLOOKUP($O858,$B$8:$E$26,L$5,FALSE)</f>
        <v>0</v>
      </c>
      <c r="M858" s="22">
        <f t="shared" si="141"/>
        <v>0.3</v>
      </c>
      <c r="N858" s="22">
        <f t="shared" si="142"/>
        <v>0.95</v>
      </c>
      <c r="O858" s="22" t="s">
        <v>38</v>
      </c>
      <c r="P858" s="24">
        <f t="shared" ca="1" si="138"/>
        <v>6.8485806814650177E-2</v>
      </c>
      <c r="Q858" s="24">
        <f t="shared" ca="1" si="139"/>
        <v>0.61937929437414085</v>
      </c>
      <c r="R858" s="24">
        <f t="shared" ca="1" si="135"/>
        <v>0.68786510118879107</v>
      </c>
      <c r="S858" s="22" t="str">
        <f t="shared" ca="1" si="136"/>
        <v/>
      </c>
      <c r="T858" s="24" t="str">
        <f t="shared" ca="1" si="137"/>
        <v/>
      </c>
      <c r="U858" s="24">
        <f t="shared" ca="1" si="140"/>
        <v>0</v>
      </c>
    </row>
    <row r="859" spans="7:21" x14ac:dyDescent="0.25">
      <c r="G859" s="22">
        <v>852</v>
      </c>
      <c r="H859" s="22">
        <f>HLOOKUP($O859,$B$8:$E$26,H$5,FALSE)</f>
        <v>5</v>
      </c>
      <c r="I859" s="22">
        <f>HLOOKUP($O859,$B$8:$E$26,I$5,FALSE)</f>
        <v>0.18</v>
      </c>
      <c r="J859" s="22">
        <f>HLOOKUP($O859,$B$8:$E$26,J$5,FALSE)</f>
        <v>1.37</v>
      </c>
      <c r="K859" s="22">
        <f>HLOOKUP($O859,$B$8:$E$26,K$5,FALSE)</f>
        <v>0</v>
      </c>
      <c r="L859" s="22">
        <f>HLOOKUP($O859,$B$8:$E$26,L$5,FALSE)</f>
        <v>0</v>
      </c>
      <c r="M859" s="22">
        <f t="shared" si="141"/>
        <v>0.89999999999999991</v>
      </c>
      <c r="N859" s="22">
        <f t="shared" si="142"/>
        <v>6.8500000000000005</v>
      </c>
      <c r="O859" s="22" t="s">
        <v>40</v>
      </c>
      <c r="P859" s="24">
        <f t="shared" ca="1" si="138"/>
        <v>0.8537028625014057</v>
      </c>
      <c r="Q859" s="24">
        <f t="shared" ca="1" si="139"/>
        <v>4.3456895509843836</v>
      </c>
      <c r="R859" s="24">
        <f t="shared" ca="1" si="135"/>
        <v>5.1993924134857892</v>
      </c>
      <c r="S859" s="22" t="str">
        <f t="shared" ca="1" si="136"/>
        <v>C</v>
      </c>
      <c r="T859" s="24">
        <f t="shared" ca="1" si="137"/>
        <v>0.19939241348578918</v>
      </c>
      <c r="U859" s="24">
        <f t="shared" ca="1" si="140"/>
        <v>0</v>
      </c>
    </row>
    <row r="860" spans="7:21" x14ac:dyDescent="0.25">
      <c r="G860" s="22">
        <v>853</v>
      </c>
      <c r="H860" s="22">
        <f>HLOOKUP($O860,$B$8:$E$26,H$5,FALSE)</f>
        <v>3</v>
      </c>
      <c r="I860" s="22">
        <f>HLOOKUP($O860,$B$8:$E$26,I$5,FALSE)</f>
        <v>0.2</v>
      </c>
      <c r="J860" s="22">
        <f>HLOOKUP($O860,$B$8:$E$26,J$5,FALSE)</f>
        <v>1.26</v>
      </c>
      <c r="K860" s="22">
        <f>HLOOKUP($O860,$B$8:$E$26,K$5,FALSE)</f>
        <v>0</v>
      </c>
      <c r="L860" s="22">
        <f>HLOOKUP($O860,$B$8:$E$26,L$5,FALSE)</f>
        <v>0</v>
      </c>
      <c r="M860" s="22">
        <f t="shared" si="141"/>
        <v>0.60000000000000009</v>
      </c>
      <c r="N860" s="22">
        <f t="shared" si="142"/>
        <v>3.7800000000000002</v>
      </c>
      <c r="O860" s="22" t="s">
        <v>39</v>
      </c>
      <c r="P860" s="24">
        <f t="shared" ca="1" si="138"/>
        <v>7.491839963805666E-2</v>
      </c>
      <c r="Q860" s="24">
        <f t="shared" ca="1" si="139"/>
        <v>1.9693977527229736</v>
      </c>
      <c r="R860" s="24">
        <f t="shared" ca="1" si="135"/>
        <v>2.0443161523610303</v>
      </c>
      <c r="S860" s="22" t="str">
        <f t="shared" ca="1" si="136"/>
        <v/>
      </c>
      <c r="T860" s="24" t="str">
        <f t="shared" ca="1" si="137"/>
        <v/>
      </c>
      <c r="U860" s="24">
        <f t="shared" ca="1" si="140"/>
        <v>0</v>
      </c>
    </row>
    <row r="861" spans="7:21" x14ac:dyDescent="0.25">
      <c r="G861" s="22">
        <v>854</v>
      </c>
      <c r="H861" s="22">
        <f>HLOOKUP($O861,$B$8:$E$26,H$5,FALSE)</f>
        <v>3</v>
      </c>
      <c r="I861" s="22">
        <f>HLOOKUP($O861,$B$8:$E$26,I$5,FALSE)</f>
        <v>0.2</v>
      </c>
      <c r="J861" s="22">
        <f>HLOOKUP($O861,$B$8:$E$26,J$5,FALSE)</f>
        <v>1.26</v>
      </c>
      <c r="K861" s="22">
        <f>HLOOKUP($O861,$B$8:$E$26,K$5,FALSE)</f>
        <v>0</v>
      </c>
      <c r="L861" s="22">
        <f>HLOOKUP($O861,$B$8:$E$26,L$5,FALSE)</f>
        <v>0</v>
      </c>
      <c r="M861" s="22">
        <f t="shared" si="141"/>
        <v>0.60000000000000009</v>
      </c>
      <c r="N861" s="22">
        <f t="shared" si="142"/>
        <v>3.7800000000000002</v>
      </c>
      <c r="O861" s="22" t="s">
        <v>39</v>
      </c>
      <c r="P861" s="24">
        <f t="shared" ca="1" si="138"/>
        <v>0.42384632539270889</v>
      </c>
      <c r="Q861" s="24">
        <f t="shared" ca="1" si="139"/>
        <v>2.4339379624420814</v>
      </c>
      <c r="R861" s="24">
        <f t="shared" ca="1" si="135"/>
        <v>2.8577842878347903</v>
      </c>
      <c r="S861" s="22" t="str">
        <f t="shared" ca="1" si="136"/>
        <v/>
      </c>
      <c r="T861" s="24" t="str">
        <f t="shared" ca="1" si="137"/>
        <v/>
      </c>
      <c r="U861" s="24">
        <f t="shared" ca="1" si="140"/>
        <v>0</v>
      </c>
    </row>
    <row r="862" spans="7:21" x14ac:dyDescent="0.25">
      <c r="G862" s="22">
        <v>855</v>
      </c>
      <c r="H862" s="22">
        <f>HLOOKUP($O862,$B$8:$E$26,H$5,FALSE)</f>
        <v>10</v>
      </c>
      <c r="I862" s="22">
        <f>HLOOKUP($O862,$B$8:$E$26,I$5,FALSE)</f>
        <v>0.2</v>
      </c>
      <c r="J862" s="22">
        <f>HLOOKUP($O862,$B$8:$E$26,J$5,FALSE)</f>
        <v>1.4</v>
      </c>
      <c r="K862" s="22">
        <f>HLOOKUP($O862,$B$8:$E$26,K$5,FALSE)</f>
        <v>0</v>
      </c>
      <c r="L862" s="22">
        <f>HLOOKUP($O862,$B$8:$E$26,L$5,FALSE)</f>
        <v>0</v>
      </c>
      <c r="M862" s="22">
        <f t="shared" si="141"/>
        <v>2</v>
      </c>
      <c r="N862" s="22">
        <f t="shared" si="142"/>
        <v>14</v>
      </c>
      <c r="O862" s="22" t="s">
        <v>41</v>
      </c>
      <c r="P862" s="24">
        <f t="shared" ca="1" si="138"/>
        <v>1.3746650388770345</v>
      </c>
      <c r="Q862" s="24">
        <f t="shared" ca="1" si="139"/>
        <v>7.7809563956007537</v>
      </c>
      <c r="R862" s="24">
        <f t="shared" ca="1" si="135"/>
        <v>9.1556214344777889</v>
      </c>
      <c r="S862" s="22" t="str">
        <f t="shared" ca="1" si="136"/>
        <v/>
      </c>
      <c r="T862" s="24" t="str">
        <f t="shared" ca="1" si="137"/>
        <v/>
      </c>
      <c r="U862" s="24">
        <f t="shared" ca="1" si="140"/>
        <v>0</v>
      </c>
    </row>
    <row r="863" spans="7:21" x14ac:dyDescent="0.25">
      <c r="G863" s="22">
        <v>856</v>
      </c>
      <c r="H863" s="22">
        <f>HLOOKUP($O863,$B$8:$E$26,H$5,FALSE)</f>
        <v>3</v>
      </c>
      <c r="I863" s="22">
        <f>HLOOKUP($O863,$B$8:$E$26,I$5,FALSE)</f>
        <v>0.2</v>
      </c>
      <c r="J863" s="22">
        <f>HLOOKUP($O863,$B$8:$E$26,J$5,FALSE)</f>
        <v>1.26</v>
      </c>
      <c r="K863" s="22">
        <f>HLOOKUP($O863,$B$8:$E$26,K$5,FALSE)</f>
        <v>0</v>
      </c>
      <c r="L863" s="22">
        <f>HLOOKUP($O863,$B$8:$E$26,L$5,FALSE)</f>
        <v>0</v>
      </c>
      <c r="M863" s="22">
        <f t="shared" si="141"/>
        <v>0.60000000000000009</v>
      </c>
      <c r="N863" s="22">
        <f t="shared" si="142"/>
        <v>3.7800000000000002</v>
      </c>
      <c r="O863" s="22" t="s">
        <v>39</v>
      </c>
      <c r="P863" s="24">
        <f t="shared" ca="1" si="138"/>
        <v>5.5206329703799892E-2</v>
      </c>
      <c r="Q863" s="24">
        <f t="shared" ca="1" si="139"/>
        <v>2.0988025692134764</v>
      </c>
      <c r="R863" s="24">
        <f t="shared" ca="1" si="135"/>
        <v>2.1540088989172763</v>
      </c>
      <c r="S863" s="22" t="str">
        <f t="shared" ca="1" si="136"/>
        <v/>
      </c>
      <c r="T863" s="24" t="str">
        <f t="shared" ca="1" si="137"/>
        <v/>
      </c>
      <c r="U863" s="24">
        <f t="shared" ca="1" si="140"/>
        <v>0</v>
      </c>
    </row>
    <row r="864" spans="7:21" x14ac:dyDescent="0.25">
      <c r="G864" s="22">
        <v>857</v>
      </c>
      <c r="H864" s="22">
        <f>HLOOKUP($O864,$B$8:$E$26,H$5,FALSE)</f>
        <v>3</v>
      </c>
      <c r="I864" s="22">
        <f>HLOOKUP($O864,$B$8:$E$26,I$5,FALSE)</f>
        <v>0.2</v>
      </c>
      <c r="J864" s="22">
        <f>HLOOKUP($O864,$B$8:$E$26,J$5,FALSE)</f>
        <v>1.26</v>
      </c>
      <c r="K864" s="22">
        <f>HLOOKUP($O864,$B$8:$E$26,K$5,FALSE)</f>
        <v>0</v>
      </c>
      <c r="L864" s="22">
        <f>HLOOKUP($O864,$B$8:$E$26,L$5,FALSE)</f>
        <v>0</v>
      </c>
      <c r="M864" s="22">
        <f t="shared" si="141"/>
        <v>0.60000000000000009</v>
      </c>
      <c r="N864" s="22">
        <f t="shared" si="142"/>
        <v>3.7800000000000002</v>
      </c>
      <c r="O864" s="22" t="s">
        <v>39</v>
      </c>
      <c r="P864" s="24">
        <f t="shared" ca="1" si="138"/>
        <v>0.27393135354232101</v>
      </c>
      <c r="Q864" s="24">
        <f t="shared" ca="1" si="139"/>
        <v>1.9922181651760333</v>
      </c>
      <c r="R864" s="24">
        <f t="shared" ca="1" si="135"/>
        <v>2.2661495187183545</v>
      </c>
      <c r="S864" s="22" t="str">
        <f t="shared" ca="1" si="136"/>
        <v/>
      </c>
      <c r="T864" s="24" t="str">
        <f t="shared" ca="1" si="137"/>
        <v/>
      </c>
      <c r="U864" s="24">
        <f t="shared" ca="1" si="140"/>
        <v>0</v>
      </c>
    </row>
    <row r="865" spans="7:21" x14ac:dyDescent="0.25">
      <c r="G865" s="22">
        <v>858</v>
      </c>
      <c r="H865" s="22">
        <f>HLOOKUP($O865,$B$8:$E$26,H$5,FALSE)</f>
        <v>5</v>
      </c>
      <c r="I865" s="22">
        <f>HLOOKUP($O865,$B$8:$E$26,I$5,FALSE)</f>
        <v>0.18</v>
      </c>
      <c r="J865" s="22">
        <f>HLOOKUP($O865,$B$8:$E$26,J$5,FALSE)</f>
        <v>1.37</v>
      </c>
      <c r="K865" s="22">
        <f>HLOOKUP($O865,$B$8:$E$26,K$5,FALSE)</f>
        <v>0</v>
      </c>
      <c r="L865" s="22">
        <f>HLOOKUP($O865,$B$8:$E$26,L$5,FALSE)</f>
        <v>0</v>
      </c>
      <c r="M865" s="22">
        <f t="shared" si="141"/>
        <v>0.89999999999999991</v>
      </c>
      <c r="N865" s="22">
        <f t="shared" si="142"/>
        <v>6.8500000000000005</v>
      </c>
      <c r="O865" s="22" t="s">
        <v>40</v>
      </c>
      <c r="P865" s="24">
        <f t="shared" ca="1" si="138"/>
        <v>0.37599602032399865</v>
      </c>
      <c r="Q865" s="24">
        <f t="shared" ca="1" si="139"/>
        <v>4.0710806288368442</v>
      </c>
      <c r="R865" s="24">
        <f t="shared" ca="1" si="135"/>
        <v>4.4470766491608424</v>
      </c>
      <c r="S865" s="22" t="str">
        <f t="shared" ca="1" si="136"/>
        <v/>
      </c>
      <c r="T865" s="24" t="str">
        <f t="shared" ca="1" si="137"/>
        <v/>
      </c>
      <c r="U865" s="24">
        <f t="shared" ca="1" si="140"/>
        <v>0</v>
      </c>
    </row>
    <row r="866" spans="7:21" x14ac:dyDescent="0.25">
      <c r="G866" s="22">
        <v>859</v>
      </c>
      <c r="H866" s="22">
        <f>HLOOKUP($O866,$B$8:$E$26,H$5,FALSE)</f>
        <v>1</v>
      </c>
      <c r="I866" s="22">
        <f>HLOOKUP($O866,$B$8:$E$26,I$5,FALSE)</f>
        <v>0.3</v>
      </c>
      <c r="J866" s="22">
        <f>HLOOKUP($O866,$B$8:$E$26,J$5,FALSE)</f>
        <v>0.95</v>
      </c>
      <c r="K866" s="22">
        <f>HLOOKUP($O866,$B$8:$E$26,K$5,FALSE)</f>
        <v>0</v>
      </c>
      <c r="L866" s="22">
        <f>HLOOKUP($O866,$B$8:$E$26,L$5,FALSE)</f>
        <v>0</v>
      </c>
      <c r="M866" s="22">
        <f t="shared" si="141"/>
        <v>0.3</v>
      </c>
      <c r="N866" s="22">
        <f t="shared" si="142"/>
        <v>0.95</v>
      </c>
      <c r="O866" s="22" t="s">
        <v>38</v>
      </c>
      <c r="P866" s="24">
        <f t="shared" ca="1" si="138"/>
        <v>0.27628522700663372</v>
      </c>
      <c r="Q866" s="24">
        <f t="shared" ca="1" si="139"/>
        <v>0.63950626753938278</v>
      </c>
      <c r="R866" s="24">
        <f t="shared" ca="1" si="135"/>
        <v>0.91579149454601649</v>
      </c>
      <c r="S866" s="22" t="str">
        <f t="shared" ca="1" si="136"/>
        <v/>
      </c>
      <c r="T866" s="24" t="str">
        <f t="shared" ca="1" si="137"/>
        <v/>
      </c>
      <c r="U866" s="24">
        <f t="shared" ca="1" si="140"/>
        <v>0</v>
      </c>
    </row>
    <row r="867" spans="7:21" x14ac:dyDescent="0.25">
      <c r="G867" s="22">
        <v>860</v>
      </c>
      <c r="H867" s="22">
        <f>HLOOKUP($O867,$B$8:$E$26,H$5,FALSE)</f>
        <v>1</v>
      </c>
      <c r="I867" s="22">
        <f>HLOOKUP($O867,$B$8:$E$26,I$5,FALSE)</f>
        <v>0.3</v>
      </c>
      <c r="J867" s="22">
        <f>HLOOKUP($O867,$B$8:$E$26,J$5,FALSE)</f>
        <v>0.95</v>
      </c>
      <c r="K867" s="22">
        <f>HLOOKUP($O867,$B$8:$E$26,K$5,FALSE)</f>
        <v>0</v>
      </c>
      <c r="L867" s="22">
        <f>HLOOKUP($O867,$B$8:$E$26,L$5,FALSE)</f>
        <v>0</v>
      </c>
      <c r="M867" s="22">
        <f t="shared" si="141"/>
        <v>0.3</v>
      </c>
      <c r="N867" s="22">
        <f t="shared" si="142"/>
        <v>0.95</v>
      </c>
      <c r="O867" s="22" t="s">
        <v>38</v>
      </c>
      <c r="P867" s="24">
        <f t="shared" ca="1" si="138"/>
        <v>0.1239874461201378</v>
      </c>
      <c r="Q867" s="24">
        <f t="shared" ca="1" si="139"/>
        <v>0.61422528827582967</v>
      </c>
      <c r="R867" s="24">
        <f t="shared" ca="1" si="135"/>
        <v>0.73821273439596746</v>
      </c>
      <c r="S867" s="22" t="str">
        <f t="shared" ca="1" si="136"/>
        <v/>
      </c>
      <c r="T867" s="24" t="str">
        <f t="shared" ca="1" si="137"/>
        <v/>
      </c>
      <c r="U867" s="24">
        <f t="shared" ca="1" si="140"/>
        <v>0</v>
      </c>
    </row>
    <row r="868" spans="7:21" x14ac:dyDescent="0.25">
      <c r="G868" s="22">
        <v>861</v>
      </c>
      <c r="H868" s="22">
        <f>HLOOKUP($O868,$B$8:$E$26,H$5,FALSE)</f>
        <v>1</v>
      </c>
      <c r="I868" s="22">
        <f>HLOOKUP($O868,$B$8:$E$26,I$5,FALSE)</f>
        <v>0.3</v>
      </c>
      <c r="J868" s="22">
        <f>HLOOKUP($O868,$B$8:$E$26,J$5,FALSE)</f>
        <v>0.95</v>
      </c>
      <c r="K868" s="22">
        <f>HLOOKUP($O868,$B$8:$E$26,K$5,FALSE)</f>
        <v>0</v>
      </c>
      <c r="L868" s="22">
        <f>HLOOKUP($O868,$B$8:$E$26,L$5,FALSE)</f>
        <v>0</v>
      </c>
      <c r="M868" s="22">
        <f t="shared" si="141"/>
        <v>0.3</v>
      </c>
      <c r="N868" s="22">
        <f t="shared" si="142"/>
        <v>0.95</v>
      </c>
      <c r="O868" s="22" t="s">
        <v>38</v>
      </c>
      <c r="P868" s="24">
        <f t="shared" ca="1" si="138"/>
        <v>2.802035871519476E-2</v>
      </c>
      <c r="Q868" s="24">
        <f t="shared" ca="1" si="139"/>
        <v>0.67319038638519646</v>
      </c>
      <c r="R868" s="24">
        <f t="shared" ca="1" si="135"/>
        <v>0.70121074510039128</v>
      </c>
      <c r="S868" s="22" t="str">
        <f t="shared" ca="1" si="136"/>
        <v/>
      </c>
      <c r="T868" s="24" t="str">
        <f t="shared" ca="1" si="137"/>
        <v/>
      </c>
      <c r="U868" s="24">
        <f t="shared" ca="1" si="140"/>
        <v>0</v>
      </c>
    </row>
    <row r="869" spans="7:21" x14ac:dyDescent="0.25">
      <c r="G869" s="22">
        <v>862</v>
      </c>
      <c r="H869" s="22">
        <f>HLOOKUP($O869,$B$8:$E$26,H$5,FALSE)</f>
        <v>3</v>
      </c>
      <c r="I869" s="22">
        <f>HLOOKUP($O869,$B$8:$E$26,I$5,FALSE)</f>
        <v>0.2</v>
      </c>
      <c r="J869" s="22">
        <f>HLOOKUP($O869,$B$8:$E$26,J$5,FALSE)</f>
        <v>1.26</v>
      </c>
      <c r="K869" s="22">
        <f>HLOOKUP($O869,$B$8:$E$26,K$5,FALSE)</f>
        <v>0</v>
      </c>
      <c r="L869" s="22">
        <f>HLOOKUP($O869,$B$8:$E$26,L$5,FALSE)</f>
        <v>0</v>
      </c>
      <c r="M869" s="22">
        <f t="shared" si="141"/>
        <v>0.60000000000000009</v>
      </c>
      <c r="N869" s="22">
        <f t="shared" si="142"/>
        <v>3.7800000000000002</v>
      </c>
      <c r="O869" s="22" t="s">
        <v>39</v>
      </c>
      <c r="P869" s="24">
        <f t="shared" ca="1" si="138"/>
        <v>0.54807861349363929</v>
      </c>
      <c r="Q869" s="24">
        <f t="shared" ca="1" si="139"/>
        <v>2.4058736474222813</v>
      </c>
      <c r="R869" s="24">
        <f t="shared" ca="1" si="135"/>
        <v>2.9539522609159206</v>
      </c>
      <c r="S869" s="22" t="str">
        <f t="shared" ca="1" si="136"/>
        <v/>
      </c>
      <c r="T869" s="24" t="str">
        <f t="shared" ca="1" si="137"/>
        <v/>
      </c>
      <c r="U869" s="24">
        <f t="shared" ca="1" si="140"/>
        <v>0</v>
      </c>
    </row>
    <row r="870" spans="7:21" x14ac:dyDescent="0.25">
      <c r="G870" s="22">
        <v>863</v>
      </c>
      <c r="H870" s="22">
        <f>HLOOKUP($O870,$B$8:$E$26,H$5,FALSE)</f>
        <v>5</v>
      </c>
      <c r="I870" s="22">
        <f>HLOOKUP($O870,$B$8:$E$26,I$5,FALSE)</f>
        <v>0.18</v>
      </c>
      <c r="J870" s="22">
        <f>HLOOKUP($O870,$B$8:$E$26,J$5,FALSE)</f>
        <v>1.37</v>
      </c>
      <c r="K870" s="22">
        <f>HLOOKUP($O870,$B$8:$E$26,K$5,FALSE)</f>
        <v>0</v>
      </c>
      <c r="L870" s="22">
        <f>HLOOKUP($O870,$B$8:$E$26,L$5,FALSE)</f>
        <v>0</v>
      </c>
      <c r="M870" s="22">
        <f t="shared" si="141"/>
        <v>0.89999999999999991</v>
      </c>
      <c r="N870" s="22">
        <f t="shared" si="142"/>
        <v>6.8500000000000005</v>
      </c>
      <c r="O870" s="22" t="s">
        <v>40</v>
      </c>
      <c r="P870" s="24">
        <f t="shared" ca="1" si="138"/>
        <v>0.74245617318427315</v>
      </c>
      <c r="Q870" s="24">
        <f t="shared" ca="1" si="139"/>
        <v>4.1476303098479361</v>
      </c>
      <c r="R870" s="24">
        <f t="shared" ca="1" si="135"/>
        <v>4.8900864830322091</v>
      </c>
      <c r="S870" s="22" t="str">
        <f t="shared" ca="1" si="136"/>
        <v/>
      </c>
      <c r="T870" s="24" t="str">
        <f t="shared" ca="1" si="137"/>
        <v/>
      </c>
      <c r="U870" s="24">
        <f t="shared" ca="1" si="140"/>
        <v>0</v>
      </c>
    </row>
    <row r="871" spans="7:21" x14ac:dyDescent="0.25">
      <c r="G871" s="22">
        <v>864</v>
      </c>
      <c r="H871" s="22">
        <f>HLOOKUP($O871,$B$8:$E$26,H$5,FALSE)</f>
        <v>10</v>
      </c>
      <c r="I871" s="22">
        <f>HLOOKUP($O871,$B$8:$E$26,I$5,FALSE)</f>
        <v>0.2</v>
      </c>
      <c r="J871" s="22">
        <f>HLOOKUP($O871,$B$8:$E$26,J$5,FALSE)</f>
        <v>1.4</v>
      </c>
      <c r="K871" s="22">
        <f>HLOOKUP($O871,$B$8:$E$26,K$5,FALSE)</f>
        <v>0</v>
      </c>
      <c r="L871" s="22">
        <f>HLOOKUP($O871,$B$8:$E$26,L$5,FALSE)</f>
        <v>0</v>
      </c>
      <c r="M871" s="22">
        <f t="shared" si="141"/>
        <v>2</v>
      </c>
      <c r="N871" s="22">
        <f t="shared" si="142"/>
        <v>14</v>
      </c>
      <c r="O871" s="22" t="s">
        <v>41</v>
      </c>
      <c r="P871" s="24">
        <f t="shared" ca="1" si="138"/>
        <v>1.1624243727043015</v>
      </c>
      <c r="Q871" s="24">
        <f t="shared" ca="1" si="139"/>
        <v>8.1545560536090704</v>
      </c>
      <c r="R871" s="24">
        <f t="shared" ca="1" si="135"/>
        <v>9.3169804263133713</v>
      </c>
      <c r="S871" s="22" t="str">
        <f t="shared" ca="1" si="136"/>
        <v/>
      </c>
      <c r="T871" s="24" t="str">
        <f t="shared" ca="1" si="137"/>
        <v/>
      </c>
      <c r="U871" s="24">
        <f t="shared" ca="1" si="140"/>
        <v>0</v>
      </c>
    </row>
    <row r="872" spans="7:21" x14ac:dyDescent="0.25">
      <c r="G872" s="22">
        <v>865</v>
      </c>
      <c r="H872" s="22">
        <f>HLOOKUP($O872,$B$8:$E$26,H$5,FALSE)</f>
        <v>1</v>
      </c>
      <c r="I872" s="22">
        <f>HLOOKUP($O872,$B$8:$E$26,I$5,FALSE)</f>
        <v>0.3</v>
      </c>
      <c r="J872" s="22">
        <f>HLOOKUP($O872,$B$8:$E$26,J$5,FALSE)</f>
        <v>0.95</v>
      </c>
      <c r="K872" s="22">
        <f>HLOOKUP($O872,$B$8:$E$26,K$5,FALSE)</f>
        <v>0</v>
      </c>
      <c r="L872" s="22">
        <f>HLOOKUP($O872,$B$8:$E$26,L$5,FALSE)</f>
        <v>0</v>
      </c>
      <c r="M872" s="22">
        <f t="shared" si="141"/>
        <v>0.3</v>
      </c>
      <c r="N872" s="22">
        <f t="shared" si="142"/>
        <v>0.95</v>
      </c>
      <c r="O872" s="22" t="s">
        <v>38</v>
      </c>
      <c r="P872" s="24">
        <f t="shared" ca="1" si="138"/>
        <v>6.2370388592860676E-2</v>
      </c>
      <c r="Q872" s="24">
        <f t="shared" ca="1" si="139"/>
        <v>0.6053268163108193</v>
      </c>
      <c r="R872" s="24">
        <f t="shared" ca="1" si="135"/>
        <v>0.66769720490368001</v>
      </c>
      <c r="S872" s="22" t="str">
        <f t="shared" ca="1" si="136"/>
        <v/>
      </c>
      <c r="T872" s="24" t="str">
        <f t="shared" ca="1" si="137"/>
        <v/>
      </c>
      <c r="U872" s="24">
        <f t="shared" ca="1" si="140"/>
        <v>0</v>
      </c>
    </row>
    <row r="873" spans="7:21" x14ac:dyDescent="0.25">
      <c r="G873" s="22">
        <v>866</v>
      </c>
      <c r="H873" s="22">
        <f>HLOOKUP($O873,$B$8:$E$26,H$5,FALSE)</f>
        <v>1</v>
      </c>
      <c r="I873" s="22">
        <f>HLOOKUP($O873,$B$8:$E$26,I$5,FALSE)</f>
        <v>0.3</v>
      </c>
      <c r="J873" s="22">
        <f>HLOOKUP($O873,$B$8:$E$26,J$5,FALSE)</f>
        <v>0.95</v>
      </c>
      <c r="K873" s="22">
        <f>HLOOKUP($O873,$B$8:$E$26,K$5,FALSE)</f>
        <v>0</v>
      </c>
      <c r="L873" s="22">
        <f>HLOOKUP($O873,$B$8:$E$26,L$5,FALSE)</f>
        <v>0</v>
      </c>
      <c r="M873" s="22">
        <f t="shared" si="141"/>
        <v>0.3</v>
      </c>
      <c r="N873" s="22">
        <f t="shared" si="142"/>
        <v>0.95</v>
      </c>
      <c r="O873" s="22" t="s">
        <v>38</v>
      </c>
      <c r="P873" s="24">
        <f t="shared" ca="1" si="138"/>
        <v>0.1798583333503801</v>
      </c>
      <c r="Q873" s="24">
        <f t="shared" ca="1" si="139"/>
        <v>0.62126987544700296</v>
      </c>
      <c r="R873" s="24">
        <f t="shared" ca="1" si="135"/>
        <v>0.801128208797383</v>
      </c>
      <c r="S873" s="22" t="str">
        <f t="shared" ca="1" si="136"/>
        <v/>
      </c>
      <c r="T873" s="24" t="str">
        <f t="shared" ca="1" si="137"/>
        <v/>
      </c>
      <c r="U873" s="24">
        <f t="shared" ca="1" si="140"/>
        <v>0</v>
      </c>
    </row>
    <row r="874" spans="7:21" x14ac:dyDescent="0.25">
      <c r="G874" s="22">
        <v>867</v>
      </c>
      <c r="H874" s="22">
        <f>HLOOKUP($O874,$B$8:$E$26,H$5,FALSE)</f>
        <v>3</v>
      </c>
      <c r="I874" s="22">
        <f>HLOOKUP($O874,$B$8:$E$26,I$5,FALSE)</f>
        <v>0.2</v>
      </c>
      <c r="J874" s="22">
        <f>HLOOKUP($O874,$B$8:$E$26,J$5,FALSE)</f>
        <v>1.26</v>
      </c>
      <c r="K874" s="22">
        <f>HLOOKUP($O874,$B$8:$E$26,K$5,FALSE)</f>
        <v>0</v>
      </c>
      <c r="L874" s="22">
        <f>HLOOKUP($O874,$B$8:$E$26,L$5,FALSE)</f>
        <v>0</v>
      </c>
      <c r="M874" s="22">
        <f t="shared" si="141"/>
        <v>0.60000000000000009</v>
      </c>
      <c r="N874" s="22">
        <f t="shared" si="142"/>
        <v>3.7800000000000002</v>
      </c>
      <c r="O874" s="22" t="s">
        <v>39</v>
      </c>
      <c r="P874" s="24">
        <f t="shared" ca="1" si="138"/>
        <v>0.13740599471391002</v>
      </c>
      <c r="Q874" s="24">
        <f t="shared" ca="1" si="139"/>
        <v>2.4519694160884358</v>
      </c>
      <c r="R874" s="24">
        <f t="shared" ca="1" si="135"/>
        <v>2.5893754108023459</v>
      </c>
      <c r="S874" s="22" t="str">
        <f t="shared" ca="1" si="136"/>
        <v/>
      </c>
      <c r="T874" s="24" t="str">
        <f t="shared" ca="1" si="137"/>
        <v/>
      </c>
      <c r="U874" s="24">
        <f t="shared" ca="1" si="140"/>
        <v>0</v>
      </c>
    </row>
    <row r="875" spans="7:21" x14ac:dyDescent="0.25">
      <c r="G875" s="22">
        <v>868</v>
      </c>
      <c r="H875" s="22">
        <f>HLOOKUP($O875,$B$8:$E$26,H$5,FALSE)</f>
        <v>3</v>
      </c>
      <c r="I875" s="22">
        <f>HLOOKUP($O875,$B$8:$E$26,I$5,FALSE)</f>
        <v>0.2</v>
      </c>
      <c r="J875" s="22">
        <f>HLOOKUP($O875,$B$8:$E$26,J$5,FALSE)</f>
        <v>1.26</v>
      </c>
      <c r="K875" s="22">
        <f>HLOOKUP($O875,$B$8:$E$26,K$5,FALSE)</f>
        <v>0</v>
      </c>
      <c r="L875" s="22">
        <f>HLOOKUP($O875,$B$8:$E$26,L$5,FALSE)</f>
        <v>0</v>
      </c>
      <c r="M875" s="22">
        <f t="shared" si="141"/>
        <v>0.60000000000000009</v>
      </c>
      <c r="N875" s="22">
        <f t="shared" si="142"/>
        <v>3.7800000000000002</v>
      </c>
      <c r="O875" s="22" t="s">
        <v>39</v>
      </c>
      <c r="P875" s="24">
        <f t="shared" ca="1" si="138"/>
        <v>2.6103439677165489E-2</v>
      </c>
      <c r="Q875" s="24">
        <f t="shared" ca="1" si="139"/>
        <v>2.2282197890077384</v>
      </c>
      <c r="R875" s="24">
        <f t="shared" ca="1" si="135"/>
        <v>2.2543232286849038</v>
      </c>
      <c r="S875" s="22" t="str">
        <f t="shared" ca="1" si="136"/>
        <v/>
      </c>
      <c r="T875" s="24" t="str">
        <f t="shared" ca="1" si="137"/>
        <v/>
      </c>
      <c r="U875" s="24">
        <f t="shared" ca="1" si="140"/>
        <v>0</v>
      </c>
    </row>
    <row r="876" spans="7:21" x14ac:dyDescent="0.25">
      <c r="G876" s="22">
        <v>869</v>
      </c>
      <c r="H876" s="22">
        <f>HLOOKUP($O876,$B$8:$E$26,H$5,FALSE)</f>
        <v>5</v>
      </c>
      <c r="I876" s="22">
        <f>HLOOKUP($O876,$B$8:$E$26,I$5,FALSE)</f>
        <v>0.18</v>
      </c>
      <c r="J876" s="22">
        <f>HLOOKUP($O876,$B$8:$E$26,J$5,FALSE)</f>
        <v>1.37</v>
      </c>
      <c r="K876" s="22">
        <f>HLOOKUP($O876,$B$8:$E$26,K$5,FALSE)</f>
        <v>0</v>
      </c>
      <c r="L876" s="22">
        <f>HLOOKUP($O876,$B$8:$E$26,L$5,FALSE)</f>
        <v>0</v>
      </c>
      <c r="M876" s="22">
        <f t="shared" si="141"/>
        <v>0.89999999999999991</v>
      </c>
      <c r="N876" s="22">
        <f t="shared" si="142"/>
        <v>6.8500000000000005</v>
      </c>
      <c r="O876" s="22" t="s">
        <v>40</v>
      </c>
      <c r="P876" s="24">
        <f t="shared" ca="1" si="138"/>
        <v>4.1398968413134202E-2</v>
      </c>
      <c r="Q876" s="24">
        <f t="shared" ca="1" si="139"/>
        <v>3.2402714822428731</v>
      </c>
      <c r="R876" s="24">
        <f t="shared" ref="R876:R939" ca="1" si="143">SUM(P876:Q876)</f>
        <v>3.2816704506560073</v>
      </c>
      <c r="S876" s="22" t="str">
        <f t="shared" ref="S876:S939" ca="1" si="144">IF(H876&lt;R876,O876,"")</f>
        <v/>
      </c>
      <c r="T876" s="24" t="str">
        <f t="shared" ref="T876:T939" ca="1" si="145">IF(S876=O876,R876-H876,"")</f>
        <v/>
      </c>
      <c r="U876" s="24">
        <f t="shared" ca="1" si="140"/>
        <v>0</v>
      </c>
    </row>
    <row r="877" spans="7:21" x14ac:dyDescent="0.25">
      <c r="G877" s="22">
        <v>870</v>
      </c>
      <c r="H877" s="22">
        <f>HLOOKUP($O877,$B$8:$E$26,H$5,FALSE)</f>
        <v>5</v>
      </c>
      <c r="I877" s="22">
        <f>HLOOKUP($O877,$B$8:$E$26,I$5,FALSE)</f>
        <v>0.18</v>
      </c>
      <c r="J877" s="22">
        <f>HLOOKUP($O877,$B$8:$E$26,J$5,FALSE)</f>
        <v>1.37</v>
      </c>
      <c r="K877" s="22">
        <f>HLOOKUP($O877,$B$8:$E$26,K$5,FALSE)</f>
        <v>0</v>
      </c>
      <c r="L877" s="22">
        <f>HLOOKUP($O877,$B$8:$E$26,L$5,FALSE)</f>
        <v>0</v>
      </c>
      <c r="M877" s="22">
        <f t="shared" si="141"/>
        <v>0.89999999999999991</v>
      </c>
      <c r="N877" s="22">
        <f t="shared" si="142"/>
        <v>6.8500000000000005</v>
      </c>
      <c r="O877" s="22" t="s">
        <v>40</v>
      </c>
      <c r="P877" s="24">
        <f t="shared" ca="1" si="138"/>
        <v>0.74675976489184881</v>
      </c>
      <c r="Q877" s="24">
        <f t="shared" ca="1" si="139"/>
        <v>3.9593236941618999</v>
      </c>
      <c r="R877" s="24">
        <f t="shared" ca="1" si="143"/>
        <v>4.7060834590537484</v>
      </c>
      <c r="S877" s="22" t="str">
        <f t="shared" ca="1" si="144"/>
        <v/>
      </c>
      <c r="T877" s="24" t="str">
        <f t="shared" ca="1" si="145"/>
        <v/>
      </c>
      <c r="U877" s="24">
        <f t="shared" ca="1" si="140"/>
        <v>0</v>
      </c>
    </row>
    <row r="878" spans="7:21" x14ac:dyDescent="0.25">
      <c r="G878" s="22">
        <v>871</v>
      </c>
      <c r="H878" s="22">
        <f>HLOOKUP($O878,$B$8:$E$26,H$5,FALSE)</f>
        <v>5</v>
      </c>
      <c r="I878" s="22">
        <f>HLOOKUP($O878,$B$8:$E$26,I$5,FALSE)</f>
        <v>0.18</v>
      </c>
      <c r="J878" s="22">
        <f>HLOOKUP($O878,$B$8:$E$26,J$5,FALSE)</f>
        <v>1.37</v>
      </c>
      <c r="K878" s="22">
        <f>HLOOKUP($O878,$B$8:$E$26,K$5,FALSE)</f>
        <v>0</v>
      </c>
      <c r="L878" s="22">
        <f>HLOOKUP($O878,$B$8:$E$26,L$5,FALSE)</f>
        <v>0</v>
      </c>
      <c r="M878" s="22">
        <f t="shared" si="141"/>
        <v>0.89999999999999991</v>
      </c>
      <c r="N878" s="22">
        <f t="shared" si="142"/>
        <v>6.8500000000000005</v>
      </c>
      <c r="O878" s="22" t="s">
        <v>40</v>
      </c>
      <c r="P878" s="24">
        <f t="shared" ca="1" si="138"/>
        <v>0.34088783013610535</v>
      </c>
      <c r="Q878" s="24">
        <f t="shared" ca="1" si="139"/>
        <v>3.9622502344226094</v>
      </c>
      <c r="R878" s="24">
        <f t="shared" ca="1" si="143"/>
        <v>4.3031380645587145</v>
      </c>
      <c r="S878" s="22" t="str">
        <f t="shared" ca="1" si="144"/>
        <v/>
      </c>
      <c r="T878" s="24" t="str">
        <f t="shared" ca="1" si="145"/>
        <v/>
      </c>
      <c r="U878" s="24">
        <f t="shared" ca="1" si="140"/>
        <v>0</v>
      </c>
    </row>
    <row r="879" spans="7:21" x14ac:dyDescent="0.25">
      <c r="G879" s="22">
        <v>872</v>
      </c>
      <c r="H879" s="22">
        <f>HLOOKUP($O879,$B$8:$E$26,H$5,FALSE)</f>
        <v>3</v>
      </c>
      <c r="I879" s="22">
        <f>HLOOKUP($O879,$B$8:$E$26,I$5,FALSE)</f>
        <v>0.2</v>
      </c>
      <c r="J879" s="22">
        <f>HLOOKUP($O879,$B$8:$E$26,J$5,FALSE)</f>
        <v>1.26</v>
      </c>
      <c r="K879" s="22">
        <f>HLOOKUP($O879,$B$8:$E$26,K$5,FALSE)</f>
        <v>0</v>
      </c>
      <c r="L879" s="22">
        <f>HLOOKUP($O879,$B$8:$E$26,L$5,FALSE)</f>
        <v>0</v>
      </c>
      <c r="M879" s="22">
        <f t="shared" si="141"/>
        <v>0.60000000000000009</v>
      </c>
      <c r="N879" s="22">
        <f t="shared" si="142"/>
        <v>3.7800000000000002</v>
      </c>
      <c r="O879" s="22" t="s">
        <v>39</v>
      </c>
      <c r="P879" s="24">
        <f t="shared" ca="1" si="138"/>
        <v>0.41204991596807111</v>
      </c>
      <c r="Q879" s="24">
        <f t="shared" ca="1" si="139"/>
        <v>1.9834317902400342</v>
      </c>
      <c r="R879" s="24">
        <f t="shared" ca="1" si="143"/>
        <v>2.3954817062081055</v>
      </c>
      <c r="S879" s="22" t="str">
        <f t="shared" ca="1" si="144"/>
        <v/>
      </c>
      <c r="T879" s="24" t="str">
        <f t="shared" ca="1" si="145"/>
        <v/>
      </c>
      <c r="U879" s="24">
        <f t="shared" ca="1" si="140"/>
        <v>0</v>
      </c>
    </row>
    <row r="880" spans="7:21" x14ac:dyDescent="0.25">
      <c r="G880" s="22">
        <v>873</v>
      </c>
      <c r="H880" s="22">
        <f>HLOOKUP($O880,$B$8:$E$26,H$5,FALSE)</f>
        <v>3</v>
      </c>
      <c r="I880" s="22">
        <f>HLOOKUP($O880,$B$8:$E$26,I$5,FALSE)</f>
        <v>0.2</v>
      </c>
      <c r="J880" s="22">
        <f>HLOOKUP($O880,$B$8:$E$26,J$5,FALSE)</f>
        <v>1.26</v>
      </c>
      <c r="K880" s="22">
        <f>HLOOKUP($O880,$B$8:$E$26,K$5,FALSE)</f>
        <v>0</v>
      </c>
      <c r="L880" s="22">
        <f>HLOOKUP($O880,$B$8:$E$26,L$5,FALSE)</f>
        <v>0</v>
      </c>
      <c r="M880" s="22">
        <f t="shared" si="141"/>
        <v>0.60000000000000009</v>
      </c>
      <c r="N880" s="22">
        <f t="shared" si="142"/>
        <v>3.7800000000000002</v>
      </c>
      <c r="O880" s="22" t="s">
        <v>39</v>
      </c>
      <c r="P880" s="24">
        <f t="shared" ca="1" si="138"/>
        <v>0.15589765503181122</v>
      </c>
      <c r="Q880" s="24">
        <f t="shared" ca="1" si="139"/>
        <v>2.3847376450002571</v>
      </c>
      <c r="R880" s="24">
        <f t="shared" ca="1" si="143"/>
        <v>2.5406353000320685</v>
      </c>
      <c r="S880" s="22" t="str">
        <f t="shared" ca="1" si="144"/>
        <v/>
      </c>
      <c r="T880" s="24" t="str">
        <f t="shared" ca="1" si="145"/>
        <v/>
      </c>
      <c r="U880" s="24">
        <f t="shared" ca="1" si="140"/>
        <v>0</v>
      </c>
    </row>
    <row r="881" spans="7:21" x14ac:dyDescent="0.25">
      <c r="G881" s="22">
        <v>874</v>
      </c>
      <c r="H881" s="22">
        <f>HLOOKUP($O881,$B$8:$E$26,H$5,FALSE)</f>
        <v>10</v>
      </c>
      <c r="I881" s="22">
        <f>HLOOKUP($O881,$B$8:$E$26,I$5,FALSE)</f>
        <v>0.2</v>
      </c>
      <c r="J881" s="22">
        <f>HLOOKUP($O881,$B$8:$E$26,J$5,FALSE)</f>
        <v>1.4</v>
      </c>
      <c r="K881" s="22">
        <f>HLOOKUP($O881,$B$8:$E$26,K$5,FALSE)</f>
        <v>0</v>
      </c>
      <c r="L881" s="22">
        <f>HLOOKUP($O881,$B$8:$E$26,L$5,FALSE)</f>
        <v>0</v>
      </c>
      <c r="M881" s="22">
        <f t="shared" si="141"/>
        <v>2</v>
      </c>
      <c r="N881" s="22">
        <f t="shared" si="142"/>
        <v>14</v>
      </c>
      <c r="O881" s="22" t="s">
        <v>41</v>
      </c>
      <c r="P881" s="24">
        <f t="shared" ca="1" si="138"/>
        <v>0.36322348277795036</v>
      </c>
      <c r="Q881" s="24">
        <f t="shared" ca="1" si="139"/>
        <v>9.0767284375945536</v>
      </c>
      <c r="R881" s="24">
        <f t="shared" ca="1" si="143"/>
        <v>9.4399519203725042</v>
      </c>
      <c r="S881" s="22" t="str">
        <f t="shared" ca="1" si="144"/>
        <v/>
      </c>
      <c r="T881" s="24" t="str">
        <f t="shared" ca="1" si="145"/>
        <v/>
      </c>
      <c r="U881" s="24">
        <f t="shared" ca="1" si="140"/>
        <v>0</v>
      </c>
    </row>
    <row r="882" spans="7:21" x14ac:dyDescent="0.25">
      <c r="G882" s="22">
        <v>875</v>
      </c>
      <c r="H882" s="22">
        <f>HLOOKUP($O882,$B$8:$E$26,H$5,FALSE)</f>
        <v>1</v>
      </c>
      <c r="I882" s="22">
        <f>HLOOKUP($O882,$B$8:$E$26,I$5,FALSE)</f>
        <v>0.3</v>
      </c>
      <c r="J882" s="22">
        <f>HLOOKUP($O882,$B$8:$E$26,J$5,FALSE)</f>
        <v>0.95</v>
      </c>
      <c r="K882" s="22">
        <f>HLOOKUP($O882,$B$8:$E$26,K$5,FALSE)</f>
        <v>0</v>
      </c>
      <c r="L882" s="22">
        <f>HLOOKUP($O882,$B$8:$E$26,L$5,FALSE)</f>
        <v>0</v>
      </c>
      <c r="M882" s="22">
        <f t="shared" si="141"/>
        <v>0.3</v>
      </c>
      <c r="N882" s="22">
        <f t="shared" si="142"/>
        <v>0.95</v>
      </c>
      <c r="O882" s="22" t="s">
        <v>38</v>
      </c>
      <c r="P882" s="24">
        <f t="shared" ca="1" si="138"/>
        <v>7.078555587736024E-2</v>
      </c>
      <c r="Q882" s="24">
        <f t="shared" ca="1" si="139"/>
        <v>0.68632635976135659</v>
      </c>
      <c r="R882" s="24">
        <f t="shared" ca="1" si="143"/>
        <v>0.75711191563871683</v>
      </c>
      <c r="S882" s="22" t="str">
        <f t="shared" ca="1" si="144"/>
        <v/>
      </c>
      <c r="T882" s="24" t="str">
        <f t="shared" ca="1" si="145"/>
        <v/>
      </c>
      <c r="U882" s="24">
        <f t="shared" ca="1" si="140"/>
        <v>0</v>
      </c>
    </row>
    <row r="883" spans="7:21" x14ac:dyDescent="0.25">
      <c r="G883" s="22">
        <v>876</v>
      </c>
      <c r="H883" s="22">
        <f>HLOOKUP($O883,$B$8:$E$26,H$5,FALSE)</f>
        <v>5</v>
      </c>
      <c r="I883" s="22">
        <f>HLOOKUP($O883,$B$8:$E$26,I$5,FALSE)</f>
        <v>0.18</v>
      </c>
      <c r="J883" s="22">
        <f>HLOOKUP($O883,$B$8:$E$26,J$5,FALSE)</f>
        <v>1.37</v>
      </c>
      <c r="K883" s="22">
        <f>HLOOKUP($O883,$B$8:$E$26,K$5,FALSE)</f>
        <v>0</v>
      </c>
      <c r="L883" s="22">
        <f>HLOOKUP($O883,$B$8:$E$26,L$5,FALSE)</f>
        <v>0</v>
      </c>
      <c r="M883" s="22">
        <f t="shared" si="141"/>
        <v>0.89999999999999991</v>
      </c>
      <c r="N883" s="22">
        <f t="shared" si="142"/>
        <v>6.8500000000000005</v>
      </c>
      <c r="O883" s="22" t="s">
        <v>40</v>
      </c>
      <c r="P883" s="24">
        <f t="shared" ca="1" si="138"/>
        <v>0.65920204392408743</v>
      </c>
      <c r="Q883" s="24">
        <f t="shared" ca="1" si="139"/>
        <v>4.1142902861423174</v>
      </c>
      <c r="R883" s="24">
        <f t="shared" ca="1" si="143"/>
        <v>4.7734923300664045</v>
      </c>
      <c r="S883" s="22" t="str">
        <f t="shared" ca="1" si="144"/>
        <v/>
      </c>
      <c r="T883" s="24" t="str">
        <f t="shared" ca="1" si="145"/>
        <v/>
      </c>
      <c r="U883" s="24">
        <f t="shared" ca="1" si="140"/>
        <v>0</v>
      </c>
    </row>
    <row r="884" spans="7:21" x14ac:dyDescent="0.25">
      <c r="G884" s="22">
        <v>877</v>
      </c>
      <c r="H884" s="22">
        <f>HLOOKUP($O884,$B$8:$E$26,H$5,FALSE)</f>
        <v>5</v>
      </c>
      <c r="I884" s="22">
        <f>HLOOKUP($O884,$B$8:$E$26,I$5,FALSE)</f>
        <v>0.18</v>
      </c>
      <c r="J884" s="22">
        <f>HLOOKUP($O884,$B$8:$E$26,J$5,FALSE)</f>
        <v>1.37</v>
      </c>
      <c r="K884" s="22">
        <f>HLOOKUP($O884,$B$8:$E$26,K$5,FALSE)</f>
        <v>0</v>
      </c>
      <c r="L884" s="22">
        <f>HLOOKUP($O884,$B$8:$E$26,L$5,FALSE)</f>
        <v>0</v>
      </c>
      <c r="M884" s="22">
        <f t="shared" si="141"/>
        <v>0.89999999999999991</v>
      </c>
      <c r="N884" s="22">
        <f t="shared" si="142"/>
        <v>6.8500000000000005</v>
      </c>
      <c r="O884" s="22" t="s">
        <v>40</v>
      </c>
      <c r="P884" s="24">
        <f t="shared" ca="1" si="138"/>
        <v>0.71746617823287495</v>
      </c>
      <c r="Q884" s="24">
        <f t="shared" ca="1" si="139"/>
        <v>3.5962156791169164</v>
      </c>
      <c r="R884" s="24">
        <f t="shared" ca="1" si="143"/>
        <v>4.313681857349791</v>
      </c>
      <c r="S884" s="22" t="str">
        <f t="shared" ca="1" si="144"/>
        <v/>
      </c>
      <c r="T884" s="24" t="str">
        <f t="shared" ca="1" si="145"/>
        <v/>
      </c>
      <c r="U884" s="24">
        <f t="shared" ca="1" si="140"/>
        <v>0</v>
      </c>
    </row>
    <row r="885" spans="7:21" x14ac:dyDescent="0.25">
      <c r="G885" s="22">
        <v>878</v>
      </c>
      <c r="H885" s="22">
        <f>HLOOKUP($O885,$B$8:$E$26,H$5,FALSE)</f>
        <v>5</v>
      </c>
      <c r="I885" s="22">
        <f>HLOOKUP($O885,$B$8:$E$26,I$5,FALSE)</f>
        <v>0.18</v>
      </c>
      <c r="J885" s="22">
        <f>HLOOKUP($O885,$B$8:$E$26,J$5,FALSE)</f>
        <v>1.37</v>
      </c>
      <c r="K885" s="22">
        <f>HLOOKUP($O885,$B$8:$E$26,K$5,FALSE)</f>
        <v>0</v>
      </c>
      <c r="L885" s="22">
        <f>HLOOKUP($O885,$B$8:$E$26,L$5,FALSE)</f>
        <v>0</v>
      </c>
      <c r="M885" s="22">
        <f t="shared" si="141"/>
        <v>0.89999999999999991</v>
      </c>
      <c r="N885" s="22">
        <f t="shared" si="142"/>
        <v>6.8500000000000005</v>
      </c>
      <c r="O885" s="22" t="s">
        <v>40</v>
      </c>
      <c r="P885" s="24">
        <f t="shared" ca="1" si="138"/>
        <v>0.2766529846238488</v>
      </c>
      <c r="Q885" s="24">
        <f t="shared" ca="1" si="139"/>
        <v>4.0070902068194005</v>
      </c>
      <c r="R885" s="24">
        <f t="shared" ca="1" si="143"/>
        <v>4.2837431914432491</v>
      </c>
      <c r="S885" s="22" t="str">
        <f t="shared" ca="1" si="144"/>
        <v/>
      </c>
      <c r="T885" s="24" t="str">
        <f t="shared" ca="1" si="145"/>
        <v/>
      </c>
      <c r="U885" s="24">
        <f t="shared" ca="1" si="140"/>
        <v>0</v>
      </c>
    </row>
    <row r="886" spans="7:21" x14ac:dyDescent="0.25">
      <c r="G886" s="22">
        <v>879</v>
      </c>
      <c r="H886" s="22">
        <f>HLOOKUP($O886,$B$8:$E$26,H$5,FALSE)</f>
        <v>1</v>
      </c>
      <c r="I886" s="22">
        <f>HLOOKUP($O886,$B$8:$E$26,I$5,FALSE)</f>
        <v>0.3</v>
      </c>
      <c r="J886" s="22">
        <f>HLOOKUP($O886,$B$8:$E$26,J$5,FALSE)</f>
        <v>0.95</v>
      </c>
      <c r="K886" s="22">
        <f>HLOOKUP($O886,$B$8:$E$26,K$5,FALSE)</f>
        <v>0</v>
      </c>
      <c r="L886" s="22">
        <f>HLOOKUP($O886,$B$8:$E$26,L$5,FALSE)</f>
        <v>0</v>
      </c>
      <c r="M886" s="22">
        <f t="shared" si="141"/>
        <v>0.3</v>
      </c>
      <c r="N886" s="22">
        <f t="shared" si="142"/>
        <v>0.95</v>
      </c>
      <c r="O886" s="22" t="s">
        <v>38</v>
      </c>
      <c r="P886" s="24">
        <f t="shared" ca="1" si="138"/>
        <v>0.16063041693801075</v>
      </c>
      <c r="Q886" s="24">
        <f t="shared" ca="1" si="139"/>
        <v>0.67566506967674</v>
      </c>
      <c r="R886" s="24">
        <f t="shared" ca="1" si="143"/>
        <v>0.83629548661475073</v>
      </c>
      <c r="S886" s="22" t="str">
        <f t="shared" ca="1" si="144"/>
        <v/>
      </c>
      <c r="T886" s="24" t="str">
        <f t="shared" ca="1" si="145"/>
        <v/>
      </c>
      <c r="U886" s="24">
        <f t="shared" ca="1" si="140"/>
        <v>0</v>
      </c>
    </row>
    <row r="887" spans="7:21" x14ac:dyDescent="0.25">
      <c r="G887" s="22">
        <v>880</v>
      </c>
      <c r="H887" s="22">
        <f>HLOOKUP($O887,$B$8:$E$26,H$5,FALSE)</f>
        <v>1</v>
      </c>
      <c r="I887" s="22">
        <f>HLOOKUP($O887,$B$8:$E$26,I$5,FALSE)</f>
        <v>0.3</v>
      </c>
      <c r="J887" s="22">
        <f>HLOOKUP($O887,$B$8:$E$26,J$5,FALSE)</f>
        <v>0.95</v>
      </c>
      <c r="K887" s="22">
        <f>HLOOKUP($O887,$B$8:$E$26,K$5,FALSE)</f>
        <v>0</v>
      </c>
      <c r="L887" s="22">
        <f>HLOOKUP($O887,$B$8:$E$26,L$5,FALSE)</f>
        <v>0</v>
      </c>
      <c r="M887" s="22">
        <f t="shared" si="141"/>
        <v>0.3</v>
      </c>
      <c r="N887" s="22">
        <f t="shared" si="142"/>
        <v>0.95</v>
      </c>
      <c r="O887" s="22" t="s">
        <v>38</v>
      </c>
      <c r="P887" s="24">
        <f t="shared" ca="1" si="138"/>
        <v>0.11101030651281719</v>
      </c>
      <c r="Q887" s="24">
        <f t="shared" ca="1" si="139"/>
        <v>0.6635205203243828</v>
      </c>
      <c r="R887" s="24">
        <f t="shared" ca="1" si="143"/>
        <v>0.77453082683719998</v>
      </c>
      <c r="S887" s="22" t="str">
        <f t="shared" ca="1" si="144"/>
        <v/>
      </c>
      <c r="T887" s="24" t="str">
        <f t="shared" ca="1" si="145"/>
        <v/>
      </c>
      <c r="U887" s="24">
        <f t="shared" ca="1" si="140"/>
        <v>0</v>
      </c>
    </row>
    <row r="888" spans="7:21" x14ac:dyDescent="0.25">
      <c r="G888" s="22">
        <v>881</v>
      </c>
      <c r="H888" s="22">
        <f>HLOOKUP($O888,$B$8:$E$26,H$5,FALSE)</f>
        <v>1</v>
      </c>
      <c r="I888" s="22">
        <f>HLOOKUP($O888,$B$8:$E$26,I$5,FALSE)</f>
        <v>0.3</v>
      </c>
      <c r="J888" s="22">
        <f>HLOOKUP($O888,$B$8:$E$26,J$5,FALSE)</f>
        <v>0.95</v>
      </c>
      <c r="K888" s="22">
        <f>HLOOKUP($O888,$B$8:$E$26,K$5,FALSE)</f>
        <v>0</v>
      </c>
      <c r="L888" s="22">
        <f>HLOOKUP($O888,$B$8:$E$26,L$5,FALSE)</f>
        <v>0</v>
      </c>
      <c r="M888" s="22">
        <f t="shared" si="141"/>
        <v>0.3</v>
      </c>
      <c r="N888" s="22">
        <f t="shared" si="142"/>
        <v>0.95</v>
      </c>
      <c r="O888" s="22" t="s">
        <v>38</v>
      </c>
      <c r="P888" s="24">
        <f t="shared" ca="1" si="138"/>
        <v>9.5026363102319239E-2</v>
      </c>
      <c r="Q888" s="24">
        <f t="shared" ca="1" si="139"/>
        <v>0.60731440153047678</v>
      </c>
      <c r="R888" s="24">
        <f t="shared" ca="1" si="143"/>
        <v>0.70234076463279604</v>
      </c>
      <c r="S888" s="22" t="str">
        <f t="shared" ca="1" si="144"/>
        <v/>
      </c>
      <c r="T888" s="24" t="str">
        <f t="shared" ca="1" si="145"/>
        <v/>
      </c>
      <c r="U888" s="24">
        <f t="shared" ca="1" si="140"/>
        <v>0</v>
      </c>
    </row>
    <row r="889" spans="7:21" x14ac:dyDescent="0.25">
      <c r="G889" s="22">
        <v>882</v>
      </c>
      <c r="H889" s="22">
        <f>HLOOKUP($O889,$B$8:$E$26,H$5,FALSE)</f>
        <v>5</v>
      </c>
      <c r="I889" s="22">
        <f>HLOOKUP($O889,$B$8:$E$26,I$5,FALSE)</f>
        <v>0.18</v>
      </c>
      <c r="J889" s="22">
        <f>HLOOKUP($O889,$B$8:$E$26,J$5,FALSE)</f>
        <v>1.37</v>
      </c>
      <c r="K889" s="22">
        <f>HLOOKUP($O889,$B$8:$E$26,K$5,FALSE)</f>
        <v>0</v>
      </c>
      <c r="L889" s="22">
        <f>HLOOKUP($O889,$B$8:$E$26,L$5,FALSE)</f>
        <v>0</v>
      </c>
      <c r="M889" s="22">
        <f t="shared" si="141"/>
        <v>0.89999999999999991</v>
      </c>
      <c r="N889" s="22">
        <f t="shared" si="142"/>
        <v>6.8500000000000005</v>
      </c>
      <c r="O889" s="22" t="s">
        <v>40</v>
      </c>
      <c r="P889" s="24">
        <f t="shared" ca="1" si="138"/>
        <v>0.62773758001724755</v>
      </c>
      <c r="Q889" s="24">
        <f t="shared" ca="1" si="139"/>
        <v>3.8714302234527214</v>
      </c>
      <c r="R889" s="24">
        <f t="shared" ca="1" si="143"/>
        <v>4.4991678034699687</v>
      </c>
      <c r="S889" s="22" t="str">
        <f t="shared" ca="1" si="144"/>
        <v/>
      </c>
      <c r="T889" s="24" t="str">
        <f t="shared" ca="1" si="145"/>
        <v/>
      </c>
      <c r="U889" s="24">
        <f t="shared" ca="1" si="140"/>
        <v>0</v>
      </c>
    </row>
    <row r="890" spans="7:21" x14ac:dyDescent="0.25">
      <c r="G890" s="22">
        <v>883</v>
      </c>
      <c r="H890" s="22">
        <f>HLOOKUP($O890,$B$8:$E$26,H$5,FALSE)</f>
        <v>3</v>
      </c>
      <c r="I890" s="22">
        <f>HLOOKUP($O890,$B$8:$E$26,I$5,FALSE)</f>
        <v>0.2</v>
      </c>
      <c r="J890" s="22">
        <f>HLOOKUP($O890,$B$8:$E$26,J$5,FALSE)</f>
        <v>1.26</v>
      </c>
      <c r="K890" s="22">
        <f>HLOOKUP($O890,$B$8:$E$26,K$5,FALSE)</f>
        <v>0</v>
      </c>
      <c r="L890" s="22">
        <f>HLOOKUP($O890,$B$8:$E$26,L$5,FALSE)</f>
        <v>0</v>
      </c>
      <c r="M890" s="22">
        <f t="shared" si="141"/>
        <v>0.60000000000000009</v>
      </c>
      <c r="N890" s="22">
        <f t="shared" si="142"/>
        <v>3.7800000000000002</v>
      </c>
      <c r="O890" s="22" t="s">
        <v>39</v>
      </c>
      <c r="P890" s="24">
        <f t="shared" ca="1" si="138"/>
        <v>0.19956291560622968</v>
      </c>
      <c r="Q890" s="24">
        <f t="shared" ca="1" si="139"/>
        <v>1.9784695631915086</v>
      </c>
      <c r="R890" s="24">
        <f t="shared" ca="1" si="143"/>
        <v>2.1780324787977383</v>
      </c>
      <c r="S890" s="22" t="str">
        <f t="shared" ca="1" si="144"/>
        <v/>
      </c>
      <c r="T890" s="24" t="str">
        <f t="shared" ca="1" si="145"/>
        <v/>
      </c>
      <c r="U890" s="24">
        <f t="shared" ca="1" si="140"/>
        <v>0</v>
      </c>
    </row>
    <row r="891" spans="7:21" x14ac:dyDescent="0.25">
      <c r="G891" s="22">
        <v>884</v>
      </c>
      <c r="H891" s="22">
        <f>HLOOKUP($O891,$B$8:$E$26,H$5,FALSE)</f>
        <v>3</v>
      </c>
      <c r="I891" s="22">
        <f>HLOOKUP($O891,$B$8:$E$26,I$5,FALSE)</f>
        <v>0.2</v>
      </c>
      <c r="J891" s="22">
        <f>HLOOKUP($O891,$B$8:$E$26,J$5,FALSE)</f>
        <v>1.26</v>
      </c>
      <c r="K891" s="22">
        <f>HLOOKUP($O891,$B$8:$E$26,K$5,FALSE)</f>
        <v>0</v>
      </c>
      <c r="L891" s="22">
        <f>HLOOKUP($O891,$B$8:$E$26,L$5,FALSE)</f>
        <v>0</v>
      </c>
      <c r="M891" s="22">
        <f t="shared" si="141"/>
        <v>0.60000000000000009</v>
      </c>
      <c r="N891" s="22">
        <f t="shared" si="142"/>
        <v>3.7800000000000002</v>
      </c>
      <c r="O891" s="22" t="s">
        <v>39</v>
      </c>
      <c r="P891" s="24">
        <f t="shared" ca="1" si="138"/>
        <v>0.21168149317163731</v>
      </c>
      <c r="Q891" s="24">
        <f t="shared" ca="1" si="139"/>
        <v>2.1889440351300262</v>
      </c>
      <c r="R891" s="24">
        <f t="shared" ca="1" si="143"/>
        <v>2.4006255283016635</v>
      </c>
      <c r="S891" s="22" t="str">
        <f t="shared" ca="1" si="144"/>
        <v/>
      </c>
      <c r="T891" s="24" t="str">
        <f t="shared" ca="1" si="145"/>
        <v/>
      </c>
      <c r="U891" s="24">
        <f t="shared" ca="1" si="140"/>
        <v>0</v>
      </c>
    </row>
    <row r="892" spans="7:21" x14ac:dyDescent="0.25">
      <c r="G892" s="22">
        <v>885</v>
      </c>
      <c r="H892" s="22">
        <f>HLOOKUP($O892,$B$8:$E$26,H$5,FALSE)</f>
        <v>1</v>
      </c>
      <c r="I892" s="22">
        <f>HLOOKUP($O892,$B$8:$E$26,I$5,FALSE)</f>
        <v>0.3</v>
      </c>
      <c r="J892" s="22">
        <f>HLOOKUP($O892,$B$8:$E$26,J$5,FALSE)</f>
        <v>0.95</v>
      </c>
      <c r="K892" s="22">
        <f>HLOOKUP($O892,$B$8:$E$26,K$5,FALSE)</f>
        <v>0</v>
      </c>
      <c r="L892" s="22">
        <f>HLOOKUP($O892,$B$8:$E$26,L$5,FALSE)</f>
        <v>0</v>
      </c>
      <c r="M892" s="22">
        <f t="shared" si="141"/>
        <v>0.3</v>
      </c>
      <c r="N892" s="22">
        <f t="shared" si="142"/>
        <v>0.95</v>
      </c>
      <c r="O892" s="22" t="s">
        <v>38</v>
      </c>
      <c r="P892" s="24">
        <f t="shared" ca="1" si="138"/>
        <v>0.11862250223196269</v>
      </c>
      <c r="Q892" s="24">
        <f t="shared" ca="1" si="139"/>
        <v>0.69538706657500282</v>
      </c>
      <c r="R892" s="24">
        <f t="shared" ca="1" si="143"/>
        <v>0.81400956880696551</v>
      </c>
      <c r="S892" s="22" t="str">
        <f t="shared" ca="1" si="144"/>
        <v/>
      </c>
      <c r="T892" s="24" t="str">
        <f t="shared" ca="1" si="145"/>
        <v/>
      </c>
      <c r="U892" s="24">
        <f t="shared" ca="1" si="140"/>
        <v>0</v>
      </c>
    </row>
    <row r="893" spans="7:21" x14ac:dyDescent="0.25">
      <c r="G893" s="22">
        <v>886</v>
      </c>
      <c r="H893" s="22">
        <f>HLOOKUP($O893,$B$8:$E$26,H$5,FALSE)</f>
        <v>10</v>
      </c>
      <c r="I893" s="22">
        <f>HLOOKUP($O893,$B$8:$E$26,I$5,FALSE)</f>
        <v>0.2</v>
      </c>
      <c r="J893" s="22">
        <f>HLOOKUP($O893,$B$8:$E$26,J$5,FALSE)</f>
        <v>1.4</v>
      </c>
      <c r="K893" s="22">
        <f>HLOOKUP($O893,$B$8:$E$26,K$5,FALSE)</f>
        <v>0</v>
      </c>
      <c r="L893" s="22">
        <f>HLOOKUP($O893,$B$8:$E$26,L$5,FALSE)</f>
        <v>0</v>
      </c>
      <c r="M893" s="22">
        <f t="shared" si="141"/>
        <v>2</v>
      </c>
      <c r="N893" s="22">
        <f t="shared" si="142"/>
        <v>14</v>
      </c>
      <c r="O893" s="22" t="s">
        <v>41</v>
      </c>
      <c r="P893" s="24">
        <f t="shared" ca="1" si="138"/>
        <v>1.5312796908378303</v>
      </c>
      <c r="Q893" s="24">
        <f t="shared" ca="1" si="139"/>
        <v>8.9297465938892113</v>
      </c>
      <c r="R893" s="24">
        <f t="shared" ca="1" si="143"/>
        <v>10.461026284727042</v>
      </c>
      <c r="S893" s="22" t="str">
        <f t="shared" ca="1" si="144"/>
        <v>D</v>
      </c>
      <c r="T893" s="24">
        <f t="shared" ca="1" si="145"/>
        <v>0.46102628472704232</v>
      </c>
      <c r="U893" s="24">
        <f t="shared" ca="1" si="140"/>
        <v>0</v>
      </c>
    </row>
    <row r="894" spans="7:21" x14ac:dyDescent="0.25">
      <c r="G894" s="22">
        <v>887</v>
      </c>
      <c r="H894" s="22">
        <f>HLOOKUP($O894,$B$8:$E$26,H$5,FALSE)</f>
        <v>3</v>
      </c>
      <c r="I894" s="22">
        <f>HLOOKUP($O894,$B$8:$E$26,I$5,FALSE)</f>
        <v>0.2</v>
      </c>
      <c r="J894" s="22">
        <f>HLOOKUP($O894,$B$8:$E$26,J$5,FALSE)</f>
        <v>1.26</v>
      </c>
      <c r="K894" s="22">
        <f>HLOOKUP($O894,$B$8:$E$26,K$5,FALSE)</f>
        <v>0</v>
      </c>
      <c r="L894" s="22">
        <f>HLOOKUP($O894,$B$8:$E$26,L$5,FALSE)</f>
        <v>0</v>
      </c>
      <c r="M894" s="22">
        <f t="shared" si="141"/>
        <v>0.60000000000000009</v>
      </c>
      <c r="N894" s="22">
        <f t="shared" si="142"/>
        <v>3.7800000000000002</v>
      </c>
      <c r="O894" s="22" t="s">
        <v>39</v>
      </c>
      <c r="P894" s="24">
        <f t="shared" ca="1" si="138"/>
        <v>0.14049659539301007</v>
      </c>
      <c r="Q894" s="24">
        <f t="shared" ca="1" si="139"/>
        <v>2.0486821482846622</v>
      </c>
      <c r="R894" s="24">
        <f t="shared" ca="1" si="143"/>
        <v>2.1891787436776724</v>
      </c>
      <c r="S894" s="22" t="str">
        <f t="shared" ca="1" si="144"/>
        <v/>
      </c>
      <c r="T894" s="24" t="str">
        <f t="shared" ca="1" si="145"/>
        <v/>
      </c>
      <c r="U894" s="24">
        <f t="shared" ca="1" si="140"/>
        <v>0</v>
      </c>
    </row>
    <row r="895" spans="7:21" x14ac:dyDescent="0.25">
      <c r="G895" s="22">
        <v>888</v>
      </c>
      <c r="H895" s="22">
        <f>HLOOKUP($O895,$B$8:$E$26,H$5,FALSE)</f>
        <v>5</v>
      </c>
      <c r="I895" s="22">
        <f>HLOOKUP($O895,$B$8:$E$26,I$5,FALSE)</f>
        <v>0.18</v>
      </c>
      <c r="J895" s="22">
        <f>HLOOKUP($O895,$B$8:$E$26,J$5,FALSE)</f>
        <v>1.37</v>
      </c>
      <c r="K895" s="22">
        <f>HLOOKUP($O895,$B$8:$E$26,K$5,FALSE)</f>
        <v>0</v>
      </c>
      <c r="L895" s="22">
        <f>HLOOKUP($O895,$B$8:$E$26,L$5,FALSE)</f>
        <v>0</v>
      </c>
      <c r="M895" s="22">
        <f t="shared" si="141"/>
        <v>0.89999999999999991</v>
      </c>
      <c r="N895" s="22">
        <f t="shared" si="142"/>
        <v>6.8500000000000005</v>
      </c>
      <c r="O895" s="22" t="s">
        <v>40</v>
      </c>
      <c r="P895" s="24">
        <f t="shared" ca="1" si="138"/>
        <v>0.56896322763147134</v>
      </c>
      <c r="Q895" s="24">
        <f t="shared" ca="1" si="139"/>
        <v>3.8486764217580984</v>
      </c>
      <c r="R895" s="24">
        <f t="shared" ca="1" si="143"/>
        <v>4.41763964938957</v>
      </c>
      <c r="S895" s="22" t="str">
        <f t="shared" ca="1" si="144"/>
        <v/>
      </c>
      <c r="T895" s="24" t="str">
        <f t="shared" ca="1" si="145"/>
        <v/>
      </c>
      <c r="U895" s="24">
        <f t="shared" ca="1" si="140"/>
        <v>0</v>
      </c>
    </row>
    <row r="896" spans="7:21" x14ac:dyDescent="0.25">
      <c r="G896" s="22">
        <v>889</v>
      </c>
      <c r="H896" s="22">
        <f>HLOOKUP($O896,$B$8:$E$26,H$5,FALSE)</f>
        <v>1</v>
      </c>
      <c r="I896" s="22">
        <f>HLOOKUP($O896,$B$8:$E$26,I$5,FALSE)</f>
        <v>0.3</v>
      </c>
      <c r="J896" s="22">
        <f>HLOOKUP($O896,$B$8:$E$26,J$5,FALSE)</f>
        <v>0.95</v>
      </c>
      <c r="K896" s="22">
        <f>HLOOKUP($O896,$B$8:$E$26,K$5,FALSE)</f>
        <v>0</v>
      </c>
      <c r="L896" s="22">
        <f>HLOOKUP($O896,$B$8:$E$26,L$5,FALSE)</f>
        <v>0</v>
      </c>
      <c r="M896" s="22">
        <f t="shared" si="141"/>
        <v>0.3</v>
      </c>
      <c r="N896" s="22">
        <f t="shared" si="142"/>
        <v>0.95</v>
      </c>
      <c r="O896" s="22" t="s">
        <v>38</v>
      </c>
      <c r="P896" s="24">
        <f t="shared" ca="1" si="138"/>
        <v>0.26311998233239753</v>
      </c>
      <c r="Q896" s="24">
        <f t="shared" ca="1" si="139"/>
        <v>0.70752070183077864</v>
      </c>
      <c r="R896" s="24">
        <f t="shared" ca="1" si="143"/>
        <v>0.97064068416317617</v>
      </c>
      <c r="S896" s="22" t="str">
        <f t="shared" ca="1" si="144"/>
        <v/>
      </c>
      <c r="T896" s="24" t="str">
        <f t="shared" ca="1" si="145"/>
        <v/>
      </c>
      <c r="U896" s="24">
        <f t="shared" ca="1" si="140"/>
        <v>0</v>
      </c>
    </row>
    <row r="897" spans="7:21" x14ac:dyDescent="0.25">
      <c r="G897" s="22">
        <v>890</v>
      </c>
      <c r="H897" s="22">
        <f>HLOOKUP($O897,$B$8:$E$26,H$5,FALSE)</f>
        <v>1</v>
      </c>
      <c r="I897" s="22">
        <f>HLOOKUP($O897,$B$8:$E$26,I$5,FALSE)</f>
        <v>0.3</v>
      </c>
      <c r="J897" s="22">
        <f>HLOOKUP($O897,$B$8:$E$26,J$5,FALSE)</f>
        <v>0.95</v>
      </c>
      <c r="K897" s="22">
        <f>HLOOKUP($O897,$B$8:$E$26,K$5,FALSE)</f>
        <v>0</v>
      </c>
      <c r="L897" s="22">
        <f>HLOOKUP($O897,$B$8:$E$26,L$5,FALSE)</f>
        <v>0</v>
      </c>
      <c r="M897" s="22">
        <f t="shared" si="141"/>
        <v>0.3</v>
      </c>
      <c r="N897" s="22">
        <f t="shared" si="142"/>
        <v>0.95</v>
      </c>
      <c r="O897" s="22" t="s">
        <v>38</v>
      </c>
      <c r="P897" s="24">
        <f t="shared" ca="1" si="138"/>
        <v>0.20313355423388768</v>
      </c>
      <c r="Q897" s="24">
        <f t="shared" ca="1" si="139"/>
        <v>0.60015552201796485</v>
      </c>
      <c r="R897" s="24">
        <f t="shared" ca="1" si="143"/>
        <v>0.80328907625185253</v>
      </c>
      <c r="S897" s="22" t="str">
        <f t="shared" ca="1" si="144"/>
        <v/>
      </c>
      <c r="T897" s="24" t="str">
        <f t="shared" ca="1" si="145"/>
        <v/>
      </c>
      <c r="U897" s="24">
        <f t="shared" ca="1" si="140"/>
        <v>0</v>
      </c>
    </row>
    <row r="898" spans="7:21" x14ac:dyDescent="0.25">
      <c r="G898" s="22">
        <v>891</v>
      </c>
      <c r="H898" s="22">
        <f>HLOOKUP($O898,$B$8:$E$26,H$5,FALSE)</f>
        <v>1</v>
      </c>
      <c r="I898" s="22">
        <f>HLOOKUP($O898,$B$8:$E$26,I$5,FALSE)</f>
        <v>0.3</v>
      </c>
      <c r="J898" s="22">
        <f>HLOOKUP($O898,$B$8:$E$26,J$5,FALSE)</f>
        <v>0.95</v>
      </c>
      <c r="K898" s="22">
        <f>HLOOKUP($O898,$B$8:$E$26,K$5,FALSE)</f>
        <v>0</v>
      </c>
      <c r="L898" s="22">
        <f>HLOOKUP($O898,$B$8:$E$26,L$5,FALSE)</f>
        <v>0</v>
      </c>
      <c r="M898" s="22">
        <f t="shared" si="141"/>
        <v>0.3</v>
      </c>
      <c r="N898" s="22">
        <f t="shared" si="142"/>
        <v>0.95</v>
      </c>
      <c r="O898" s="22" t="s">
        <v>38</v>
      </c>
      <c r="P898" s="24">
        <f t="shared" ca="1" si="138"/>
        <v>0.17526769834815775</v>
      </c>
      <c r="Q898" s="24">
        <f t="shared" ca="1" si="139"/>
        <v>0.60270981234245924</v>
      </c>
      <c r="R898" s="24">
        <f t="shared" ca="1" si="143"/>
        <v>0.77797751069061705</v>
      </c>
      <c r="S898" s="22" t="str">
        <f t="shared" ca="1" si="144"/>
        <v/>
      </c>
      <c r="T898" s="24" t="str">
        <f t="shared" ca="1" si="145"/>
        <v/>
      </c>
      <c r="U898" s="24">
        <f t="shared" ca="1" si="140"/>
        <v>0</v>
      </c>
    </row>
    <row r="899" spans="7:21" x14ac:dyDescent="0.25">
      <c r="G899" s="22">
        <v>892</v>
      </c>
      <c r="H899" s="22">
        <f>HLOOKUP($O899,$B$8:$E$26,H$5,FALSE)</f>
        <v>3</v>
      </c>
      <c r="I899" s="22">
        <f>HLOOKUP($O899,$B$8:$E$26,I$5,FALSE)</f>
        <v>0.2</v>
      </c>
      <c r="J899" s="22">
        <f>HLOOKUP($O899,$B$8:$E$26,J$5,FALSE)</f>
        <v>1.26</v>
      </c>
      <c r="K899" s="22">
        <f>HLOOKUP($O899,$B$8:$E$26,K$5,FALSE)</f>
        <v>0</v>
      </c>
      <c r="L899" s="22">
        <f>HLOOKUP($O899,$B$8:$E$26,L$5,FALSE)</f>
        <v>0</v>
      </c>
      <c r="M899" s="22">
        <f t="shared" si="141"/>
        <v>0.60000000000000009</v>
      </c>
      <c r="N899" s="22">
        <f t="shared" si="142"/>
        <v>3.7800000000000002</v>
      </c>
      <c r="O899" s="22" t="s">
        <v>39</v>
      </c>
      <c r="P899" s="24">
        <f t="shared" ca="1" si="138"/>
        <v>0.34089380947522208</v>
      </c>
      <c r="Q899" s="24">
        <f t="shared" ca="1" si="139"/>
        <v>2.2151918406868338</v>
      </c>
      <c r="R899" s="24">
        <f t="shared" ca="1" si="143"/>
        <v>2.5560856501620561</v>
      </c>
      <c r="S899" s="22" t="str">
        <f t="shared" ca="1" si="144"/>
        <v/>
      </c>
      <c r="T899" s="24" t="str">
        <f t="shared" ca="1" si="145"/>
        <v/>
      </c>
      <c r="U899" s="24">
        <f t="shared" ca="1" si="140"/>
        <v>0</v>
      </c>
    </row>
    <row r="900" spans="7:21" x14ac:dyDescent="0.25">
      <c r="G900" s="22">
        <v>893</v>
      </c>
      <c r="H900" s="22">
        <f>HLOOKUP($O900,$B$8:$E$26,H$5,FALSE)</f>
        <v>5</v>
      </c>
      <c r="I900" s="22">
        <f>HLOOKUP($O900,$B$8:$E$26,I$5,FALSE)</f>
        <v>0.18</v>
      </c>
      <c r="J900" s="22">
        <f>HLOOKUP($O900,$B$8:$E$26,J$5,FALSE)</f>
        <v>1.37</v>
      </c>
      <c r="K900" s="22">
        <f>HLOOKUP($O900,$B$8:$E$26,K$5,FALSE)</f>
        <v>0</v>
      </c>
      <c r="L900" s="22">
        <f>HLOOKUP($O900,$B$8:$E$26,L$5,FALSE)</f>
        <v>0</v>
      </c>
      <c r="M900" s="22">
        <f t="shared" si="141"/>
        <v>0.89999999999999991</v>
      </c>
      <c r="N900" s="22">
        <f t="shared" si="142"/>
        <v>6.8500000000000005</v>
      </c>
      <c r="O900" s="22" t="s">
        <v>40</v>
      </c>
      <c r="P900" s="24">
        <f t="shared" ca="1" si="138"/>
        <v>0.29866035219658843</v>
      </c>
      <c r="Q900" s="24">
        <f t="shared" ca="1" si="139"/>
        <v>3.9334557789408868</v>
      </c>
      <c r="R900" s="24">
        <f t="shared" ca="1" si="143"/>
        <v>4.2321161311374755</v>
      </c>
      <c r="S900" s="22" t="str">
        <f t="shared" ca="1" si="144"/>
        <v/>
      </c>
      <c r="T900" s="24" t="str">
        <f t="shared" ca="1" si="145"/>
        <v/>
      </c>
      <c r="U900" s="24">
        <f t="shared" ca="1" si="140"/>
        <v>0</v>
      </c>
    </row>
    <row r="901" spans="7:21" x14ac:dyDescent="0.25">
      <c r="G901" s="22">
        <v>894</v>
      </c>
      <c r="H901" s="22">
        <f>HLOOKUP($O901,$B$8:$E$26,H$5,FALSE)</f>
        <v>10</v>
      </c>
      <c r="I901" s="22">
        <f>HLOOKUP($O901,$B$8:$E$26,I$5,FALSE)</f>
        <v>0.2</v>
      </c>
      <c r="J901" s="22">
        <f>HLOOKUP($O901,$B$8:$E$26,J$5,FALSE)</f>
        <v>1.4</v>
      </c>
      <c r="K901" s="22">
        <f>HLOOKUP($O901,$B$8:$E$26,K$5,FALSE)</f>
        <v>0</v>
      </c>
      <c r="L901" s="22">
        <f>HLOOKUP($O901,$B$8:$E$26,L$5,FALSE)</f>
        <v>0</v>
      </c>
      <c r="M901" s="22">
        <f t="shared" si="141"/>
        <v>2</v>
      </c>
      <c r="N901" s="22">
        <f t="shared" si="142"/>
        <v>14</v>
      </c>
      <c r="O901" s="22" t="s">
        <v>41</v>
      </c>
      <c r="P901" s="24">
        <f t="shared" ca="1" si="138"/>
        <v>0.84727498847489646</v>
      </c>
      <c r="Q901" s="24">
        <f t="shared" ca="1" si="139"/>
        <v>9.3640036956724551</v>
      </c>
      <c r="R901" s="24">
        <f t="shared" ca="1" si="143"/>
        <v>10.211278684147352</v>
      </c>
      <c r="S901" s="22" t="str">
        <f t="shared" ca="1" si="144"/>
        <v>D</v>
      </c>
      <c r="T901" s="24">
        <f t="shared" ca="1" si="145"/>
        <v>0.21127868414735218</v>
      </c>
      <c r="U901" s="24">
        <f t="shared" ca="1" si="140"/>
        <v>0</v>
      </c>
    </row>
    <row r="902" spans="7:21" x14ac:dyDescent="0.25">
      <c r="G902" s="22">
        <v>895</v>
      </c>
      <c r="H902" s="22">
        <f>HLOOKUP($O902,$B$8:$E$26,H$5,FALSE)</f>
        <v>1</v>
      </c>
      <c r="I902" s="22">
        <f>HLOOKUP($O902,$B$8:$E$26,I$5,FALSE)</f>
        <v>0.3</v>
      </c>
      <c r="J902" s="22">
        <f>HLOOKUP($O902,$B$8:$E$26,J$5,FALSE)</f>
        <v>0.95</v>
      </c>
      <c r="K902" s="22">
        <f>HLOOKUP($O902,$B$8:$E$26,K$5,FALSE)</f>
        <v>0</v>
      </c>
      <c r="L902" s="22">
        <f>HLOOKUP($O902,$B$8:$E$26,L$5,FALSE)</f>
        <v>0</v>
      </c>
      <c r="M902" s="22">
        <f t="shared" si="141"/>
        <v>0.3</v>
      </c>
      <c r="N902" s="22">
        <f t="shared" si="142"/>
        <v>0.95</v>
      </c>
      <c r="O902" s="22" t="s">
        <v>38</v>
      </c>
      <c r="P902" s="24">
        <f t="shared" ca="1" si="138"/>
        <v>6.9662472366700715E-2</v>
      </c>
      <c r="Q902" s="24">
        <f t="shared" ca="1" si="139"/>
        <v>0.65879604281904502</v>
      </c>
      <c r="R902" s="24">
        <f t="shared" ca="1" si="143"/>
        <v>0.72845851518574578</v>
      </c>
      <c r="S902" s="22" t="str">
        <f t="shared" ca="1" si="144"/>
        <v/>
      </c>
      <c r="T902" s="24" t="str">
        <f t="shared" ca="1" si="145"/>
        <v/>
      </c>
      <c r="U902" s="24">
        <f t="shared" ca="1" si="140"/>
        <v>0</v>
      </c>
    </row>
    <row r="903" spans="7:21" x14ac:dyDescent="0.25">
      <c r="G903" s="22">
        <v>896</v>
      </c>
      <c r="H903" s="22">
        <f>HLOOKUP($O903,$B$8:$E$26,H$5,FALSE)</f>
        <v>1</v>
      </c>
      <c r="I903" s="22">
        <f>HLOOKUP($O903,$B$8:$E$26,I$5,FALSE)</f>
        <v>0.3</v>
      </c>
      <c r="J903" s="22">
        <f>HLOOKUP($O903,$B$8:$E$26,J$5,FALSE)</f>
        <v>0.95</v>
      </c>
      <c r="K903" s="22">
        <f>HLOOKUP($O903,$B$8:$E$26,K$5,FALSE)</f>
        <v>0</v>
      </c>
      <c r="L903" s="22">
        <f>HLOOKUP($O903,$B$8:$E$26,L$5,FALSE)</f>
        <v>0</v>
      </c>
      <c r="M903" s="22">
        <f t="shared" si="141"/>
        <v>0.3</v>
      </c>
      <c r="N903" s="22">
        <f t="shared" si="142"/>
        <v>0.95</v>
      </c>
      <c r="O903" s="22" t="s">
        <v>38</v>
      </c>
      <c r="P903" s="24">
        <f t="shared" ca="1" si="138"/>
        <v>0.28988343058641614</v>
      </c>
      <c r="Q903" s="24">
        <f t="shared" ca="1" si="139"/>
        <v>0.53453579487187497</v>
      </c>
      <c r="R903" s="24">
        <f t="shared" ca="1" si="143"/>
        <v>0.82441922545829116</v>
      </c>
      <c r="S903" s="22" t="str">
        <f t="shared" ca="1" si="144"/>
        <v/>
      </c>
      <c r="T903" s="24" t="str">
        <f t="shared" ca="1" si="145"/>
        <v/>
      </c>
      <c r="U903" s="24">
        <f t="shared" ca="1" si="140"/>
        <v>0</v>
      </c>
    </row>
    <row r="904" spans="7:21" x14ac:dyDescent="0.25">
      <c r="G904" s="22">
        <v>897</v>
      </c>
      <c r="H904" s="22">
        <f>HLOOKUP($O904,$B$8:$E$26,H$5,FALSE)</f>
        <v>10</v>
      </c>
      <c r="I904" s="22">
        <f>HLOOKUP($O904,$B$8:$E$26,I$5,FALSE)</f>
        <v>0.2</v>
      </c>
      <c r="J904" s="22">
        <f>HLOOKUP($O904,$B$8:$E$26,J$5,FALSE)</f>
        <v>1.4</v>
      </c>
      <c r="K904" s="22">
        <f>HLOOKUP($O904,$B$8:$E$26,K$5,FALSE)</f>
        <v>0</v>
      </c>
      <c r="L904" s="22">
        <f>HLOOKUP($O904,$B$8:$E$26,L$5,FALSE)</f>
        <v>0</v>
      </c>
      <c r="M904" s="22">
        <f t="shared" si="141"/>
        <v>2</v>
      </c>
      <c r="N904" s="22">
        <f t="shared" si="142"/>
        <v>14</v>
      </c>
      <c r="O904" s="22" t="s">
        <v>41</v>
      </c>
      <c r="P904" s="24">
        <f t="shared" ca="1" si="138"/>
        <v>0.41630423686448204</v>
      </c>
      <c r="Q904" s="24">
        <f t="shared" ca="1" si="139"/>
        <v>8.0046172530794522</v>
      </c>
      <c r="R904" s="24">
        <f t="shared" ca="1" si="143"/>
        <v>8.4209214899439342</v>
      </c>
      <c r="S904" s="22" t="str">
        <f t="shared" ca="1" si="144"/>
        <v/>
      </c>
      <c r="T904" s="24" t="str">
        <f t="shared" ca="1" si="145"/>
        <v/>
      </c>
      <c r="U904" s="24">
        <f t="shared" ca="1" si="140"/>
        <v>0</v>
      </c>
    </row>
    <row r="905" spans="7:21" x14ac:dyDescent="0.25">
      <c r="G905" s="22">
        <v>898</v>
      </c>
      <c r="H905" s="22">
        <f>HLOOKUP($O905,$B$8:$E$26,H$5,FALSE)</f>
        <v>3</v>
      </c>
      <c r="I905" s="22">
        <f>HLOOKUP($O905,$B$8:$E$26,I$5,FALSE)</f>
        <v>0.2</v>
      </c>
      <c r="J905" s="22">
        <f>HLOOKUP($O905,$B$8:$E$26,J$5,FALSE)</f>
        <v>1.26</v>
      </c>
      <c r="K905" s="22">
        <f>HLOOKUP($O905,$B$8:$E$26,K$5,FALSE)</f>
        <v>0</v>
      </c>
      <c r="L905" s="22">
        <f>HLOOKUP($O905,$B$8:$E$26,L$5,FALSE)</f>
        <v>0</v>
      </c>
      <c r="M905" s="22">
        <f t="shared" si="141"/>
        <v>0.60000000000000009</v>
      </c>
      <c r="N905" s="22">
        <f t="shared" si="142"/>
        <v>3.7800000000000002</v>
      </c>
      <c r="O905" s="22" t="s">
        <v>39</v>
      </c>
      <c r="P905" s="24">
        <f t="shared" ref="P905:P968" ca="1" si="146">RAND()*$M905</f>
        <v>0.25935480962659163</v>
      </c>
      <c r="Q905" s="24">
        <f t="shared" ref="Q905:Q968" ca="1" si="147">MIN(N905*20,MAX(M905,NORMINV(RAND(),N905-(N905-M905)/2,(N905-M905)/16)))</f>
        <v>1.701595604799335</v>
      </c>
      <c r="R905" s="24">
        <f t="shared" ca="1" si="143"/>
        <v>1.9609504144259267</v>
      </c>
      <c r="S905" s="22" t="str">
        <f t="shared" ca="1" si="144"/>
        <v/>
      </c>
      <c r="T905" s="24" t="str">
        <f t="shared" ca="1" si="145"/>
        <v/>
      </c>
      <c r="U905" s="24">
        <f t="shared" ref="U905:U968" ca="1" si="148">Q905*K905*L905</f>
        <v>0</v>
      </c>
    </row>
    <row r="906" spans="7:21" x14ac:dyDescent="0.25">
      <c r="G906" s="22">
        <v>899</v>
      </c>
      <c r="H906" s="22">
        <f>HLOOKUP($O906,$B$8:$E$26,H$5,FALSE)</f>
        <v>5</v>
      </c>
      <c r="I906" s="22">
        <f>HLOOKUP($O906,$B$8:$E$26,I$5,FALSE)</f>
        <v>0.18</v>
      </c>
      <c r="J906" s="22">
        <f>HLOOKUP($O906,$B$8:$E$26,J$5,FALSE)</f>
        <v>1.37</v>
      </c>
      <c r="K906" s="22">
        <f>HLOOKUP($O906,$B$8:$E$26,K$5,FALSE)</f>
        <v>0</v>
      </c>
      <c r="L906" s="22">
        <f>HLOOKUP($O906,$B$8:$E$26,L$5,FALSE)</f>
        <v>0</v>
      </c>
      <c r="M906" s="22">
        <f t="shared" si="141"/>
        <v>0.89999999999999991</v>
      </c>
      <c r="N906" s="22">
        <f t="shared" si="142"/>
        <v>6.8500000000000005</v>
      </c>
      <c r="O906" s="22" t="s">
        <v>40</v>
      </c>
      <c r="P906" s="24">
        <f t="shared" ca="1" si="146"/>
        <v>0.37195918708723419</v>
      </c>
      <c r="Q906" s="24">
        <f t="shared" ca="1" si="147"/>
        <v>3.6733421865490867</v>
      </c>
      <c r="R906" s="24">
        <f t="shared" ca="1" si="143"/>
        <v>4.0453013736363213</v>
      </c>
      <c r="S906" s="22" t="str">
        <f t="shared" ca="1" si="144"/>
        <v/>
      </c>
      <c r="T906" s="24" t="str">
        <f t="shared" ca="1" si="145"/>
        <v/>
      </c>
      <c r="U906" s="24">
        <f t="shared" ca="1" si="148"/>
        <v>0</v>
      </c>
    </row>
    <row r="907" spans="7:21" x14ac:dyDescent="0.25">
      <c r="G907" s="22">
        <v>900</v>
      </c>
      <c r="H907" s="22">
        <f>HLOOKUP($O907,$B$8:$E$26,H$5,FALSE)</f>
        <v>5</v>
      </c>
      <c r="I907" s="22">
        <f>HLOOKUP($O907,$B$8:$E$26,I$5,FALSE)</f>
        <v>0.18</v>
      </c>
      <c r="J907" s="22">
        <f>HLOOKUP($O907,$B$8:$E$26,J$5,FALSE)</f>
        <v>1.37</v>
      </c>
      <c r="K907" s="22">
        <f>HLOOKUP($O907,$B$8:$E$26,K$5,FALSE)</f>
        <v>0</v>
      </c>
      <c r="L907" s="22">
        <f>HLOOKUP($O907,$B$8:$E$26,L$5,FALSE)</f>
        <v>0</v>
      </c>
      <c r="M907" s="22">
        <f t="shared" si="141"/>
        <v>0.89999999999999991</v>
      </c>
      <c r="N907" s="22">
        <f t="shared" si="142"/>
        <v>6.8500000000000005</v>
      </c>
      <c r="O907" s="22" t="s">
        <v>40</v>
      </c>
      <c r="P907" s="24">
        <f t="shared" ca="1" si="146"/>
        <v>0.31435927240479239</v>
      </c>
      <c r="Q907" s="24">
        <f t="shared" ca="1" si="147"/>
        <v>4.2866774579165661</v>
      </c>
      <c r="R907" s="24">
        <f t="shared" ca="1" si="143"/>
        <v>4.6010367303213586</v>
      </c>
      <c r="S907" s="22" t="str">
        <f t="shared" ca="1" si="144"/>
        <v/>
      </c>
      <c r="T907" s="24" t="str">
        <f t="shared" ca="1" si="145"/>
        <v/>
      </c>
      <c r="U907" s="24">
        <f t="shared" ca="1" si="148"/>
        <v>0</v>
      </c>
    </row>
    <row r="908" spans="7:21" x14ac:dyDescent="0.25">
      <c r="G908" s="22">
        <v>901</v>
      </c>
      <c r="H908" s="22">
        <f>HLOOKUP($O908,$B$8:$E$26,H$5,FALSE)</f>
        <v>1</v>
      </c>
      <c r="I908" s="22">
        <f>HLOOKUP($O908,$B$8:$E$26,I$5,FALSE)</f>
        <v>0.3</v>
      </c>
      <c r="J908" s="22">
        <f>HLOOKUP($O908,$B$8:$E$26,J$5,FALSE)</f>
        <v>0.95</v>
      </c>
      <c r="K908" s="22">
        <f>HLOOKUP($O908,$B$8:$E$26,K$5,FALSE)</f>
        <v>0</v>
      </c>
      <c r="L908" s="22">
        <f>HLOOKUP($O908,$B$8:$E$26,L$5,FALSE)</f>
        <v>0</v>
      </c>
      <c r="M908" s="22">
        <f t="shared" si="141"/>
        <v>0.3</v>
      </c>
      <c r="N908" s="22">
        <f t="shared" si="142"/>
        <v>0.95</v>
      </c>
      <c r="O908" s="22" t="s">
        <v>38</v>
      </c>
      <c r="P908" s="24">
        <f t="shared" ca="1" si="146"/>
        <v>8.4535528938312801E-2</v>
      </c>
      <c r="Q908" s="24">
        <f t="shared" ca="1" si="147"/>
        <v>0.69343016354373144</v>
      </c>
      <c r="R908" s="24">
        <f t="shared" ca="1" si="143"/>
        <v>0.77796569248204428</v>
      </c>
      <c r="S908" s="22" t="str">
        <f t="shared" ca="1" si="144"/>
        <v/>
      </c>
      <c r="T908" s="24" t="str">
        <f t="shared" ca="1" si="145"/>
        <v/>
      </c>
      <c r="U908" s="24">
        <f t="shared" ca="1" si="148"/>
        <v>0</v>
      </c>
    </row>
    <row r="909" spans="7:21" x14ac:dyDescent="0.25">
      <c r="G909" s="22">
        <v>902</v>
      </c>
      <c r="H909" s="22">
        <f>HLOOKUP($O909,$B$8:$E$26,H$5,FALSE)</f>
        <v>3</v>
      </c>
      <c r="I909" s="22">
        <f>HLOOKUP($O909,$B$8:$E$26,I$5,FALSE)</f>
        <v>0.2</v>
      </c>
      <c r="J909" s="22">
        <f>HLOOKUP($O909,$B$8:$E$26,J$5,FALSE)</f>
        <v>1.26</v>
      </c>
      <c r="K909" s="22">
        <f>HLOOKUP($O909,$B$8:$E$26,K$5,FALSE)</f>
        <v>0</v>
      </c>
      <c r="L909" s="22">
        <f>HLOOKUP($O909,$B$8:$E$26,L$5,FALSE)</f>
        <v>0</v>
      </c>
      <c r="M909" s="22">
        <f t="shared" si="141"/>
        <v>0.60000000000000009</v>
      </c>
      <c r="N909" s="22">
        <f t="shared" si="142"/>
        <v>3.7800000000000002</v>
      </c>
      <c r="O909" s="22" t="s">
        <v>39</v>
      </c>
      <c r="P909" s="24">
        <f t="shared" ca="1" si="146"/>
        <v>8.172417494729035E-3</v>
      </c>
      <c r="Q909" s="24">
        <f t="shared" ca="1" si="147"/>
        <v>2.3443332285618799</v>
      </c>
      <c r="R909" s="24">
        <f t="shared" ca="1" si="143"/>
        <v>2.3525056460566089</v>
      </c>
      <c r="S909" s="22" t="str">
        <f t="shared" ca="1" si="144"/>
        <v/>
      </c>
      <c r="T909" s="24" t="str">
        <f t="shared" ca="1" si="145"/>
        <v/>
      </c>
      <c r="U909" s="24">
        <f t="shared" ca="1" si="148"/>
        <v>0</v>
      </c>
    </row>
    <row r="910" spans="7:21" x14ac:dyDescent="0.25">
      <c r="G910" s="22">
        <v>903</v>
      </c>
      <c r="H910" s="22">
        <f>HLOOKUP($O910,$B$8:$E$26,H$5,FALSE)</f>
        <v>5</v>
      </c>
      <c r="I910" s="22">
        <f>HLOOKUP($O910,$B$8:$E$26,I$5,FALSE)</f>
        <v>0.18</v>
      </c>
      <c r="J910" s="22">
        <f>HLOOKUP($O910,$B$8:$E$26,J$5,FALSE)</f>
        <v>1.37</v>
      </c>
      <c r="K910" s="22">
        <f>HLOOKUP($O910,$B$8:$E$26,K$5,FALSE)</f>
        <v>0</v>
      </c>
      <c r="L910" s="22">
        <f>HLOOKUP($O910,$B$8:$E$26,L$5,FALSE)</f>
        <v>0</v>
      </c>
      <c r="M910" s="22">
        <f t="shared" si="141"/>
        <v>0.89999999999999991</v>
      </c>
      <c r="N910" s="22">
        <f t="shared" si="142"/>
        <v>6.8500000000000005</v>
      </c>
      <c r="O910" s="22" t="s">
        <v>40</v>
      </c>
      <c r="P910" s="24">
        <f t="shared" ca="1" si="146"/>
        <v>0.4448335757457933</v>
      </c>
      <c r="Q910" s="24">
        <f t="shared" ca="1" si="147"/>
        <v>4.0487693298889385</v>
      </c>
      <c r="R910" s="24">
        <f t="shared" ca="1" si="143"/>
        <v>4.4936029056347317</v>
      </c>
      <c r="S910" s="22" t="str">
        <f t="shared" ca="1" si="144"/>
        <v/>
      </c>
      <c r="T910" s="24" t="str">
        <f t="shared" ca="1" si="145"/>
        <v/>
      </c>
      <c r="U910" s="24">
        <f t="shared" ca="1" si="148"/>
        <v>0</v>
      </c>
    </row>
    <row r="911" spans="7:21" x14ac:dyDescent="0.25">
      <c r="G911" s="22">
        <v>904</v>
      </c>
      <c r="H911" s="22">
        <f>HLOOKUP($O911,$B$8:$E$26,H$5,FALSE)</f>
        <v>10</v>
      </c>
      <c r="I911" s="22">
        <f>HLOOKUP($O911,$B$8:$E$26,I$5,FALSE)</f>
        <v>0.2</v>
      </c>
      <c r="J911" s="22">
        <f>HLOOKUP($O911,$B$8:$E$26,J$5,FALSE)</f>
        <v>1.4</v>
      </c>
      <c r="K911" s="22">
        <f>HLOOKUP($O911,$B$8:$E$26,K$5,FALSE)</f>
        <v>0</v>
      </c>
      <c r="L911" s="22">
        <f>HLOOKUP($O911,$B$8:$E$26,L$5,FALSE)</f>
        <v>0</v>
      </c>
      <c r="M911" s="22">
        <f t="shared" ref="M911:M974" si="149">I911*$H911</f>
        <v>2</v>
      </c>
      <c r="N911" s="22">
        <f t="shared" ref="N911:N974" si="150">J911*$H911</f>
        <v>14</v>
      </c>
      <c r="O911" s="22" t="s">
        <v>41</v>
      </c>
      <c r="P911" s="24">
        <f t="shared" ca="1" si="146"/>
        <v>1.2363486764991511</v>
      </c>
      <c r="Q911" s="24">
        <f t="shared" ca="1" si="147"/>
        <v>7.9980393451591301</v>
      </c>
      <c r="R911" s="24">
        <f t="shared" ca="1" si="143"/>
        <v>9.2343880216582814</v>
      </c>
      <c r="S911" s="22" t="str">
        <f t="shared" ca="1" si="144"/>
        <v/>
      </c>
      <c r="T911" s="24" t="str">
        <f t="shared" ca="1" si="145"/>
        <v/>
      </c>
      <c r="U911" s="24">
        <f t="shared" ca="1" si="148"/>
        <v>0</v>
      </c>
    </row>
    <row r="912" spans="7:21" x14ac:dyDescent="0.25">
      <c r="G912" s="22">
        <v>905</v>
      </c>
      <c r="H912" s="22">
        <f>HLOOKUP($O912,$B$8:$E$26,H$5,FALSE)</f>
        <v>10</v>
      </c>
      <c r="I912" s="22">
        <f>HLOOKUP($O912,$B$8:$E$26,I$5,FALSE)</f>
        <v>0.2</v>
      </c>
      <c r="J912" s="22">
        <f>HLOOKUP($O912,$B$8:$E$26,J$5,FALSE)</f>
        <v>1.4</v>
      </c>
      <c r="K912" s="22">
        <f>HLOOKUP($O912,$B$8:$E$26,K$5,FALSE)</f>
        <v>0</v>
      </c>
      <c r="L912" s="22">
        <f>HLOOKUP($O912,$B$8:$E$26,L$5,FALSE)</f>
        <v>0</v>
      </c>
      <c r="M912" s="22">
        <f t="shared" si="149"/>
        <v>2</v>
      </c>
      <c r="N912" s="22">
        <f t="shared" si="150"/>
        <v>14</v>
      </c>
      <c r="O912" s="22" t="s">
        <v>41</v>
      </c>
      <c r="P912" s="24">
        <f t="shared" ca="1" si="146"/>
        <v>0.65413371739349202</v>
      </c>
      <c r="Q912" s="24">
        <f t="shared" ca="1" si="147"/>
        <v>6.6401388721710068</v>
      </c>
      <c r="R912" s="24">
        <f t="shared" ca="1" si="143"/>
        <v>7.2942725895644989</v>
      </c>
      <c r="S912" s="22" t="str">
        <f t="shared" ca="1" si="144"/>
        <v/>
      </c>
      <c r="T912" s="24" t="str">
        <f t="shared" ca="1" si="145"/>
        <v/>
      </c>
      <c r="U912" s="24">
        <f t="shared" ca="1" si="148"/>
        <v>0</v>
      </c>
    </row>
    <row r="913" spans="7:21" x14ac:dyDescent="0.25">
      <c r="G913" s="22">
        <v>906</v>
      </c>
      <c r="H913" s="22">
        <f>HLOOKUP($O913,$B$8:$E$26,H$5,FALSE)</f>
        <v>1</v>
      </c>
      <c r="I913" s="22">
        <f>HLOOKUP($O913,$B$8:$E$26,I$5,FALSE)</f>
        <v>0.3</v>
      </c>
      <c r="J913" s="22">
        <f>HLOOKUP($O913,$B$8:$E$26,J$5,FALSE)</f>
        <v>0.95</v>
      </c>
      <c r="K913" s="22">
        <f>HLOOKUP($O913,$B$8:$E$26,K$5,FALSE)</f>
        <v>0</v>
      </c>
      <c r="L913" s="22">
        <f>HLOOKUP($O913,$B$8:$E$26,L$5,FALSE)</f>
        <v>0</v>
      </c>
      <c r="M913" s="22">
        <f t="shared" si="149"/>
        <v>0.3</v>
      </c>
      <c r="N913" s="22">
        <f t="shared" si="150"/>
        <v>0.95</v>
      </c>
      <c r="O913" s="22" t="s">
        <v>38</v>
      </c>
      <c r="P913" s="24">
        <f t="shared" ca="1" si="146"/>
        <v>1.3490492175858548E-2</v>
      </c>
      <c r="Q913" s="24">
        <f t="shared" ca="1" si="147"/>
        <v>0.67123722423235554</v>
      </c>
      <c r="R913" s="24">
        <f t="shared" ca="1" si="143"/>
        <v>0.68472771640821406</v>
      </c>
      <c r="S913" s="22" t="str">
        <f t="shared" ca="1" si="144"/>
        <v/>
      </c>
      <c r="T913" s="24" t="str">
        <f t="shared" ca="1" si="145"/>
        <v/>
      </c>
      <c r="U913" s="24">
        <f t="shared" ca="1" si="148"/>
        <v>0</v>
      </c>
    </row>
    <row r="914" spans="7:21" x14ac:dyDescent="0.25">
      <c r="G914" s="22">
        <v>907</v>
      </c>
      <c r="H914" s="22">
        <f>HLOOKUP($O914,$B$8:$E$26,H$5,FALSE)</f>
        <v>3</v>
      </c>
      <c r="I914" s="22">
        <f>HLOOKUP($O914,$B$8:$E$26,I$5,FALSE)</f>
        <v>0.2</v>
      </c>
      <c r="J914" s="22">
        <f>HLOOKUP($O914,$B$8:$E$26,J$5,FALSE)</f>
        <v>1.26</v>
      </c>
      <c r="K914" s="22">
        <f>HLOOKUP($O914,$B$8:$E$26,K$5,FALSE)</f>
        <v>0</v>
      </c>
      <c r="L914" s="22">
        <f>HLOOKUP($O914,$B$8:$E$26,L$5,FALSE)</f>
        <v>0</v>
      </c>
      <c r="M914" s="22">
        <f t="shared" si="149"/>
        <v>0.60000000000000009</v>
      </c>
      <c r="N914" s="22">
        <f t="shared" si="150"/>
        <v>3.7800000000000002</v>
      </c>
      <c r="O914" s="22" t="s">
        <v>39</v>
      </c>
      <c r="P914" s="24">
        <f t="shared" ca="1" si="146"/>
        <v>0.47354822530470941</v>
      </c>
      <c r="Q914" s="24">
        <f t="shared" ca="1" si="147"/>
        <v>2.0100421934389674</v>
      </c>
      <c r="R914" s="24">
        <f t="shared" ca="1" si="143"/>
        <v>2.4835904187436766</v>
      </c>
      <c r="S914" s="22" t="str">
        <f t="shared" ca="1" si="144"/>
        <v/>
      </c>
      <c r="T914" s="24" t="str">
        <f t="shared" ca="1" si="145"/>
        <v/>
      </c>
      <c r="U914" s="24">
        <f t="shared" ca="1" si="148"/>
        <v>0</v>
      </c>
    </row>
    <row r="915" spans="7:21" x14ac:dyDescent="0.25">
      <c r="G915" s="22">
        <v>908</v>
      </c>
      <c r="H915" s="22">
        <f>HLOOKUP($O915,$B$8:$E$26,H$5,FALSE)</f>
        <v>3</v>
      </c>
      <c r="I915" s="22">
        <f>HLOOKUP($O915,$B$8:$E$26,I$5,FALSE)</f>
        <v>0.2</v>
      </c>
      <c r="J915" s="22">
        <f>HLOOKUP($O915,$B$8:$E$26,J$5,FALSE)</f>
        <v>1.26</v>
      </c>
      <c r="K915" s="22">
        <f>HLOOKUP($O915,$B$8:$E$26,K$5,FALSE)</f>
        <v>0</v>
      </c>
      <c r="L915" s="22">
        <f>HLOOKUP($O915,$B$8:$E$26,L$5,FALSE)</f>
        <v>0</v>
      </c>
      <c r="M915" s="22">
        <f t="shared" si="149"/>
        <v>0.60000000000000009</v>
      </c>
      <c r="N915" s="22">
        <f t="shared" si="150"/>
        <v>3.7800000000000002</v>
      </c>
      <c r="O915" s="22" t="s">
        <v>39</v>
      </c>
      <c r="P915" s="24">
        <f t="shared" ca="1" si="146"/>
        <v>1.0195501390031404E-2</v>
      </c>
      <c r="Q915" s="24">
        <f t="shared" ca="1" si="147"/>
        <v>2.2263534115689114</v>
      </c>
      <c r="R915" s="24">
        <f t="shared" ca="1" si="143"/>
        <v>2.2365489129589426</v>
      </c>
      <c r="S915" s="22" t="str">
        <f t="shared" ca="1" si="144"/>
        <v/>
      </c>
      <c r="T915" s="24" t="str">
        <f t="shared" ca="1" si="145"/>
        <v/>
      </c>
      <c r="U915" s="24">
        <f t="shared" ca="1" si="148"/>
        <v>0</v>
      </c>
    </row>
    <row r="916" spans="7:21" x14ac:dyDescent="0.25">
      <c r="G916" s="22">
        <v>909</v>
      </c>
      <c r="H916" s="22">
        <f>HLOOKUP($O916,$B$8:$E$26,H$5,FALSE)</f>
        <v>5</v>
      </c>
      <c r="I916" s="22">
        <f>HLOOKUP($O916,$B$8:$E$26,I$5,FALSE)</f>
        <v>0.18</v>
      </c>
      <c r="J916" s="22">
        <f>HLOOKUP($O916,$B$8:$E$26,J$5,FALSE)</f>
        <v>1.37</v>
      </c>
      <c r="K916" s="22">
        <f>HLOOKUP($O916,$B$8:$E$26,K$5,FALSE)</f>
        <v>0</v>
      </c>
      <c r="L916" s="22">
        <f>HLOOKUP($O916,$B$8:$E$26,L$5,FALSE)</f>
        <v>0</v>
      </c>
      <c r="M916" s="22">
        <f t="shared" si="149"/>
        <v>0.89999999999999991</v>
      </c>
      <c r="N916" s="22">
        <f t="shared" si="150"/>
        <v>6.8500000000000005</v>
      </c>
      <c r="O916" s="22" t="s">
        <v>40</v>
      </c>
      <c r="P916" s="24">
        <f t="shared" ca="1" si="146"/>
        <v>0.19975824481127832</v>
      </c>
      <c r="Q916" s="24">
        <f t="shared" ca="1" si="147"/>
        <v>3.6995525364334831</v>
      </c>
      <c r="R916" s="24">
        <f t="shared" ca="1" si="143"/>
        <v>3.8993107812447616</v>
      </c>
      <c r="S916" s="22" t="str">
        <f t="shared" ca="1" si="144"/>
        <v/>
      </c>
      <c r="T916" s="24" t="str">
        <f t="shared" ca="1" si="145"/>
        <v/>
      </c>
      <c r="U916" s="24">
        <f t="shared" ca="1" si="148"/>
        <v>0</v>
      </c>
    </row>
    <row r="917" spans="7:21" x14ac:dyDescent="0.25">
      <c r="G917" s="22">
        <v>910</v>
      </c>
      <c r="H917" s="22">
        <f>HLOOKUP($O917,$B$8:$E$26,H$5,FALSE)</f>
        <v>5</v>
      </c>
      <c r="I917" s="22">
        <f>HLOOKUP($O917,$B$8:$E$26,I$5,FALSE)</f>
        <v>0.18</v>
      </c>
      <c r="J917" s="22">
        <f>HLOOKUP($O917,$B$8:$E$26,J$5,FALSE)</f>
        <v>1.37</v>
      </c>
      <c r="K917" s="22">
        <f>HLOOKUP($O917,$B$8:$E$26,K$5,FALSE)</f>
        <v>0</v>
      </c>
      <c r="L917" s="22">
        <f>HLOOKUP($O917,$B$8:$E$26,L$5,FALSE)</f>
        <v>0</v>
      </c>
      <c r="M917" s="22">
        <f t="shared" si="149"/>
        <v>0.89999999999999991</v>
      </c>
      <c r="N917" s="22">
        <f t="shared" si="150"/>
        <v>6.8500000000000005</v>
      </c>
      <c r="O917" s="22" t="s">
        <v>40</v>
      </c>
      <c r="P917" s="24">
        <f t="shared" ca="1" si="146"/>
        <v>0.1827207413760786</v>
      </c>
      <c r="Q917" s="24">
        <f t="shared" ca="1" si="147"/>
        <v>4.3300920109487926</v>
      </c>
      <c r="R917" s="24">
        <f t="shared" ca="1" si="143"/>
        <v>4.5128127523248711</v>
      </c>
      <c r="S917" s="22" t="str">
        <f t="shared" ca="1" si="144"/>
        <v/>
      </c>
      <c r="T917" s="24" t="str">
        <f t="shared" ca="1" si="145"/>
        <v/>
      </c>
      <c r="U917" s="24">
        <f t="shared" ca="1" si="148"/>
        <v>0</v>
      </c>
    </row>
    <row r="918" spans="7:21" x14ac:dyDescent="0.25">
      <c r="G918" s="22">
        <v>911</v>
      </c>
      <c r="H918" s="22">
        <f>HLOOKUP($O918,$B$8:$E$26,H$5,FALSE)</f>
        <v>5</v>
      </c>
      <c r="I918" s="22">
        <f>HLOOKUP($O918,$B$8:$E$26,I$5,FALSE)</f>
        <v>0.18</v>
      </c>
      <c r="J918" s="22">
        <f>HLOOKUP($O918,$B$8:$E$26,J$5,FALSE)</f>
        <v>1.37</v>
      </c>
      <c r="K918" s="22">
        <f>HLOOKUP($O918,$B$8:$E$26,K$5,FALSE)</f>
        <v>0</v>
      </c>
      <c r="L918" s="22">
        <f>HLOOKUP($O918,$B$8:$E$26,L$5,FALSE)</f>
        <v>0</v>
      </c>
      <c r="M918" s="22">
        <f t="shared" si="149"/>
        <v>0.89999999999999991</v>
      </c>
      <c r="N918" s="22">
        <f t="shared" si="150"/>
        <v>6.8500000000000005</v>
      </c>
      <c r="O918" s="22" t="s">
        <v>40</v>
      </c>
      <c r="P918" s="24">
        <f t="shared" ca="1" si="146"/>
        <v>0.45849276039587189</v>
      </c>
      <c r="Q918" s="24">
        <f t="shared" ca="1" si="147"/>
        <v>4.4106044304086609</v>
      </c>
      <c r="R918" s="24">
        <f t="shared" ca="1" si="143"/>
        <v>4.8690971908045331</v>
      </c>
      <c r="S918" s="22" t="str">
        <f t="shared" ca="1" si="144"/>
        <v/>
      </c>
      <c r="T918" s="24" t="str">
        <f t="shared" ca="1" si="145"/>
        <v/>
      </c>
      <c r="U918" s="24">
        <f t="shared" ca="1" si="148"/>
        <v>0</v>
      </c>
    </row>
    <row r="919" spans="7:21" x14ac:dyDescent="0.25">
      <c r="G919" s="22">
        <v>912</v>
      </c>
      <c r="H919" s="22">
        <f>HLOOKUP($O919,$B$8:$E$26,H$5,FALSE)</f>
        <v>3</v>
      </c>
      <c r="I919" s="22">
        <f>HLOOKUP($O919,$B$8:$E$26,I$5,FALSE)</f>
        <v>0.2</v>
      </c>
      <c r="J919" s="22">
        <f>HLOOKUP($O919,$B$8:$E$26,J$5,FALSE)</f>
        <v>1.26</v>
      </c>
      <c r="K919" s="22">
        <f>HLOOKUP($O919,$B$8:$E$26,K$5,FALSE)</f>
        <v>0</v>
      </c>
      <c r="L919" s="22">
        <f>HLOOKUP($O919,$B$8:$E$26,L$5,FALSE)</f>
        <v>0</v>
      </c>
      <c r="M919" s="22">
        <f t="shared" si="149"/>
        <v>0.60000000000000009</v>
      </c>
      <c r="N919" s="22">
        <f t="shared" si="150"/>
        <v>3.7800000000000002</v>
      </c>
      <c r="O919" s="22" t="s">
        <v>39</v>
      </c>
      <c r="P919" s="24">
        <f t="shared" ca="1" si="146"/>
        <v>5.6670940829398816E-2</v>
      </c>
      <c r="Q919" s="24">
        <f t="shared" ca="1" si="147"/>
        <v>2.437781450001836</v>
      </c>
      <c r="R919" s="24">
        <f t="shared" ca="1" si="143"/>
        <v>2.4944523908312348</v>
      </c>
      <c r="S919" s="22" t="str">
        <f t="shared" ca="1" si="144"/>
        <v/>
      </c>
      <c r="T919" s="24" t="str">
        <f t="shared" ca="1" si="145"/>
        <v/>
      </c>
      <c r="U919" s="24">
        <f t="shared" ca="1" si="148"/>
        <v>0</v>
      </c>
    </row>
    <row r="920" spans="7:21" x14ac:dyDescent="0.25">
      <c r="G920" s="22">
        <v>913</v>
      </c>
      <c r="H920" s="22">
        <f>HLOOKUP($O920,$B$8:$E$26,H$5,FALSE)</f>
        <v>3</v>
      </c>
      <c r="I920" s="22">
        <f>HLOOKUP($O920,$B$8:$E$26,I$5,FALSE)</f>
        <v>0.2</v>
      </c>
      <c r="J920" s="22">
        <f>HLOOKUP($O920,$B$8:$E$26,J$5,FALSE)</f>
        <v>1.26</v>
      </c>
      <c r="K920" s="22">
        <f>HLOOKUP($O920,$B$8:$E$26,K$5,FALSE)</f>
        <v>0</v>
      </c>
      <c r="L920" s="22">
        <f>HLOOKUP($O920,$B$8:$E$26,L$5,FALSE)</f>
        <v>0</v>
      </c>
      <c r="M920" s="22">
        <f t="shared" si="149"/>
        <v>0.60000000000000009</v>
      </c>
      <c r="N920" s="22">
        <f t="shared" si="150"/>
        <v>3.7800000000000002</v>
      </c>
      <c r="O920" s="22" t="s">
        <v>39</v>
      </c>
      <c r="P920" s="24">
        <f t="shared" ca="1" si="146"/>
        <v>0.36307839661245339</v>
      </c>
      <c r="Q920" s="24">
        <f t="shared" ca="1" si="147"/>
        <v>2.2295335631165831</v>
      </c>
      <c r="R920" s="24">
        <f t="shared" ca="1" si="143"/>
        <v>2.5926119597290365</v>
      </c>
      <c r="S920" s="22" t="str">
        <f t="shared" ca="1" si="144"/>
        <v/>
      </c>
      <c r="T920" s="24" t="str">
        <f t="shared" ca="1" si="145"/>
        <v/>
      </c>
      <c r="U920" s="24">
        <f t="shared" ca="1" si="148"/>
        <v>0</v>
      </c>
    </row>
    <row r="921" spans="7:21" x14ac:dyDescent="0.25">
      <c r="G921" s="22">
        <v>914</v>
      </c>
      <c r="H921" s="22">
        <f>HLOOKUP($O921,$B$8:$E$26,H$5,FALSE)</f>
        <v>1</v>
      </c>
      <c r="I921" s="22">
        <f>HLOOKUP($O921,$B$8:$E$26,I$5,FALSE)</f>
        <v>0.3</v>
      </c>
      <c r="J921" s="22">
        <f>HLOOKUP($O921,$B$8:$E$26,J$5,FALSE)</f>
        <v>0.95</v>
      </c>
      <c r="K921" s="22">
        <f>HLOOKUP($O921,$B$8:$E$26,K$5,FALSE)</f>
        <v>0</v>
      </c>
      <c r="L921" s="22">
        <f>HLOOKUP($O921,$B$8:$E$26,L$5,FALSE)</f>
        <v>0</v>
      </c>
      <c r="M921" s="22">
        <f t="shared" si="149"/>
        <v>0.3</v>
      </c>
      <c r="N921" s="22">
        <f t="shared" si="150"/>
        <v>0.95</v>
      </c>
      <c r="O921" s="22" t="s">
        <v>38</v>
      </c>
      <c r="P921" s="24">
        <f t="shared" ca="1" si="146"/>
        <v>0.16173973978705189</v>
      </c>
      <c r="Q921" s="24">
        <f t="shared" ca="1" si="147"/>
        <v>0.64583578762495286</v>
      </c>
      <c r="R921" s="24">
        <f t="shared" ca="1" si="143"/>
        <v>0.80757552741200478</v>
      </c>
      <c r="S921" s="22" t="str">
        <f t="shared" ca="1" si="144"/>
        <v/>
      </c>
      <c r="T921" s="24" t="str">
        <f t="shared" ca="1" si="145"/>
        <v/>
      </c>
      <c r="U921" s="24">
        <f t="shared" ca="1" si="148"/>
        <v>0</v>
      </c>
    </row>
    <row r="922" spans="7:21" x14ac:dyDescent="0.25">
      <c r="G922" s="22">
        <v>915</v>
      </c>
      <c r="H922" s="22">
        <f>HLOOKUP($O922,$B$8:$E$26,H$5,FALSE)</f>
        <v>1</v>
      </c>
      <c r="I922" s="22">
        <f>HLOOKUP($O922,$B$8:$E$26,I$5,FALSE)</f>
        <v>0.3</v>
      </c>
      <c r="J922" s="22">
        <f>HLOOKUP($O922,$B$8:$E$26,J$5,FALSE)</f>
        <v>0.95</v>
      </c>
      <c r="K922" s="22">
        <f>HLOOKUP($O922,$B$8:$E$26,K$5,FALSE)</f>
        <v>0</v>
      </c>
      <c r="L922" s="22">
        <f>HLOOKUP($O922,$B$8:$E$26,L$5,FALSE)</f>
        <v>0</v>
      </c>
      <c r="M922" s="22">
        <f t="shared" si="149"/>
        <v>0.3</v>
      </c>
      <c r="N922" s="22">
        <f t="shared" si="150"/>
        <v>0.95</v>
      </c>
      <c r="O922" s="22" t="s">
        <v>38</v>
      </c>
      <c r="P922" s="24">
        <f t="shared" ca="1" si="146"/>
        <v>0.26296754569135911</v>
      </c>
      <c r="Q922" s="24">
        <f t="shared" ca="1" si="147"/>
        <v>0.66519907966349845</v>
      </c>
      <c r="R922" s="24">
        <f t="shared" ca="1" si="143"/>
        <v>0.9281666253548575</v>
      </c>
      <c r="S922" s="22" t="str">
        <f t="shared" ca="1" si="144"/>
        <v/>
      </c>
      <c r="T922" s="24" t="str">
        <f t="shared" ca="1" si="145"/>
        <v/>
      </c>
      <c r="U922" s="24">
        <f t="shared" ca="1" si="148"/>
        <v>0</v>
      </c>
    </row>
    <row r="923" spans="7:21" x14ac:dyDescent="0.25">
      <c r="G923" s="22">
        <v>916</v>
      </c>
      <c r="H923" s="22">
        <f>HLOOKUP($O923,$B$8:$E$26,H$5,FALSE)</f>
        <v>5</v>
      </c>
      <c r="I923" s="22">
        <f>HLOOKUP($O923,$B$8:$E$26,I$5,FALSE)</f>
        <v>0.18</v>
      </c>
      <c r="J923" s="22">
        <f>HLOOKUP($O923,$B$8:$E$26,J$5,FALSE)</f>
        <v>1.37</v>
      </c>
      <c r="K923" s="22">
        <f>HLOOKUP($O923,$B$8:$E$26,K$5,FALSE)</f>
        <v>0</v>
      </c>
      <c r="L923" s="22">
        <f>HLOOKUP($O923,$B$8:$E$26,L$5,FALSE)</f>
        <v>0</v>
      </c>
      <c r="M923" s="22">
        <f t="shared" si="149"/>
        <v>0.89999999999999991</v>
      </c>
      <c r="N923" s="22">
        <f t="shared" si="150"/>
        <v>6.8500000000000005</v>
      </c>
      <c r="O923" s="22" t="s">
        <v>40</v>
      </c>
      <c r="P923" s="24">
        <f t="shared" ca="1" si="146"/>
        <v>0.37308559854138651</v>
      </c>
      <c r="Q923" s="24">
        <f t="shared" ca="1" si="147"/>
        <v>3.9957875052754344</v>
      </c>
      <c r="R923" s="24">
        <f t="shared" ca="1" si="143"/>
        <v>4.3688731038168207</v>
      </c>
      <c r="S923" s="22" t="str">
        <f t="shared" ca="1" si="144"/>
        <v/>
      </c>
      <c r="T923" s="24" t="str">
        <f t="shared" ca="1" si="145"/>
        <v/>
      </c>
      <c r="U923" s="24">
        <f t="shared" ca="1" si="148"/>
        <v>0</v>
      </c>
    </row>
    <row r="924" spans="7:21" x14ac:dyDescent="0.25">
      <c r="G924" s="22">
        <v>917</v>
      </c>
      <c r="H924" s="22">
        <f>HLOOKUP($O924,$B$8:$E$26,H$5,FALSE)</f>
        <v>5</v>
      </c>
      <c r="I924" s="22">
        <f>HLOOKUP($O924,$B$8:$E$26,I$5,FALSE)</f>
        <v>0.18</v>
      </c>
      <c r="J924" s="22">
        <f>HLOOKUP($O924,$B$8:$E$26,J$5,FALSE)</f>
        <v>1.37</v>
      </c>
      <c r="K924" s="22">
        <f>HLOOKUP($O924,$B$8:$E$26,K$5,FALSE)</f>
        <v>0</v>
      </c>
      <c r="L924" s="22">
        <f>HLOOKUP($O924,$B$8:$E$26,L$5,FALSE)</f>
        <v>0</v>
      </c>
      <c r="M924" s="22">
        <f t="shared" si="149"/>
        <v>0.89999999999999991</v>
      </c>
      <c r="N924" s="22">
        <f t="shared" si="150"/>
        <v>6.8500000000000005</v>
      </c>
      <c r="O924" s="22" t="s">
        <v>40</v>
      </c>
      <c r="P924" s="24">
        <f t="shared" ca="1" si="146"/>
        <v>0.53657491701960536</v>
      </c>
      <c r="Q924" s="24">
        <f t="shared" ca="1" si="147"/>
        <v>4.0910477681676314</v>
      </c>
      <c r="R924" s="24">
        <f t="shared" ca="1" si="143"/>
        <v>4.6276226851872364</v>
      </c>
      <c r="S924" s="22" t="str">
        <f t="shared" ca="1" si="144"/>
        <v/>
      </c>
      <c r="T924" s="24" t="str">
        <f t="shared" ca="1" si="145"/>
        <v/>
      </c>
      <c r="U924" s="24">
        <f t="shared" ca="1" si="148"/>
        <v>0</v>
      </c>
    </row>
    <row r="925" spans="7:21" x14ac:dyDescent="0.25">
      <c r="G925" s="22">
        <v>918</v>
      </c>
      <c r="H925" s="22">
        <f>HLOOKUP($O925,$B$8:$E$26,H$5,FALSE)</f>
        <v>5</v>
      </c>
      <c r="I925" s="22">
        <f>HLOOKUP($O925,$B$8:$E$26,I$5,FALSE)</f>
        <v>0.18</v>
      </c>
      <c r="J925" s="22">
        <f>HLOOKUP($O925,$B$8:$E$26,J$5,FALSE)</f>
        <v>1.37</v>
      </c>
      <c r="K925" s="22">
        <f>HLOOKUP($O925,$B$8:$E$26,K$5,FALSE)</f>
        <v>0</v>
      </c>
      <c r="L925" s="22">
        <f>HLOOKUP($O925,$B$8:$E$26,L$5,FALSE)</f>
        <v>0</v>
      </c>
      <c r="M925" s="22">
        <f t="shared" si="149"/>
        <v>0.89999999999999991</v>
      </c>
      <c r="N925" s="22">
        <f t="shared" si="150"/>
        <v>6.8500000000000005</v>
      </c>
      <c r="O925" s="22" t="s">
        <v>40</v>
      </c>
      <c r="P925" s="24">
        <f t="shared" ca="1" si="146"/>
        <v>0.48214085834662468</v>
      </c>
      <c r="Q925" s="24">
        <f t="shared" ca="1" si="147"/>
        <v>4.0579160585713137</v>
      </c>
      <c r="R925" s="24">
        <f t="shared" ca="1" si="143"/>
        <v>4.5400569169179388</v>
      </c>
      <c r="S925" s="22" t="str">
        <f t="shared" ca="1" si="144"/>
        <v/>
      </c>
      <c r="T925" s="24" t="str">
        <f t="shared" ca="1" si="145"/>
        <v/>
      </c>
      <c r="U925" s="24">
        <f t="shared" ca="1" si="148"/>
        <v>0</v>
      </c>
    </row>
    <row r="926" spans="7:21" x14ac:dyDescent="0.25">
      <c r="G926" s="22">
        <v>919</v>
      </c>
      <c r="H926" s="22">
        <f>HLOOKUP($O926,$B$8:$E$26,H$5,FALSE)</f>
        <v>1</v>
      </c>
      <c r="I926" s="22">
        <f>HLOOKUP($O926,$B$8:$E$26,I$5,FALSE)</f>
        <v>0.3</v>
      </c>
      <c r="J926" s="22">
        <f>HLOOKUP($O926,$B$8:$E$26,J$5,FALSE)</f>
        <v>0.95</v>
      </c>
      <c r="K926" s="22">
        <f>HLOOKUP($O926,$B$8:$E$26,K$5,FALSE)</f>
        <v>0</v>
      </c>
      <c r="L926" s="22">
        <f>HLOOKUP($O926,$B$8:$E$26,L$5,FALSE)</f>
        <v>0</v>
      </c>
      <c r="M926" s="22">
        <f t="shared" si="149"/>
        <v>0.3</v>
      </c>
      <c r="N926" s="22">
        <f t="shared" si="150"/>
        <v>0.95</v>
      </c>
      <c r="O926" s="22" t="s">
        <v>38</v>
      </c>
      <c r="P926" s="24">
        <f t="shared" ca="1" si="146"/>
        <v>8.0551467781097313E-2</v>
      </c>
      <c r="Q926" s="24">
        <f t="shared" ca="1" si="147"/>
        <v>0.64256674869005692</v>
      </c>
      <c r="R926" s="24">
        <f t="shared" ca="1" si="143"/>
        <v>0.72311821647115426</v>
      </c>
      <c r="S926" s="22" t="str">
        <f t="shared" ca="1" si="144"/>
        <v/>
      </c>
      <c r="T926" s="24" t="str">
        <f t="shared" ca="1" si="145"/>
        <v/>
      </c>
      <c r="U926" s="24">
        <f t="shared" ca="1" si="148"/>
        <v>0</v>
      </c>
    </row>
    <row r="927" spans="7:21" x14ac:dyDescent="0.25">
      <c r="G927" s="22">
        <v>920</v>
      </c>
      <c r="H927" s="22">
        <f>HLOOKUP($O927,$B$8:$E$26,H$5,FALSE)</f>
        <v>10</v>
      </c>
      <c r="I927" s="22">
        <f>HLOOKUP($O927,$B$8:$E$26,I$5,FALSE)</f>
        <v>0.2</v>
      </c>
      <c r="J927" s="22">
        <f>HLOOKUP($O927,$B$8:$E$26,J$5,FALSE)</f>
        <v>1.4</v>
      </c>
      <c r="K927" s="22">
        <f>HLOOKUP($O927,$B$8:$E$26,K$5,FALSE)</f>
        <v>0</v>
      </c>
      <c r="L927" s="22">
        <f>HLOOKUP($O927,$B$8:$E$26,L$5,FALSE)</f>
        <v>0</v>
      </c>
      <c r="M927" s="22">
        <f t="shared" si="149"/>
        <v>2</v>
      </c>
      <c r="N927" s="22">
        <f t="shared" si="150"/>
        <v>14</v>
      </c>
      <c r="O927" s="22" t="s">
        <v>41</v>
      </c>
      <c r="P927" s="24">
        <f t="shared" ca="1" si="146"/>
        <v>0.57988416952695943</v>
      </c>
      <c r="Q927" s="24">
        <f t="shared" ca="1" si="147"/>
        <v>7.7203684739225142</v>
      </c>
      <c r="R927" s="24">
        <f t="shared" ca="1" si="143"/>
        <v>8.3002526434494737</v>
      </c>
      <c r="S927" s="22" t="str">
        <f t="shared" ca="1" si="144"/>
        <v/>
      </c>
      <c r="T927" s="24" t="str">
        <f t="shared" ca="1" si="145"/>
        <v/>
      </c>
      <c r="U927" s="24">
        <f t="shared" ca="1" si="148"/>
        <v>0</v>
      </c>
    </row>
    <row r="928" spans="7:21" x14ac:dyDescent="0.25">
      <c r="G928" s="22">
        <v>921</v>
      </c>
      <c r="H928" s="22">
        <f>HLOOKUP($O928,$B$8:$E$26,H$5,FALSE)</f>
        <v>1</v>
      </c>
      <c r="I928" s="22">
        <f>HLOOKUP($O928,$B$8:$E$26,I$5,FALSE)</f>
        <v>0.3</v>
      </c>
      <c r="J928" s="22">
        <f>HLOOKUP($O928,$B$8:$E$26,J$5,FALSE)</f>
        <v>0.95</v>
      </c>
      <c r="K928" s="22">
        <f>HLOOKUP($O928,$B$8:$E$26,K$5,FALSE)</f>
        <v>0</v>
      </c>
      <c r="L928" s="22">
        <f>HLOOKUP($O928,$B$8:$E$26,L$5,FALSE)</f>
        <v>0</v>
      </c>
      <c r="M928" s="22">
        <f t="shared" si="149"/>
        <v>0.3</v>
      </c>
      <c r="N928" s="22">
        <f t="shared" si="150"/>
        <v>0.95</v>
      </c>
      <c r="O928" s="22" t="s">
        <v>38</v>
      </c>
      <c r="P928" s="24">
        <f t="shared" ca="1" si="146"/>
        <v>7.9041912870147502E-2</v>
      </c>
      <c r="Q928" s="24">
        <f t="shared" ca="1" si="147"/>
        <v>0.63879448731323751</v>
      </c>
      <c r="R928" s="24">
        <f t="shared" ca="1" si="143"/>
        <v>0.71783640018338501</v>
      </c>
      <c r="S928" s="22" t="str">
        <f t="shared" ca="1" si="144"/>
        <v/>
      </c>
      <c r="T928" s="24" t="str">
        <f t="shared" ca="1" si="145"/>
        <v/>
      </c>
      <c r="U928" s="24">
        <f t="shared" ca="1" si="148"/>
        <v>0</v>
      </c>
    </row>
    <row r="929" spans="7:21" x14ac:dyDescent="0.25">
      <c r="G929" s="22">
        <v>922</v>
      </c>
      <c r="H929" s="22">
        <f>HLOOKUP($O929,$B$8:$E$26,H$5,FALSE)</f>
        <v>5</v>
      </c>
      <c r="I929" s="22">
        <f>HLOOKUP($O929,$B$8:$E$26,I$5,FALSE)</f>
        <v>0.18</v>
      </c>
      <c r="J929" s="22">
        <f>HLOOKUP($O929,$B$8:$E$26,J$5,FALSE)</f>
        <v>1.37</v>
      </c>
      <c r="K929" s="22">
        <f>HLOOKUP($O929,$B$8:$E$26,K$5,FALSE)</f>
        <v>0</v>
      </c>
      <c r="L929" s="22">
        <f>HLOOKUP($O929,$B$8:$E$26,L$5,FALSE)</f>
        <v>0</v>
      </c>
      <c r="M929" s="22">
        <f t="shared" si="149"/>
        <v>0.89999999999999991</v>
      </c>
      <c r="N929" s="22">
        <f t="shared" si="150"/>
        <v>6.8500000000000005</v>
      </c>
      <c r="O929" s="22" t="s">
        <v>40</v>
      </c>
      <c r="P929" s="24">
        <f t="shared" ca="1" si="146"/>
        <v>3.1999430849123378E-2</v>
      </c>
      <c r="Q929" s="24">
        <f t="shared" ca="1" si="147"/>
        <v>3.9141620730226547</v>
      </c>
      <c r="R929" s="24">
        <f t="shared" ca="1" si="143"/>
        <v>3.9461615038717781</v>
      </c>
      <c r="S929" s="22" t="str">
        <f t="shared" ca="1" si="144"/>
        <v/>
      </c>
      <c r="T929" s="24" t="str">
        <f t="shared" ca="1" si="145"/>
        <v/>
      </c>
      <c r="U929" s="24">
        <f t="shared" ca="1" si="148"/>
        <v>0</v>
      </c>
    </row>
    <row r="930" spans="7:21" x14ac:dyDescent="0.25">
      <c r="G930" s="22">
        <v>923</v>
      </c>
      <c r="H930" s="22">
        <f>HLOOKUP($O930,$B$8:$E$26,H$5,FALSE)</f>
        <v>3</v>
      </c>
      <c r="I930" s="22">
        <f>HLOOKUP($O930,$B$8:$E$26,I$5,FALSE)</f>
        <v>0.2</v>
      </c>
      <c r="J930" s="22">
        <f>HLOOKUP($O930,$B$8:$E$26,J$5,FALSE)</f>
        <v>1.26</v>
      </c>
      <c r="K930" s="22">
        <f>HLOOKUP($O930,$B$8:$E$26,K$5,FALSE)</f>
        <v>0</v>
      </c>
      <c r="L930" s="22">
        <f>HLOOKUP($O930,$B$8:$E$26,L$5,FALSE)</f>
        <v>0</v>
      </c>
      <c r="M930" s="22">
        <f t="shared" si="149"/>
        <v>0.60000000000000009</v>
      </c>
      <c r="N930" s="22">
        <f t="shared" si="150"/>
        <v>3.7800000000000002</v>
      </c>
      <c r="O930" s="22" t="s">
        <v>39</v>
      </c>
      <c r="P930" s="24">
        <f t="shared" ca="1" si="146"/>
        <v>0.48352144221177279</v>
      </c>
      <c r="Q930" s="24">
        <f t="shared" ca="1" si="147"/>
        <v>2.0607882774061195</v>
      </c>
      <c r="R930" s="24">
        <f t="shared" ca="1" si="143"/>
        <v>2.5443097196178921</v>
      </c>
      <c r="S930" s="22" t="str">
        <f t="shared" ca="1" si="144"/>
        <v/>
      </c>
      <c r="T930" s="24" t="str">
        <f t="shared" ca="1" si="145"/>
        <v/>
      </c>
      <c r="U930" s="24">
        <f t="shared" ca="1" si="148"/>
        <v>0</v>
      </c>
    </row>
    <row r="931" spans="7:21" x14ac:dyDescent="0.25">
      <c r="G931" s="22">
        <v>924</v>
      </c>
      <c r="H931" s="22">
        <f>HLOOKUP($O931,$B$8:$E$26,H$5,FALSE)</f>
        <v>3</v>
      </c>
      <c r="I931" s="22">
        <f>HLOOKUP($O931,$B$8:$E$26,I$5,FALSE)</f>
        <v>0.2</v>
      </c>
      <c r="J931" s="22">
        <f>HLOOKUP($O931,$B$8:$E$26,J$5,FALSE)</f>
        <v>1.26</v>
      </c>
      <c r="K931" s="22">
        <f>HLOOKUP($O931,$B$8:$E$26,K$5,FALSE)</f>
        <v>0</v>
      </c>
      <c r="L931" s="22">
        <f>HLOOKUP($O931,$B$8:$E$26,L$5,FALSE)</f>
        <v>0</v>
      </c>
      <c r="M931" s="22">
        <f t="shared" si="149"/>
        <v>0.60000000000000009</v>
      </c>
      <c r="N931" s="22">
        <f t="shared" si="150"/>
        <v>3.7800000000000002</v>
      </c>
      <c r="O931" s="22" t="s">
        <v>39</v>
      </c>
      <c r="P931" s="24">
        <f t="shared" ca="1" si="146"/>
        <v>0.16604478654823276</v>
      </c>
      <c r="Q931" s="24">
        <f t="shared" ca="1" si="147"/>
        <v>2.5488262775574082</v>
      </c>
      <c r="R931" s="24">
        <f t="shared" ca="1" si="143"/>
        <v>2.7148710641056408</v>
      </c>
      <c r="S931" s="22" t="str">
        <f t="shared" ca="1" si="144"/>
        <v/>
      </c>
      <c r="T931" s="24" t="str">
        <f t="shared" ca="1" si="145"/>
        <v/>
      </c>
      <c r="U931" s="24">
        <f t="shared" ca="1" si="148"/>
        <v>0</v>
      </c>
    </row>
    <row r="932" spans="7:21" x14ac:dyDescent="0.25">
      <c r="G932" s="22">
        <v>925</v>
      </c>
      <c r="H932" s="22">
        <f>HLOOKUP($O932,$B$8:$E$26,H$5,FALSE)</f>
        <v>10</v>
      </c>
      <c r="I932" s="22">
        <f>HLOOKUP($O932,$B$8:$E$26,I$5,FALSE)</f>
        <v>0.2</v>
      </c>
      <c r="J932" s="22">
        <f>HLOOKUP($O932,$B$8:$E$26,J$5,FALSE)</f>
        <v>1.4</v>
      </c>
      <c r="K932" s="22">
        <f>HLOOKUP($O932,$B$8:$E$26,K$5,FALSE)</f>
        <v>0</v>
      </c>
      <c r="L932" s="22">
        <f>HLOOKUP($O932,$B$8:$E$26,L$5,FALSE)</f>
        <v>0</v>
      </c>
      <c r="M932" s="22">
        <f t="shared" si="149"/>
        <v>2</v>
      </c>
      <c r="N932" s="22">
        <f t="shared" si="150"/>
        <v>14</v>
      </c>
      <c r="O932" s="22" t="s">
        <v>41</v>
      </c>
      <c r="P932" s="24">
        <f t="shared" ca="1" si="146"/>
        <v>0.42387640879196797</v>
      </c>
      <c r="Q932" s="24">
        <f t="shared" ca="1" si="147"/>
        <v>8.016875660046697</v>
      </c>
      <c r="R932" s="24">
        <f t="shared" ca="1" si="143"/>
        <v>8.4407520688386644</v>
      </c>
      <c r="S932" s="22" t="str">
        <f t="shared" ca="1" si="144"/>
        <v/>
      </c>
      <c r="T932" s="24" t="str">
        <f t="shared" ca="1" si="145"/>
        <v/>
      </c>
      <c r="U932" s="24">
        <f t="shared" ca="1" si="148"/>
        <v>0</v>
      </c>
    </row>
    <row r="933" spans="7:21" x14ac:dyDescent="0.25">
      <c r="G933" s="22">
        <v>926</v>
      </c>
      <c r="H933" s="22">
        <f>HLOOKUP($O933,$B$8:$E$26,H$5,FALSE)</f>
        <v>3</v>
      </c>
      <c r="I933" s="22">
        <f>HLOOKUP($O933,$B$8:$E$26,I$5,FALSE)</f>
        <v>0.2</v>
      </c>
      <c r="J933" s="22">
        <f>HLOOKUP($O933,$B$8:$E$26,J$5,FALSE)</f>
        <v>1.26</v>
      </c>
      <c r="K933" s="22">
        <f>HLOOKUP($O933,$B$8:$E$26,K$5,FALSE)</f>
        <v>0</v>
      </c>
      <c r="L933" s="22">
        <f>HLOOKUP($O933,$B$8:$E$26,L$5,FALSE)</f>
        <v>0</v>
      </c>
      <c r="M933" s="22">
        <f t="shared" si="149"/>
        <v>0.60000000000000009</v>
      </c>
      <c r="N933" s="22">
        <f t="shared" si="150"/>
        <v>3.7800000000000002</v>
      </c>
      <c r="O933" s="22" t="s">
        <v>39</v>
      </c>
      <c r="P933" s="24">
        <f t="shared" ca="1" si="146"/>
        <v>0.46047421347352901</v>
      </c>
      <c r="Q933" s="24">
        <f t="shared" ca="1" si="147"/>
        <v>2.3702045413830892</v>
      </c>
      <c r="R933" s="24">
        <f t="shared" ca="1" si="143"/>
        <v>2.8306787548566184</v>
      </c>
      <c r="S933" s="22" t="str">
        <f t="shared" ca="1" si="144"/>
        <v/>
      </c>
      <c r="T933" s="24" t="str">
        <f t="shared" ca="1" si="145"/>
        <v/>
      </c>
      <c r="U933" s="24">
        <f t="shared" ca="1" si="148"/>
        <v>0</v>
      </c>
    </row>
    <row r="934" spans="7:21" x14ac:dyDescent="0.25">
      <c r="G934" s="22">
        <v>927</v>
      </c>
      <c r="H934" s="22">
        <f>HLOOKUP($O934,$B$8:$E$26,H$5,FALSE)</f>
        <v>3</v>
      </c>
      <c r="I934" s="22">
        <f>HLOOKUP($O934,$B$8:$E$26,I$5,FALSE)</f>
        <v>0.2</v>
      </c>
      <c r="J934" s="22">
        <f>HLOOKUP($O934,$B$8:$E$26,J$5,FALSE)</f>
        <v>1.26</v>
      </c>
      <c r="K934" s="22">
        <f>HLOOKUP($O934,$B$8:$E$26,K$5,FALSE)</f>
        <v>0</v>
      </c>
      <c r="L934" s="22">
        <f>HLOOKUP($O934,$B$8:$E$26,L$5,FALSE)</f>
        <v>0</v>
      </c>
      <c r="M934" s="22">
        <f t="shared" si="149"/>
        <v>0.60000000000000009</v>
      </c>
      <c r="N934" s="22">
        <f t="shared" si="150"/>
        <v>3.7800000000000002</v>
      </c>
      <c r="O934" s="22" t="s">
        <v>39</v>
      </c>
      <c r="P934" s="24">
        <f t="shared" ca="1" si="146"/>
        <v>0.2352148411732603</v>
      </c>
      <c r="Q934" s="24">
        <f t="shared" ca="1" si="147"/>
        <v>2.2333486853436475</v>
      </c>
      <c r="R934" s="24">
        <f t="shared" ca="1" si="143"/>
        <v>2.4685635265169079</v>
      </c>
      <c r="S934" s="22" t="str">
        <f t="shared" ca="1" si="144"/>
        <v/>
      </c>
      <c r="T934" s="24" t="str">
        <f t="shared" ca="1" si="145"/>
        <v/>
      </c>
      <c r="U934" s="24">
        <f t="shared" ca="1" si="148"/>
        <v>0</v>
      </c>
    </row>
    <row r="935" spans="7:21" x14ac:dyDescent="0.25">
      <c r="G935" s="22">
        <v>928</v>
      </c>
      <c r="H935" s="22">
        <f>HLOOKUP($O935,$B$8:$E$26,H$5,FALSE)</f>
        <v>5</v>
      </c>
      <c r="I935" s="22">
        <f>HLOOKUP($O935,$B$8:$E$26,I$5,FALSE)</f>
        <v>0.18</v>
      </c>
      <c r="J935" s="22">
        <f>HLOOKUP($O935,$B$8:$E$26,J$5,FALSE)</f>
        <v>1.37</v>
      </c>
      <c r="K935" s="22">
        <f>HLOOKUP($O935,$B$8:$E$26,K$5,FALSE)</f>
        <v>0</v>
      </c>
      <c r="L935" s="22">
        <f>HLOOKUP($O935,$B$8:$E$26,L$5,FALSE)</f>
        <v>0</v>
      </c>
      <c r="M935" s="22">
        <f t="shared" si="149"/>
        <v>0.89999999999999991</v>
      </c>
      <c r="N935" s="22">
        <f t="shared" si="150"/>
        <v>6.8500000000000005</v>
      </c>
      <c r="O935" s="22" t="s">
        <v>40</v>
      </c>
      <c r="P935" s="24">
        <f t="shared" ca="1" si="146"/>
        <v>0.61053359836299548</v>
      </c>
      <c r="Q935" s="24">
        <f t="shared" ca="1" si="147"/>
        <v>3.2663744338928535</v>
      </c>
      <c r="R935" s="24">
        <f t="shared" ca="1" si="143"/>
        <v>3.8769080322558489</v>
      </c>
      <c r="S935" s="22" t="str">
        <f t="shared" ca="1" si="144"/>
        <v/>
      </c>
      <c r="T935" s="24" t="str">
        <f t="shared" ca="1" si="145"/>
        <v/>
      </c>
      <c r="U935" s="24">
        <f t="shared" ca="1" si="148"/>
        <v>0</v>
      </c>
    </row>
    <row r="936" spans="7:21" x14ac:dyDescent="0.25">
      <c r="G936" s="22">
        <v>929</v>
      </c>
      <c r="H936" s="22">
        <f>HLOOKUP($O936,$B$8:$E$26,H$5,FALSE)</f>
        <v>1</v>
      </c>
      <c r="I936" s="22">
        <f>HLOOKUP($O936,$B$8:$E$26,I$5,FALSE)</f>
        <v>0.3</v>
      </c>
      <c r="J936" s="22">
        <f>HLOOKUP($O936,$B$8:$E$26,J$5,FALSE)</f>
        <v>0.95</v>
      </c>
      <c r="K936" s="22">
        <f>HLOOKUP($O936,$B$8:$E$26,K$5,FALSE)</f>
        <v>0</v>
      </c>
      <c r="L936" s="22">
        <f>HLOOKUP($O936,$B$8:$E$26,L$5,FALSE)</f>
        <v>0</v>
      </c>
      <c r="M936" s="22">
        <f t="shared" si="149"/>
        <v>0.3</v>
      </c>
      <c r="N936" s="22">
        <f t="shared" si="150"/>
        <v>0.95</v>
      </c>
      <c r="O936" s="22" t="s">
        <v>38</v>
      </c>
      <c r="P936" s="24">
        <f t="shared" ca="1" si="146"/>
        <v>0.16419611959385919</v>
      </c>
      <c r="Q936" s="24">
        <f t="shared" ca="1" si="147"/>
        <v>0.58668705174013269</v>
      </c>
      <c r="R936" s="24">
        <f t="shared" ca="1" si="143"/>
        <v>0.75088317133399185</v>
      </c>
      <c r="S936" s="22" t="str">
        <f t="shared" ca="1" si="144"/>
        <v/>
      </c>
      <c r="T936" s="24" t="str">
        <f t="shared" ca="1" si="145"/>
        <v/>
      </c>
      <c r="U936" s="24">
        <f t="shared" ca="1" si="148"/>
        <v>0</v>
      </c>
    </row>
    <row r="937" spans="7:21" x14ac:dyDescent="0.25">
      <c r="G937" s="22">
        <v>930</v>
      </c>
      <c r="H937" s="22">
        <f>HLOOKUP($O937,$B$8:$E$26,H$5,FALSE)</f>
        <v>10</v>
      </c>
      <c r="I937" s="22">
        <f>HLOOKUP($O937,$B$8:$E$26,I$5,FALSE)</f>
        <v>0.2</v>
      </c>
      <c r="J937" s="22">
        <f>HLOOKUP($O937,$B$8:$E$26,J$5,FALSE)</f>
        <v>1.4</v>
      </c>
      <c r="K937" s="22">
        <f>HLOOKUP($O937,$B$8:$E$26,K$5,FALSE)</f>
        <v>0</v>
      </c>
      <c r="L937" s="22">
        <f>HLOOKUP($O937,$B$8:$E$26,L$5,FALSE)</f>
        <v>0</v>
      </c>
      <c r="M937" s="22">
        <f t="shared" si="149"/>
        <v>2</v>
      </c>
      <c r="N937" s="22">
        <f t="shared" si="150"/>
        <v>14</v>
      </c>
      <c r="O937" s="22" t="s">
        <v>41</v>
      </c>
      <c r="P937" s="24">
        <f t="shared" ca="1" si="146"/>
        <v>0.69909237879638519</v>
      </c>
      <c r="Q937" s="24">
        <f t="shared" ca="1" si="147"/>
        <v>7.1129430427787996</v>
      </c>
      <c r="R937" s="24">
        <f t="shared" ca="1" si="143"/>
        <v>7.8120354215751853</v>
      </c>
      <c r="S937" s="22" t="str">
        <f t="shared" ca="1" si="144"/>
        <v/>
      </c>
      <c r="T937" s="24" t="str">
        <f t="shared" ca="1" si="145"/>
        <v/>
      </c>
      <c r="U937" s="24">
        <f t="shared" ca="1" si="148"/>
        <v>0</v>
      </c>
    </row>
    <row r="938" spans="7:21" x14ac:dyDescent="0.25">
      <c r="G938" s="22">
        <v>931</v>
      </c>
      <c r="H938" s="22">
        <f>HLOOKUP($O938,$B$8:$E$26,H$5,FALSE)</f>
        <v>10</v>
      </c>
      <c r="I938" s="22">
        <f>HLOOKUP($O938,$B$8:$E$26,I$5,FALSE)</f>
        <v>0.2</v>
      </c>
      <c r="J938" s="22">
        <f>HLOOKUP($O938,$B$8:$E$26,J$5,FALSE)</f>
        <v>1.4</v>
      </c>
      <c r="K938" s="22">
        <f>HLOOKUP($O938,$B$8:$E$26,K$5,FALSE)</f>
        <v>0</v>
      </c>
      <c r="L938" s="22">
        <f>HLOOKUP($O938,$B$8:$E$26,L$5,FALSE)</f>
        <v>0</v>
      </c>
      <c r="M938" s="22">
        <f t="shared" si="149"/>
        <v>2</v>
      </c>
      <c r="N938" s="22">
        <f t="shared" si="150"/>
        <v>14</v>
      </c>
      <c r="O938" s="22" t="s">
        <v>41</v>
      </c>
      <c r="P938" s="24">
        <f t="shared" ca="1" si="146"/>
        <v>0.12946783848909438</v>
      </c>
      <c r="Q938" s="24">
        <f t="shared" ca="1" si="147"/>
        <v>7.295130782385165</v>
      </c>
      <c r="R938" s="24">
        <f t="shared" ca="1" si="143"/>
        <v>7.4245986208742591</v>
      </c>
      <c r="S938" s="22" t="str">
        <f t="shared" ca="1" si="144"/>
        <v/>
      </c>
      <c r="T938" s="24" t="str">
        <f t="shared" ca="1" si="145"/>
        <v/>
      </c>
      <c r="U938" s="24">
        <f t="shared" ca="1" si="148"/>
        <v>0</v>
      </c>
    </row>
    <row r="939" spans="7:21" x14ac:dyDescent="0.25">
      <c r="G939" s="22">
        <v>932</v>
      </c>
      <c r="H939" s="22">
        <f>HLOOKUP($O939,$B$8:$E$26,H$5,FALSE)</f>
        <v>3</v>
      </c>
      <c r="I939" s="22">
        <f>HLOOKUP($O939,$B$8:$E$26,I$5,FALSE)</f>
        <v>0.2</v>
      </c>
      <c r="J939" s="22">
        <f>HLOOKUP($O939,$B$8:$E$26,J$5,FALSE)</f>
        <v>1.26</v>
      </c>
      <c r="K939" s="22">
        <f>HLOOKUP($O939,$B$8:$E$26,K$5,FALSE)</f>
        <v>0</v>
      </c>
      <c r="L939" s="22">
        <f>HLOOKUP($O939,$B$8:$E$26,L$5,FALSE)</f>
        <v>0</v>
      </c>
      <c r="M939" s="22">
        <f t="shared" si="149"/>
        <v>0.60000000000000009</v>
      </c>
      <c r="N939" s="22">
        <f t="shared" si="150"/>
        <v>3.7800000000000002</v>
      </c>
      <c r="O939" s="22" t="s">
        <v>39</v>
      </c>
      <c r="P939" s="24">
        <f t="shared" ca="1" si="146"/>
        <v>0.58407375583691701</v>
      </c>
      <c r="Q939" s="24">
        <f t="shared" ca="1" si="147"/>
        <v>2.2301586031152927</v>
      </c>
      <c r="R939" s="24">
        <f t="shared" ca="1" si="143"/>
        <v>2.8142323589522098</v>
      </c>
      <c r="S939" s="22" t="str">
        <f t="shared" ca="1" si="144"/>
        <v/>
      </c>
      <c r="T939" s="24" t="str">
        <f t="shared" ca="1" si="145"/>
        <v/>
      </c>
      <c r="U939" s="24">
        <f t="shared" ca="1" si="148"/>
        <v>0</v>
      </c>
    </row>
    <row r="940" spans="7:21" x14ac:dyDescent="0.25">
      <c r="G940" s="22">
        <v>933</v>
      </c>
      <c r="H940" s="22">
        <f>HLOOKUP($O940,$B$8:$E$26,H$5,FALSE)</f>
        <v>5</v>
      </c>
      <c r="I940" s="22">
        <f>HLOOKUP($O940,$B$8:$E$26,I$5,FALSE)</f>
        <v>0.18</v>
      </c>
      <c r="J940" s="22">
        <f>HLOOKUP($O940,$B$8:$E$26,J$5,FALSE)</f>
        <v>1.37</v>
      </c>
      <c r="K940" s="22">
        <f>HLOOKUP($O940,$B$8:$E$26,K$5,FALSE)</f>
        <v>0</v>
      </c>
      <c r="L940" s="22">
        <f>HLOOKUP($O940,$B$8:$E$26,L$5,FALSE)</f>
        <v>0</v>
      </c>
      <c r="M940" s="22">
        <f t="shared" si="149"/>
        <v>0.89999999999999991</v>
      </c>
      <c r="N940" s="22">
        <f t="shared" si="150"/>
        <v>6.8500000000000005</v>
      </c>
      <c r="O940" s="22" t="s">
        <v>40</v>
      </c>
      <c r="P940" s="24">
        <f t="shared" ca="1" si="146"/>
        <v>6.4803413901322188E-2</v>
      </c>
      <c r="Q940" s="24">
        <f t="shared" ca="1" si="147"/>
        <v>3.5548624679209064</v>
      </c>
      <c r="R940" s="24">
        <f t="shared" ref="R940:R1003" ca="1" si="151">SUM(P940:Q940)</f>
        <v>3.6196658818222285</v>
      </c>
      <c r="S940" s="22" t="str">
        <f t="shared" ref="S940:S1003" ca="1" si="152">IF(H940&lt;R940,O940,"")</f>
        <v/>
      </c>
      <c r="T940" s="24" t="str">
        <f t="shared" ref="T940:T1003" ca="1" si="153">IF(S940=O940,R940-H940,"")</f>
        <v/>
      </c>
      <c r="U940" s="24">
        <f t="shared" ca="1" si="148"/>
        <v>0</v>
      </c>
    </row>
    <row r="941" spans="7:21" x14ac:dyDescent="0.25">
      <c r="G941" s="22">
        <v>934</v>
      </c>
      <c r="H941" s="22">
        <f>HLOOKUP($O941,$B$8:$E$26,H$5,FALSE)</f>
        <v>10</v>
      </c>
      <c r="I941" s="22">
        <f>HLOOKUP($O941,$B$8:$E$26,I$5,FALSE)</f>
        <v>0.2</v>
      </c>
      <c r="J941" s="22">
        <f>HLOOKUP($O941,$B$8:$E$26,J$5,FALSE)</f>
        <v>1.4</v>
      </c>
      <c r="K941" s="22">
        <f>HLOOKUP($O941,$B$8:$E$26,K$5,FALSE)</f>
        <v>0</v>
      </c>
      <c r="L941" s="22">
        <f>HLOOKUP($O941,$B$8:$E$26,L$5,FALSE)</f>
        <v>0</v>
      </c>
      <c r="M941" s="22">
        <f t="shared" si="149"/>
        <v>2</v>
      </c>
      <c r="N941" s="22">
        <f t="shared" si="150"/>
        <v>14</v>
      </c>
      <c r="O941" s="22" t="s">
        <v>41</v>
      </c>
      <c r="P941" s="24">
        <f t="shared" ca="1" si="146"/>
        <v>9.3268166874895586E-2</v>
      </c>
      <c r="Q941" s="24">
        <f t="shared" ca="1" si="147"/>
        <v>7.1815964860171198</v>
      </c>
      <c r="R941" s="24">
        <f t="shared" ca="1" si="151"/>
        <v>7.2748646528920151</v>
      </c>
      <c r="S941" s="22" t="str">
        <f t="shared" ca="1" si="152"/>
        <v/>
      </c>
      <c r="T941" s="24" t="str">
        <f t="shared" ca="1" si="153"/>
        <v/>
      </c>
      <c r="U941" s="24">
        <f t="shared" ca="1" si="148"/>
        <v>0</v>
      </c>
    </row>
    <row r="942" spans="7:21" x14ac:dyDescent="0.25">
      <c r="G942" s="22">
        <v>935</v>
      </c>
      <c r="H942" s="22">
        <f>HLOOKUP($O942,$B$8:$E$26,H$5,FALSE)</f>
        <v>1</v>
      </c>
      <c r="I942" s="22">
        <f>HLOOKUP($O942,$B$8:$E$26,I$5,FALSE)</f>
        <v>0.3</v>
      </c>
      <c r="J942" s="22">
        <f>HLOOKUP($O942,$B$8:$E$26,J$5,FALSE)</f>
        <v>0.95</v>
      </c>
      <c r="K942" s="22">
        <f>HLOOKUP($O942,$B$8:$E$26,K$5,FALSE)</f>
        <v>0</v>
      </c>
      <c r="L942" s="22">
        <f>HLOOKUP($O942,$B$8:$E$26,L$5,FALSE)</f>
        <v>0</v>
      </c>
      <c r="M942" s="22">
        <f t="shared" si="149"/>
        <v>0.3</v>
      </c>
      <c r="N942" s="22">
        <f t="shared" si="150"/>
        <v>0.95</v>
      </c>
      <c r="O942" s="22" t="s">
        <v>38</v>
      </c>
      <c r="P942" s="24">
        <f t="shared" ca="1" si="146"/>
        <v>0.16816061423055298</v>
      </c>
      <c r="Q942" s="24">
        <f t="shared" ca="1" si="147"/>
        <v>0.62651351285698897</v>
      </c>
      <c r="R942" s="24">
        <f t="shared" ca="1" si="151"/>
        <v>0.79467412708754193</v>
      </c>
      <c r="S942" s="22" t="str">
        <f t="shared" ca="1" si="152"/>
        <v/>
      </c>
      <c r="T942" s="24" t="str">
        <f t="shared" ca="1" si="153"/>
        <v/>
      </c>
      <c r="U942" s="24">
        <f t="shared" ca="1" si="148"/>
        <v>0</v>
      </c>
    </row>
    <row r="943" spans="7:21" x14ac:dyDescent="0.25">
      <c r="G943" s="22">
        <v>936</v>
      </c>
      <c r="H943" s="22">
        <f>HLOOKUP($O943,$B$8:$E$26,H$5,FALSE)</f>
        <v>10</v>
      </c>
      <c r="I943" s="22">
        <f>HLOOKUP($O943,$B$8:$E$26,I$5,FALSE)</f>
        <v>0.2</v>
      </c>
      <c r="J943" s="22">
        <f>HLOOKUP($O943,$B$8:$E$26,J$5,FALSE)</f>
        <v>1.4</v>
      </c>
      <c r="K943" s="22">
        <f>HLOOKUP($O943,$B$8:$E$26,K$5,FALSE)</f>
        <v>0</v>
      </c>
      <c r="L943" s="22">
        <f>HLOOKUP($O943,$B$8:$E$26,L$5,FALSE)</f>
        <v>0</v>
      </c>
      <c r="M943" s="22">
        <f t="shared" si="149"/>
        <v>2</v>
      </c>
      <c r="N943" s="22">
        <f t="shared" si="150"/>
        <v>14</v>
      </c>
      <c r="O943" s="22" t="s">
        <v>41</v>
      </c>
      <c r="P943" s="24">
        <f t="shared" ca="1" si="146"/>
        <v>1.104946426352521</v>
      </c>
      <c r="Q943" s="24">
        <f t="shared" ca="1" si="147"/>
        <v>7.7969653387847364</v>
      </c>
      <c r="R943" s="24">
        <f t="shared" ca="1" si="151"/>
        <v>8.9019117651372568</v>
      </c>
      <c r="S943" s="22" t="str">
        <f t="shared" ca="1" si="152"/>
        <v/>
      </c>
      <c r="T943" s="24" t="str">
        <f t="shared" ca="1" si="153"/>
        <v/>
      </c>
      <c r="U943" s="24">
        <f t="shared" ca="1" si="148"/>
        <v>0</v>
      </c>
    </row>
    <row r="944" spans="7:21" x14ac:dyDescent="0.25">
      <c r="G944" s="22">
        <v>937</v>
      </c>
      <c r="H944" s="22">
        <f>HLOOKUP($O944,$B$8:$E$26,H$5,FALSE)</f>
        <v>3</v>
      </c>
      <c r="I944" s="22">
        <f>HLOOKUP($O944,$B$8:$E$26,I$5,FALSE)</f>
        <v>0.2</v>
      </c>
      <c r="J944" s="22">
        <f>HLOOKUP($O944,$B$8:$E$26,J$5,FALSE)</f>
        <v>1.26</v>
      </c>
      <c r="K944" s="22">
        <f>HLOOKUP($O944,$B$8:$E$26,K$5,FALSE)</f>
        <v>0</v>
      </c>
      <c r="L944" s="22">
        <f>HLOOKUP($O944,$B$8:$E$26,L$5,FALSE)</f>
        <v>0</v>
      </c>
      <c r="M944" s="22">
        <f t="shared" si="149"/>
        <v>0.60000000000000009</v>
      </c>
      <c r="N944" s="22">
        <f t="shared" si="150"/>
        <v>3.7800000000000002</v>
      </c>
      <c r="O944" s="22" t="s">
        <v>39</v>
      </c>
      <c r="P944" s="24">
        <f t="shared" ca="1" si="146"/>
        <v>0.14737434614359485</v>
      </c>
      <c r="Q944" s="24">
        <f t="shared" ca="1" si="147"/>
        <v>2.2714827792974677</v>
      </c>
      <c r="R944" s="24">
        <f t="shared" ca="1" si="151"/>
        <v>2.4188571254410625</v>
      </c>
      <c r="S944" s="22" t="str">
        <f t="shared" ca="1" si="152"/>
        <v/>
      </c>
      <c r="T944" s="24" t="str">
        <f t="shared" ca="1" si="153"/>
        <v/>
      </c>
      <c r="U944" s="24">
        <f t="shared" ca="1" si="148"/>
        <v>0</v>
      </c>
    </row>
    <row r="945" spans="7:21" x14ac:dyDescent="0.25">
      <c r="G945" s="22">
        <v>938</v>
      </c>
      <c r="H945" s="22">
        <f>HLOOKUP($O945,$B$8:$E$26,H$5,FALSE)</f>
        <v>3</v>
      </c>
      <c r="I945" s="22">
        <f>HLOOKUP($O945,$B$8:$E$26,I$5,FALSE)</f>
        <v>0.2</v>
      </c>
      <c r="J945" s="22">
        <f>HLOOKUP($O945,$B$8:$E$26,J$5,FALSE)</f>
        <v>1.26</v>
      </c>
      <c r="K945" s="22">
        <f>HLOOKUP($O945,$B$8:$E$26,K$5,FALSE)</f>
        <v>0</v>
      </c>
      <c r="L945" s="22">
        <f>HLOOKUP($O945,$B$8:$E$26,L$5,FALSE)</f>
        <v>0</v>
      </c>
      <c r="M945" s="22">
        <f t="shared" si="149"/>
        <v>0.60000000000000009</v>
      </c>
      <c r="N945" s="22">
        <f t="shared" si="150"/>
        <v>3.7800000000000002</v>
      </c>
      <c r="O945" s="22" t="s">
        <v>39</v>
      </c>
      <c r="P945" s="24">
        <f t="shared" ca="1" si="146"/>
        <v>0.50095876386053162</v>
      </c>
      <c r="Q945" s="24">
        <f t="shared" ca="1" si="147"/>
        <v>2.4030315120731047</v>
      </c>
      <c r="R945" s="24">
        <f t="shared" ca="1" si="151"/>
        <v>2.9039902759336362</v>
      </c>
      <c r="S945" s="22" t="str">
        <f t="shared" ca="1" si="152"/>
        <v/>
      </c>
      <c r="T945" s="24" t="str">
        <f t="shared" ca="1" si="153"/>
        <v/>
      </c>
      <c r="U945" s="24">
        <f t="shared" ca="1" si="148"/>
        <v>0</v>
      </c>
    </row>
    <row r="946" spans="7:21" x14ac:dyDescent="0.25">
      <c r="G946" s="22">
        <v>939</v>
      </c>
      <c r="H946" s="22">
        <f>HLOOKUP($O946,$B$8:$E$26,H$5,FALSE)</f>
        <v>5</v>
      </c>
      <c r="I946" s="22">
        <f>HLOOKUP($O946,$B$8:$E$26,I$5,FALSE)</f>
        <v>0.18</v>
      </c>
      <c r="J946" s="22">
        <f>HLOOKUP($O946,$B$8:$E$26,J$5,FALSE)</f>
        <v>1.37</v>
      </c>
      <c r="K946" s="22">
        <f>HLOOKUP($O946,$B$8:$E$26,K$5,FALSE)</f>
        <v>0</v>
      </c>
      <c r="L946" s="22">
        <f>HLOOKUP($O946,$B$8:$E$26,L$5,FALSE)</f>
        <v>0</v>
      </c>
      <c r="M946" s="22">
        <f t="shared" si="149"/>
        <v>0.89999999999999991</v>
      </c>
      <c r="N946" s="22">
        <f t="shared" si="150"/>
        <v>6.8500000000000005</v>
      </c>
      <c r="O946" s="22" t="s">
        <v>40</v>
      </c>
      <c r="P946" s="24">
        <f t="shared" ca="1" si="146"/>
        <v>0.42726757261808895</v>
      </c>
      <c r="Q946" s="24">
        <f t="shared" ca="1" si="147"/>
        <v>4.0945243277757131</v>
      </c>
      <c r="R946" s="24">
        <f t="shared" ca="1" si="151"/>
        <v>4.5217919003938016</v>
      </c>
      <c r="S946" s="22" t="str">
        <f t="shared" ca="1" si="152"/>
        <v/>
      </c>
      <c r="T946" s="24" t="str">
        <f t="shared" ca="1" si="153"/>
        <v/>
      </c>
      <c r="U946" s="24">
        <f t="shared" ca="1" si="148"/>
        <v>0</v>
      </c>
    </row>
    <row r="947" spans="7:21" x14ac:dyDescent="0.25">
      <c r="G947" s="22">
        <v>940</v>
      </c>
      <c r="H947" s="22">
        <f>HLOOKUP($O947,$B$8:$E$26,H$5,FALSE)</f>
        <v>10</v>
      </c>
      <c r="I947" s="22">
        <f>HLOOKUP($O947,$B$8:$E$26,I$5,FALSE)</f>
        <v>0.2</v>
      </c>
      <c r="J947" s="22">
        <f>HLOOKUP($O947,$B$8:$E$26,J$5,FALSE)</f>
        <v>1.4</v>
      </c>
      <c r="K947" s="22">
        <f>HLOOKUP($O947,$B$8:$E$26,K$5,FALSE)</f>
        <v>0</v>
      </c>
      <c r="L947" s="22">
        <f>HLOOKUP($O947,$B$8:$E$26,L$5,FALSE)</f>
        <v>0</v>
      </c>
      <c r="M947" s="22">
        <f t="shared" si="149"/>
        <v>2</v>
      </c>
      <c r="N947" s="22">
        <f t="shared" si="150"/>
        <v>14</v>
      </c>
      <c r="O947" s="22" t="s">
        <v>41</v>
      </c>
      <c r="P947" s="24">
        <f t="shared" ca="1" si="146"/>
        <v>1.7459192897052858</v>
      </c>
      <c r="Q947" s="24">
        <f t="shared" ca="1" si="147"/>
        <v>7.5382315811124654</v>
      </c>
      <c r="R947" s="24">
        <f t="shared" ca="1" si="151"/>
        <v>9.2841508708177507</v>
      </c>
      <c r="S947" s="22" t="str">
        <f t="shared" ca="1" si="152"/>
        <v/>
      </c>
      <c r="T947" s="24" t="str">
        <f t="shared" ca="1" si="153"/>
        <v/>
      </c>
      <c r="U947" s="24">
        <f t="shared" ca="1" si="148"/>
        <v>0</v>
      </c>
    </row>
    <row r="948" spans="7:21" x14ac:dyDescent="0.25">
      <c r="G948" s="22">
        <v>941</v>
      </c>
      <c r="H948" s="22">
        <f>HLOOKUP($O948,$B$8:$E$26,H$5,FALSE)</f>
        <v>5</v>
      </c>
      <c r="I948" s="22">
        <f>HLOOKUP($O948,$B$8:$E$26,I$5,FALSE)</f>
        <v>0.18</v>
      </c>
      <c r="J948" s="22">
        <f>HLOOKUP($O948,$B$8:$E$26,J$5,FALSE)</f>
        <v>1.37</v>
      </c>
      <c r="K948" s="22">
        <f>HLOOKUP($O948,$B$8:$E$26,K$5,FALSE)</f>
        <v>0</v>
      </c>
      <c r="L948" s="22">
        <f>HLOOKUP($O948,$B$8:$E$26,L$5,FALSE)</f>
        <v>0</v>
      </c>
      <c r="M948" s="22">
        <f t="shared" si="149"/>
        <v>0.89999999999999991</v>
      </c>
      <c r="N948" s="22">
        <f t="shared" si="150"/>
        <v>6.8500000000000005</v>
      </c>
      <c r="O948" s="22" t="s">
        <v>40</v>
      </c>
      <c r="P948" s="24">
        <f t="shared" ca="1" si="146"/>
        <v>0.54102437521110469</v>
      </c>
      <c r="Q948" s="24">
        <f t="shared" ca="1" si="147"/>
        <v>4.0710140621324307</v>
      </c>
      <c r="R948" s="24">
        <f t="shared" ca="1" si="151"/>
        <v>4.6120384373435357</v>
      </c>
      <c r="S948" s="22" t="str">
        <f t="shared" ca="1" si="152"/>
        <v/>
      </c>
      <c r="T948" s="24" t="str">
        <f t="shared" ca="1" si="153"/>
        <v/>
      </c>
      <c r="U948" s="24">
        <f t="shared" ca="1" si="148"/>
        <v>0</v>
      </c>
    </row>
    <row r="949" spans="7:21" x14ac:dyDescent="0.25">
      <c r="G949" s="22">
        <v>942</v>
      </c>
      <c r="H949" s="22">
        <f>HLOOKUP($O949,$B$8:$E$26,H$5,FALSE)</f>
        <v>3</v>
      </c>
      <c r="I949" s="22">
        <f>HLOOKUP($O949,$B$8:$E$26,I$5,FALSE)</f>
        <v>0.2</v>
      </c>
      <c r="J949" s="22">
        <f>HLOOKUP($O949,$B$8:$E$26,J$5,FALSE)</f>
        <v>1.26</v>
      </c>
      <c r="K949" s="22">
        <f>HLOOKUP($O949,$B$8:$E$26,K$5,FALSE)</f>
        <v>0</v>
      </c>
      <c r="L949" s="22">
        <f>HLOOKUP($O949,$B$8:$E$26,L$5,FALSE)</f>
        <v>0</v>
      </c>
      <c r="M949" s="22">
        <f t="shared" si="149"/>
        <v>0.60000000000000009</v>
      </c>
      <c r="N949" s="22">
        <f t="shared" si="150"/>
        <v>3.7800000000000002</v>
      </c>
      <c r="O949" s="22" t="s">
        <v>39</v>
      </c>
      <c r="P949" s="24">
        <f t="shared" ca="1" si="146"/>
        <v>0.1025288476785256</v>
      </c>
      <c r="Q949" s="24">
        <f t="shared" ca="1" si="147"/>
        <v>2.1889739695646888</v>
      </c>
      <c r="R949" s="24">
        <f t="shared" ca="1" si="151"/>
        <v>2.2915028172432144</v>
      </c>
      <c r="S949" s="22" t="str">
        <f t="shared" ca="1" si="152"/>
        <v/>
      </c>
      <c r="T949" s="24" t="str">
        <f t="shared" ca="1" si="153"/>
        <v/>
      </c>
      <c r="U949" s="24">
        <f t="shared" ca="1" si="148"/>
        <v>0</v>
      </c>
    </row>
    <row r="950" spans="7:21" x14ac:dyDescent="0.25">
      <c r="G950" s="22">
        <v>943</v>
      </c>
      <c r="H950" s="22">
        <f>HLOOKUP($O950,$B$8:$E$26,H$5,FALSE)</f>
        <v>3</v>
      </c>
      <c r="I950" s="22">
        <f>HLOOKUP($O950,$B$8:$E$26,I$5,FALSE)</f>
        <v>0.2</v>
      </c>
      <c r="J950" s="22">
        <f>HLOOKUP($O950,$B$8:$E$26,J$5,FALSE)</f>
        <v>1.26</v>
      </c>
      <c r="K950" s="22">
        <f>HLOOKUP($O950,$B$8:$E$26,K$5,FALSE)</f>
        <v>0</v>
      </c>
      <c r="L950" s="22">
        <f>HLOOKUP($O950,$B$8:$E$26,L$5,FALSE)</f>
        <v>0</v>
      </c>
      <c r="M950" s="22">
        <f t="shared" si="149"/>
        <v>0.60000000000000009</v>
      </c>
      <c r="N950" s="22">
        <f t="shared" si="150"/>
        <v>3.7800000000000002</v>
      </c>
      <c r="O950" s="22" t="s">
        <v>39</v>
      </c>
      <c r="P950" s="24">
        <f t="shared" ca="1" si="146"/>
        <v>0.37236720526949035</v>
      </c>
      <c r="Q950" s="24">
        <f t="shared" ca="1" si="147"/>
        <v>2.5038618413018128</v>
      </c>
      <c r="R950" s="24">
        <f t="shared" ca="1" si="151"/>
        <v>2.8762290465713032</v>
      </c>
      <c r="S950" s="22" t="str">
        <f t="shared" ca="1" si="152"/>
        <v/>
      </c>
      <c r="T950" s="24" t="str">
        <f t="shared" ca="1" si="153"/>
        <v/>
      </c>
      <c r="U950" s="24">
        <f t="shared" ca="1" si="148"/>
        <v>0</v>
      </c>
    </row>
    <row r="951" spans="7:21" x14ac:dyDescent="0.25">
      <c r="G951" s="22">
        <v>944</v>
      </c>
      <c r="H951" s="22">
        <f>HLOOKUP($O951,$B$8:$E$26,H$5,FALSE)</f>
        <v>10</v>
      </c>
      <c r="I951" s="22">
        <f>HLOOKUP($O951,$B$8:$E$26,I$5,FALSE)</f>
        <v>0.2</v>
      </c>
      <c r="J951" s="22">
        <f>HLOOKUP($O951,$B$8:$E$26,J$5,FALSE)</f>
        <v>1.4</v>
      </c>
      <c r="K951" s="22">
        <f>HLOOKUP($O951,$B$8:$E$26,K$5,FALSE)</f>
        <v>0</v>
      </c>
      <c r="L951" s="22">
        <f>HLOOKUP($O951,$B$8:$E$26,L$5,FALSE)</f>
        <v>0</v>
      </c>
      <c r="M951" s="22">
        <f t="shared" si="149"/>
        <v>2</v>
      </c>
      <c r="N951" s="22">
        <f t="shared" si="150"/>
        <v>14</v>
      </c>
      <c r="O951" s="22" t="s">
        <v>41</v>
      </c>
      <c r="P951" s="24">
        <f t="shared" ca="1" si="146"/>
        <v>0.48076306236773791</v>
      </c>
      <c r="Q951" s="24">
        <f t="shared" ca="1" si="147"/>
        <v>7.510435177854295</v>
      </c>
      <c r="R951" s="24">
        <f t="shared" ca="1" si="151"/>
        <v>7.9911982402220332</v>
      </c>
      <c r="S951" s="22" t="str">
        <f t="shared" ca="1" si="152"/>
        <v/>
      </c>
      <c r="T951" s="24" t="str">
        <f t="shared" ca="1" si="153"/>
        <v/>
      </c>
      <c r="U951" s="24">
        <f t="shared" ca="1" si="148"/>
        <v>0</v>
      </c>
    </row>
    <row r="952" spans="7:21" x14ac:dyDescent="0.25">
      <c r="G952" s="22">
        <v>945</v>
      </c>
      <c r="H952" s="22">
        <f>HLOOKUP($O952,$B$8:$E$26,H$5,FALSE)</f>
        <v>1</v>
      </c>
      <c r="I952" s="22">
        <f>HLOOKUP($O952,$B$8:$E$26,I$5,FALSE)</f>
        <v>0.3</v>
      </c>
      <c r="J952" s="22">
        <f>HLOOKUP($O952,$B$8:$E$26,J$5,FALSE)</f>
        <v>0.95</v>
      </c>
      <c r="K952" s="22">
        <f>HLOOKUP($O952,$B$8:$E$26,K$5,FALSE)</f>
        <v>0</v>
      </c>
      <c r="L952" s="22">
        <f>HLOOKUP($O952,$B$8:$E$26,L$5,FALSE)</f>
        <v>0</v>
      </c>
      <c r="M952" s="22">
        <f t="shared" si="149"/>
        <v>0.3</v>
      </c>
      <c r="N952" s="22">
        <f t="shared" si="150"/>
        <v>0.95</v>
      </c>
      <c r="O952" s="22" t="s">
        <v>38</v>
      </c>
      <c r="P952" s="24">
        <f t="shared" ca="1" si="146"/>
        <v>0.19372055959116469</v>
      </c>
      <c r="Q952" s="24">
        <f t="shared" ca="1" si="147"/>
        <v>0.62542406683849572</v>
      </c>
      <c r="R952" s="24">
        <f t="shared" ca="1" si="151"/>
        <v>0.81914462642966046</v>
      </c>
      <c r="S952" s="22" t="str">
        <f t="shared" ca="1" si="152"/>
        <v/>
      </c>
      <c r="T952" s="24" t="str">
        <f t="shared" ca="1" si="153"/>
        <v/>
      </c>
      <c r="U952" s="24">
        <f t="shared" ca="1" si="148"/>
        <v>0</v>
      </c>
    </row>
    <row r="953" spans="7:21" x14ac:dyDescent="0.25">
      <c r="G953" s="22">
        <v>946</v>
      </c>
      <c r="H953" s="22">
        <f>HLOOKUP($O953,$B$8:$E$26,H$5,FALSE)</f>
        <v>5</v>
      </c>
      <c r="I953" s="22">
        <f>HLOOKUP($O953,$B$8:$E$26,I$5,FALSE)</f>
        <v>0.18</v>
      </c>
      <c r="J953" s="22">
        <f>HLOOKUP($O953,$B$8:$E$26,J$5,FALSE)</f>
        <v>1.37</v>
      </c>
      <c r="K953" s="22">
        <f>HLOOKUP($O953,$B$8:$E$26,K$5,FALSE)</f>
        <v>0</v>
      </c>
      <c r="L953" s="22">
        <f>HLOOKUP($O953,$B$8:$E$26,L$5,FALSE)</f>
        <v>0</v>
      </c>
      <c r="M953" s="22">
        <f t="shared" si="149"/>
        <v>0.89999999999999991</v>
      </c>
      <c r="N953" s="22">
        <f t="shared" si="150"/>
        <v>6.8500000000000005</v>
      </c>
      <c r="O953" s="22" t="s">
        <v>40</v>
      </c>
      <c r="P953" s="24">
        <f t="shared" ca="1" si="146"/>
        <v>0.19881033487161301</v>
      </c>
      <c r="Q953" s="24">
        <f t="shared" ca="1" si="147"/>
        <v>3.5587410600940834</v>
      </c>
      <c r="R953" s="24">
        <f t="shared" ca="1" si="151"/>
        <v>3.7575513949656965</v>
      </c>
      <c r="S953" s="22" t="str">
        <f t="shared" ca="1" si="152"/>
        <v/>
      </c>
      <c r="T953" s="24" t="str">
        <f t="shared" ca="1" si="153"/>
        <v/>
      </c>
      <c r="U953" s="24">
        <f t="shared" ca="1" si="148"/>
        <v>0</v>
      </c>
    </row>
    <row r="954" spans="7:21" x14ac:dyDescent="0.25">
      <c r="G954" s="22">
        <v>947</v>
      </c>
      <c r="H954" s="22">
        <f>HLOOKUP($O954,$B$8:$E$26,H$5,FALSE)</f>
        <v>5</v>
      </c>
      <c r="I954" s="22">
        <f>HLOOKUP($O954,$B$8:$E$26,I$5,FALSE)</f>
        <v>0.18</v>
      </c>
      <c r="J954" s="22">
        <f>HLOOKUP($O954,$B$8:$E$26,J$5,FALSE)</f>
        <v>1.37</v>
      </c>
      <c r="K954" s="22">
        <f>HLOOKUP($O954,$B$8:$E$26,K$5,FALSE)</f>
        <v>0</v>
      </c>
      <c r="L954" s="22">
        <f>HLOOKUP($O954,$B$8:$E$26,L$5,FALSE)</f>
        <v>0</v>
      </c>
      <c r="M954" s="22">
        <f t="shared" si="149"/>
        <v>0.89999999999999991</v>
      </c>
      <c r="N954" s="22">
        <f t="shared" si="150"/>
        <v>6.8500000000000005</v>
      </c>
      <c r="O954" s="22" t="s">
        <v>40</v>
      </c>
      <c r="P954" s="24">
        <f t="shared" ca="1" si="146"/>
        <v>0.77312656002283942</v>
      </c>
      <c r="Q954" s="24">
        <f t="shared" ca="1" si="147"/>
        <v>4.1865876504279607</v>
      </c>
      <c r="R954" s="24">
        <f t="shared" ca="1" si="151"/>
        <v>4.9597142104507999</v>
      </c>
      <c r="S954" s="22" t="str">
        <f t="shared" ca="1" si="152"/>
        <v/>
      </c>
      <c r="T954" s="24" t="str">
        <f t="shared" ca="1" si="153"/>
        <v/>
      </c>
      <c r="U954" s="24">
        <f t="shared" ca="1" si="148"/>
        <v>0</v>
      </c>
    </row>
    <row r="955" spans="7:21" x14ac:dyDescent="0.25">
      <c r="G955" s="22">
        <v>948</v>
      </c>
      <c r="H955" s="22">
        <f>HLOOKUP($O955,$B$8:$E$26,H$5,FALSE)</f>
        <v>10</v>
      </c>
      <c r="I955" s="22">
        <f>HLOOKUP($O955,$B$8:$E$26,I$5,FALSE)</f>
        <v>0.2</v>
      </c>
      <c r="J955" s="22">
        <f>HLOOKUP($O955,$B$8:$E$26,J$5,FALSE)</f>
        <v>1.4</v>
      </c>
      <c r="K955" s="22">
        <f>HLOOKUP($O955,$B$8:$E$26,K$5,FALSE)</f>
        <v>0</v>
      </c>
      <c r="L955" s="22">
        <f>HLOOKUP($O955,$B$8:$E$26,L$5,FALSE)</f>
        <v>0</v>
      </c>
      <c r="M955" s="22">
        <f t="shared" si="149"/>
        <v>2</v>
      </c>
      <c r="N955" s="22">
        <f t="shared" si="150"/>
        <v>14</v>
      </c>
      <c r="O955" s="22" t="s">
        <v>41</v>
      </c>
      <c r="P955" s="24">
        <f t="shared" ca="1" si="146"/>
        <v>0.39417807196367494</v>
      </c>
      <c r="Q955" s="24">
        <f t="shared" ca="1" si="147"/>
        <v>8.3863961460426246</v>
      </c>
      <c r="R955" s="24">
        <f t="shared" ca="1" si="151"/>
        <v>8.7805742180062989</v>
      </c>
      <c r="S955" s="22" t="str">
        <f t="shared" ca="1" si="152"/>
        <v/>
      </c>
      <c r="T955" s="24" t="str">
        <f t="shared" ca="1" si="153"/>
        <v/>
      </c>
      <c r="U955" s="24">
        <f t="shared" ca="1" si="148"/>
        <v>0</v>
      </c>
    </row>
    <row r="956" spans="7:21" x14ac:dyDescent="0.25">
      <c r="G956" s="22">
        <v>949</v>
      </c>
      <c r="H956" s="22">
        <f>HLOOKUP($O956,$B$8:$E$26,H$5,FALSE)</f>
        <v>1</v>
      </c>
      <c r="I956" s="22">
        <f>HLOOKUP($O956,$B$8:$E$26,I$5,FALSE)</f>
        <v>0.3</v>
      </c>
      <c r="J956" s="22">
        <f>HLOOKUP($O956,$B$8:$E$26,J$5,FALSE)</f>
        <v>0.95</v>
      </c>
      <c r="K956" s="22">
        <f>HLOOKUP($O956,$B$8:$E$26,K$5,FALSE)</f>
        <v>0</v>
      </c>
      <c r="L956" s="22">
        <f>HLOOKUP($O956,$B$8:$E$26,L$5,FALSE)</f>
        <v>0</v>
      </c>
      <c r="M956" s="22">
        <f t="shared" si="149"/>
        <v>0.3</v>
      </c>
      <c r="N956" s="22">
        <f t="shared" si="150"/>
        <v>0.95</v>
      </c>
      <c r="O956" s="22" t="s">
        <v>38</v>
      </c>
      <c r="P956" s="24">
        <f t="shared" ca="1" si="146"/>
        <v>1.0198889422497014E-2</v>
      </c>
      <c r="Q956" s="24">
        <f t="shared" ca="1" si="147"/>
        <v>0.65882342660608673</v>
      </c>
      <c r="R956" s="24">
        <f t="shared" ca="1" si="151"/>
        <v>0.66902231602858375</v>
      </c>
      <c r="S956" s="22" t="str">
        <f t="shared" ca="1" si="152"/>
        <v/>
      </c>
      <c r="T956" s="24" t="str">
        <f t="shared" ca="1" si="153"/>
        <v/>
      </c>
      <c r="U956" s="24">
        <f t="shared" ca="1" si="148"/>
        <v>0</v>
      </c>
    </row>
    <row r="957" spans="7:21" x14ac:dyDescent="0.25">
      <c r="G957" s="22">
        <v>950</v>
      </c>
      <c r="H957" s="22">
        <f>HLOOKUP($O957,$B$8:$E$26,H$5,FALSE)</f>
        <v>1</v>
      </c>
      <c r="I957" s="22">
        <f>HLOOKUP($O957,$B$8:$E$26,I$5,FALSE)</f>
        <v>0.3</v>
      </c>
      <c r="J957" s="22">
        <f>HLOOKUP($O957,$B$8:$E$26,J$5,FALSE)</f>
        <v>0.95</v>
      </c>
      <c r="K957" s="22">
        <f>HLOOKUP($O957,$B$8:$E$26,K$5,FALSE)</f>
        <v>0</v>
      </c>
      <c r="L957" s="22">
        <f>HLOOKUP($O957,$B$8:$E$26,L$5,FALSE)</f>
        <v>0</v>
      </c>
      <c r="M957" s="22">
        <f t="shared" si="149"/>
        <v>0.3</v>
      </c>
      <c r="N957" s="22">
        <f t="shared" si="150"/>
        <v>0.95</v>
      </c>
      <c r="O957" s="22" t="s">
        <v>38</v>
      </c>
      <c r="P957" s="24">
        <f t="shared" ca="1" si="146"/>
        <v>0.12521441939675054</v>
      </c>
      <c r="Q957" s="24">
        <f t="shared" ca="1" si="147"/>
        <v>0.57696117804443825</v>
      </c>
      <c r="R957" s="24">
        <f t="shared" ca="1" si="151"/>
        <v>0.70217559744118874</v>
      </c>
      <c r="S957" s="22" t="str">
        <f t="shared" ca="1" si="152"/>
        <v/>
      </c>
      <c r="T957" s="24" t="str">
        <f t="shared" ca="1" si="153"/>
        <v/>
      </c>
      <c r="U957" s="24">
        <f t="shared" ca="1" si="148"/>
        <v>0</v>
      </c>
    </row>
    <row r="958" spans="7:21" x14ac:dyDescent="0.25">
      <c r="G958" s="22">
        <v>951</v>
      </c>
      <c r="H958" s="22">
        <f>HLOOKUP($O958,$B$8:$E$26,H$5,FALSE)</f>
        <v>1</v>
      </c>
      <c r="I958" s="22">
        <f>HLOOKUP($O958,$B$8:$E$26,I$5,FALSE)</f>
        <v>0.3</v>
      </c>
      <c r="J958" s="22">
        <f>HLOOKUP($O958,$B$8:$E$26,J$5,FALSE)</f>
        <v>0.95</v>
      </c>
      <c r="K958" s="22">
        <f>HLOOKUP($O958,$B$8:$E$26,K$5,FALSE)</f>
        <v>0</v>
      </c>
      <c r="L958" s="22">
        <f>HLOOKUP($O958,$B$8:$E$26,L$5,FALSE)</f>
        <v>0</v>
      </c>
      <c r="M958" s="22">
        <f t="shared" si="149"/>
        <v>0.3</v>
      </c>
      <c r="N958" s="22">
        <f t="shared" si="150"/>
        <v>0.95</v>
      </c>
      <c r="O958" s="22" t="s">
        <v>38</v>
      </c>
      <c r="P958" s="24">
        <f t="shared" ca="1" si="146"/>
        <v>3.5772237657458412E-2</v>
      </c>
      <c r="Q958" s="24">
        <f t="shared" ca="1" si="147"/>
        <v>0.55585238530865211</v>
      </c>
      <c r="R958" s="24">
        <f t="shared" ca="1" si="151"/>
        <v>0.59162462296611051</v>
      </c>
      <c r="S958" s="22" t="str">
        <f t="shared" ca="1" si="152"/>
        <v/>
      </c>
      <c r="T958" s="24" t="str">
        <f t="shared" ca="1" si="153"/>
        <v/>
      </c>
      <c r="U958" s="24">
        <f t="shared" ca="1" si="148"/>
        <v>0</v>
      </c>
    </row>
    <row r="959" spans="7:21" x14ac:dyDescent="0.25">
      <c r="G959" s="22">
        <v>952</v>
      </c>
      <c r="H959" s="22">
        <f>HLOOKUP($O959,$B$8:$E$26,H$5,FALSE)</f>
        <v>5</v>
      </c>
      <c r="I959" s="22">
        <f>HLOOKUP($O959,$B$8:$E$26,I$5,FALSE)</f>
        <v>0.18</v>
      </c>
      <c r="J959" s="22">
        <f>HLOOKUP($O959,$B$8:$E$26,J$5,FALSE)</f>
        <v>1.37</v>
      </c>
      <c r="K959" s="22">
        <f>HLOOKUP($O959,$B$8:$E$26,K$5,FALSE)</f>
        <v>0</v>
      </c>
      <c r="L959" s="22">
        <f>HLOOKUP($O959,$B$8:$E$26,L$5,FALSE)</f>
        <v>0</v>
      </c>
      <c r="M959" s="22">
        <f t="shared" si="149"/>
        <v>0.89999999999999991</v>
      </c>
      <c r="N959" s="22">
        <f t="shared" si="150"/>
        <v>6.8500000000000005</v>
      </c>
      <c r="O959" s="22" t="s">
        <v>40</v>
      </c>
      <c r="P959" s="24">
        <f t="shared" ca="1" si="146"/>
        <v>0.83484734693733231</v>
      </c>
      <c r="Q959" s="24">
        <f t="shared" ca="1" si="147"/>
        <v>3.9335242328781672</v>
      </c>
      <c r="R959" s="24">
        <f t="shared" ca="1" si="151"/>
        <v>4.7683715798154998</v>
      </c>
      <c r="S959" s="22" t="str">
        <f t="shared" ca="1" si="152"/>
        <v/>
      </c>
      <c r="T959" s="24" t="str">
        <f t="shared" ca="1" si="153"/>
        <v/>
      </c>
      <c r="U959" s="24">
        <f t="shared" ca="1" si="148"/>
        <v>0</v>
      </c>
    </row>
    <row r="960" spans="7:21" x14ac:dyDescent="0.25">
      <c r="G960" s="22">
        <v>953</v>
      </c>
      <c r="H960" s="22">
        <f>HLOOKUP($O960,$B$8:$E$26,H$5,FALSE)</f>
        <v>3</v>
      </c>
      <c r="I960" s="22">
        <f>HLOOKUP($O960,$B$8:$E$26,I$5,FALSE)</f>
        <v>0.2</v>
      </c>
      <c r="J960" s="22">
        <f>HLOOKUP($O960,$B$8:$E$26,J$5,FALSE)</f>
        <v>1.26</v>
      </c>
      <c r="K960" s="22">
        <f>HLOOKUP($O960,$B$8:$E$26,K$5,FALSE)</f>
        <v>0</v>
      </c>
      <c r="L960" s="22">
        <f>HLOOKUP($O960,$B$8:$E$26,L$5,FALSE)</f>
        <v>0</v>
      </c>
      <c r="M960" s="22">
        <f t="shared" si="149"/>
        <v>0.60000000000000009</v>
      </c>
      <c r="N960" s="22">
        <f t="shared" si="150"/>
        <v>3.7800000000000002</v>
      </c>
      <c r="O960" s="22" t="s">
        <v>39</v>
      </c>
      <c r="P960" s="24">
        <f t="shared" ca="1" si="146"/>
        <v>0.4365923325426182</v>
      </c>
      <c r="Q960" s="24">
        <f t="shared" ca="1" si="147"/>
        <v>2.1507285912031522</v>
      </c>
      <c r="R960" s="24">
        <f t="shared" ca="1" si="151"/>
        <v>2.5873209237457706</v>
      </c>
      <c r="S960" s="22" t="str">
        <f t="shared" ca="1" si="152"/>
        <v/>
      </c>
      <c r="T960" s="24" t="str">
        <f t="shared" ca="1" si="153"/>
        <v/>
      </c>
      <c r="U960" s="24">
        <f t="shared" ca="1" si="148"/>
        <v>0</v>
      </c>
    </row>
    <row r="961" spans="7:21" x14ac:dyDescent="0.25">
      <c r="G961" s="22">
        <v>954</v>
      </c>
      <c r="H961" s="22">
        <f>HLOOKUP($O961,$B$8:$E$26,H$5,FALSE)</f>
        <v>3</v>
      </c>
      <c r="I961" s="22">
        <f>HLOOKUP($O961,$B$8:$E$26,I$5,FALSE)</f>
        <v>0.2</v>
      </c>
      <c r="J961" s="22">
        <f>HLOOKUP($O961,$B$8:$E$26,J$5,FALSE)</f>
        <v>1.26</v>
      </c>
      <c r="K961" s="22">
        <f>HLOOKUP($O961,$B$8:$E$26,K$5,FALSE)</f>
        <v>0</v>
      </c>
      <c r="L961" s="22">
        <f>HLOOKUP($O961,$B$8:$E$26,L$5,FALSE)</f>
        <v>0</v>
      </c>
      <c r="M961" s="22">
        <f t="shared" si="149"/>
        <v>0.60000000000000009</v>
      </c>
      <c r="N961" s="22">
        <f t="shared" si="150"/>
        <v>3.7800000000000002</v>
      </c>
      <c r="O961" s="22" t="s">
        <v>39</v>
      </c>
      <c r="P961" s="24">
        <f t="shared" ca="1" si="146"/>
        <v>0.25793287328277903</v>
      </c>
      <c r="Q961" s="24">
        <f t="shared" ca="1" si="147"/>
        <v>2.0574799851696475</v>
      </c>
      <c r="R961" s="24">
        <f t="shared" ca="1" si="151"/>
        <v>2.3154128584524267</v>
      </c>
      <c r="S961" s="22" t="str">
        <f t="shared" ca="1" si="152"/>
        <v/>
      </c>
      <c r="T961" s="24" t="str">
        <f t="shared" ca="1" si="153"/>
        <v/>
      </c>
      <c r="U961" s="24">
        <f t="shared" ca="1" si="148"/>
        <v>0</v>
      </c>
    </row>
    <row r="962" spans="7:21" x14ac:dyDescent="0.25">
      <c r="G962" s="22">
        <v>955</v>
      </c>
      <c r="H962" s="22">
        <f>HLOOKUP($O962,$B$8:$E$26,H$5,FALSE)</f>
        <v>10</v>
      </c>
      <c r="I962" s="22">
        <f>HLOOKUP($O962,$B$8:$E$26,I$5,FALSE)</f>
        <v>0.2</v>
      </c>
      <c r="J962" s="22">
        <f>HLOOKUP($O962,$B$8:$E$26,J$5,FALSE)</f>
        <v>1.4</v>
      </c>
      <c r="K962" s="22">
        <f>HLOOKUP($O962,$B$8:$E$26,K$5,FALSE)</f>
        <v>0</v>
      </c>
      <c r="L962" s="22">
        <f>HLOOKUP($O962,$B$8:$E$26,L$5,FALSE)</f>
        <v>0</v>
      </c>
      <c r="M962" s="22">
        <f t="shared" si="149"/>
        <v>2</v>
      </c>
      <c r="N962" s="22">
        <f t="shared" si="150"/>
        <v>14</v>
      </c>
      <c r="O962" s="22" t="s">
        <v>41</v>
      </c>
      <c r="P962" s="24">
        <f t="shared" ca="1" si="146"/>
        <v>0.22845702267809198</v>
      </c>
      <c r="Q962" s="24">
        <f t="shared" ca="1" si="147"/>
        <v>7.677720978390262</v>
      </c>
      <c r="R962" s="24">
        <f t="shared" ca="1" si="151"/>
        <v>7.906178001068354</v>
      </c>
      <c r="S962" s="22" t="str">
        <f t="shared" ca="1" si="152"/>
        <v/>
      </c>
      <c r="T962" s="24" t="str">
        <f t="shared" ca="1" si="153"/>
        <v/>
      </c>
      <c r="U962" s="24">
        <f t="shared" ca="1" si="148"/>
        <v>0</v>
      </c>
    </row>
    <row r="963" spans="7:21" x14ac:dyDescent="0.25">
      <c r="G963" s="22">
        <v>956</v>
      </c>
      <c r="H963" s="22">
        <f>HLOOKUP($O963,$B$8:$E$26,H$5,FALSE)</f>
        <v>3</v>
      </c>
      <c r="I963" s="22">
        <f>HLOOKUP($O963,$B$8:$E$26,I$5,FALSE)</f>
        <v>0.2</v>
      </c>
      <c r="J963" s="22">
        <f>HLOOKUP($O963,$B$8:$E$26,J$5,FALSE)</f>
        <v>1.26</v>
      </c>
      <c r="K963" s="22">
        <f>HLOOKUP($O963,$B$8:$E$26,K$5,FALSE)</f>
        <v>0</v>
      </c>
      <c r="L963" s="22">
        <f>HLOOKUP($O963,$B$8:$E$26,L$5,FALSE)</f>
        <v>0</v>
      </c>
      <c r="M963" s="22">
        <f t="shared" si="149"/>
        <v>0.60000000000000009</v>
      </c>
      <c r="N963" s="22">
        <f t="shared" si="150"/>
        <v>3.7800000000000002</v>
      </c>
      <c r="O963" s="22" t="s">
        <v>39</v>
      </c>
      <c r="P963" s="24">
        <f t="shared" ca="1" si="146"/>
        <v>0.57507463360302169</v>
      </c>
      <c r="Q963" s="24">
        <f t="shared" ca="1" si="147"/>
        <v>1.9668316337673351</v>
      </c>
      <c r="R963" s="24">
        <f t="shared" ca="1" si="151"/>
        <v>2.541906267370357</v>
      </c>
      <c r="S963" s="22" t="str">
        <f t="shared" ca="1" si="152"/>
        <v/>
      </c>
      <c r="T963" s="24" t="str">
        <f t="shared" ca="1" si="153"/>
        <v/>
      </c>
      <c r="U963" s="24">
        <f t="shared" ca="1" si="148"/>
        <v>0</v>
      </c>
    </row>
    <row r="964" spans="7:21" x14ac:dyDescent="0.25">
      <c r="G964" s="22">
        <v>957</v>
      </c>
      <c r="H964" s="22">
        <f>HLOOKUP($O964,$B$8:$E$26,H$5,FALSE)</f>
        <v>3</v>
      </c>
      <c r="I964" s="22">
        <f>HLOOKUP($O964,$B$8:$E$26,I$5,FALSE)</f>
        <v>0.2</v>
      </c>
      <c r="J964" s="22">
        <f>HLOOKUP($O964,$B$8:$E$26,J$5,FALSE)</f>
        <v>1.26</v>
      </c>
      <c r="K964" s="22">
        <f>HLOOKUP($O964,$B$8:$E$26,K$5,FALSE)</f>
        <v>0</v>
      </c>
      <c r="L964" s="22">
        <f>HLOOKUP($O964,$B$8:$E$26,L$5,FALSE)</f>
        <v>0</v>
      </c>
      <c r="M964" s="22">
        <f t="shared" si="149"/>
        <v>0.60000000000000009</v>
      </c>
      <c r="N964" s="22">
        <f t="shared" si="150"/>
        <v>3.7800000000000002</v>
      </c>
      <c r="O964" s="22" t="s">
        <v>39</v>
      </c>
      <c r="P964" s="24">
        <f t="shared" ca="1" si="146"/>
        <v>0.27272694869541503</v>
      </c>
      <c r="Q964" s="24">
        <f t="shared" ca="1" si="147"/>
        <v>1.9439310179254594</v>
      </c>
      <c r="R964" s="24">
        <f t="shared" ca="1" si="151"/>
        <v>2.2166579666208746</v>
      </c>
      <c r="S964" s="22" t="str">
        <f t="shared" ca="1" si="152"/>
        <v/>
      </c>
      <c r="T964" s="24" t="str">
        <f t="shared" ca="1" si="153"/>
        <v/>
      </c>
      <c r="U964" s="24">
        <f t="shared" ca="1" si="148"/>
        <v>0</v>
      </c>
    </row>
    <row r="965" spans="7:21" x14ac:dyDescent="0.25">
      <c r="G965" s="22">
        <v>958</v>
      </c>
      <c r="H965" s="22">
        <f>HLOOKUP($O965,$B$8:$E$26,H$5,FALSE)</f>
        <v>5</v>
      </c>
      <c r="I965" s="22">
        <f>HLOOKUP($O965,$B$8:$E$26,I$5,FALSE)</f>
        <v>0.18</v>
      </c>
      <c r="J965" s="22">
        <f>HLOOKUP($O965,$B$8:$E$26,J$5,FALSE)</f>
        <v>1.37</v>
      </c>
      <c r="K965" s="22">
        <f>HLOOKUP($O965,$B$8:$E$26,K$5,FALSE)</f>
        <v>0</v>
      </c>
      <c r="L965" s="22">
        <f>HLOOKUP($O965,$B$8:$E$26,L$5,FALSE)</f>
        <v>0</v>
      </c>
      <c r="M965" s="22">
        <f t="shared" si="149"/>
        <v>0.89999999999999991</v>
      </c>
      <c r="N965" s="22">
        <f t="shared" si="150"/>
        <v>6.8500000000000005</v>
      </c>
      <c r="O965" s="22" t="s">
        <v>40</v>
      </c>
      <c r="P965" s="24">
        <f t="shared" ca="1" si="146"/>
        <v>0.51447623811242771</v>
      </c>
      <c r="Q965" s="24">
        <f t="shared" ca="1" si="147"/>
        <v>4.4446402403332987</v>
      </c>
      <c r="R965" s="24">
        <f t="shared" ca="1" si="151"/>
        <v>4.9591164784457265</v>
      </c>
      <c r="S965" s="22" t="str">
        <f t="shared" ca="1" si="152"/>
        <v/>
      </c>
      <c r="T965" s="24" t="str">
        <f t="shared" ca="1" si="153"/>
        <v/>
      </c>
      <c r="U965" s="24">
        <f t="shared" ca="1" si="148"/>
        <v>0</v>
      </c>
    </row>
    <row r="966" spans="7:21" x14ac:dyDescent="0.25">
      <c r="G966" s="22">
        <v>959</v>
      </c>
      <c r="H966" s="22">
        <f>HLOOKUP($O966,$B$8:$E$26,H$5,FALSE)</f>
        <v>1</v>
      </c>
      <c r="I966" s="22">
        <f>HLOOKUP($O966,$B$8:$E$26,I$5,FALSE)</f>
        <v>0.3</v>
      </c>
      <c r="J966" s="22">
        <f>HLOOKUP($O966,$B$8:$E$26,J$5,FALSE)</f>
        <v>0.95</v>
      </c>
      <c r="K966" s="22">
        <f>HLOOKUP($O966,$B$8:$E$26,K$5,FALSE)</f>
        <v>0</v>
      </c>
      <c r="L966" s="22">
        <f>HLOOKUP($O966,$B$8:$E$26,L$5,FALSE)</f>
        <v>0</v>
      </c>
      <c r="M966" s="22">
        <f t="shared" si="149"/>
        <v>0.3</v>
      </c>
      <c r="N966" s="22">
        <f t="shared" si="150"/>
        <v>0.95</v>
      </c>
      <c r="O966" s="22" t="s">
        <v>38</v>
      </c>
      <c r="P966" s="24">
        <f t="shared" ca="1" si="146"/>
        <v>0.20182184654925941</v>
      </c>
      <c r="Q966" s="24">
        <f t="shared" ca="1" si="147"/>
        <v>0.70707807124795752</v>
      </c>
      <c r="R966" s="24">
        <f t="shared" ca="1" si="151"/>
        <v>0.90889991779721691</v>
      </c>
      <c r="S966" s="22" t="str">
        <f t="shared" ca="1" si="152"/>
        <v/>
      </c>
      <c r="T966" s="24" t="str">
        <f t="shared" ca="1" si="153"/>
        <v/>
      </c>
      <c r="U966" s="24">
        <f t="shared" ca="1" si="148"/>
        <v>0</v>
      </c>
    </row>
    <row r="967" spans="7:21" x14ac:dyDescent="0.25">
      <c r="G967" s="22">
        <v>960</v>
      </c>
      <c r="H967" s="22">
        <f>HLOOKUP($O967,$B$8:$E$26,H$5,FALSE)</f>
        <v>1</v>
      </c>
      <c r="I967" s="22">
        <f>HLOOKUP($O967,$B$8:$E$26,I$5,FALSE)</f>
        <v>0.3</v>
      </c>
      <c r="J967" s="22">
        <f>HLOOKUP($O967,$B$8:$E$26,J$5,FALSE)</f>
        <v>0.95</v>
      </c>
      <c r="K967" s="22">
        <f>HLOOKUP($O967,$B$8:$E$26,K$5,FALSE)</f>
        <v>0</v>
      </c>
      <c r="L967" s="22">
        <f>HLOOKUP($O967,$B$8:$E$26,L$5,FALSE)</f>
        <v>0</v>
      </c>
      <c r="M967" s="22">
        <f t="shared" si="149"/>
        <v>0.3</v>
      </c>
      <c r="N967" s="22">
        <f t="shared" si="150"/>
        <v>0.95</v>
      </c>
      <c r="O967" s="22" t="s">
        <v>38</v>
      </c>
      <c r="P967" s="24">
        <f t="shared" ca="1" si="146"/>
        <v>0.29876631000438969</v>
      </c>
      <c r="Q967" s="24">
        <f t="shared" ca="1" si="147"/>
        <v>0.66254362543566492</v>
      </c>
      <c r="R967" s="24">
        <f t="shared" ca="1" si="151"/>
        <v>0.96130993544005461</v>
      </c>
      <c r="S967" s="22" t="str">
        <f t="shared" ca="1" si="152"/>
        <v/>
      </c>
      <c r="T967" s="24" t="str">
        <f t="shared" ca="1" si="153"/>
        <v/>
      </c>
      <c r="U967" s="24">
        <f t="shared" ca="1" si="148"/>
        <v>0</v>
      </c>
    </row>
    <row r="968" spans="7:21" x14ac:dyDescent="0.25">
      <c r="G968" s="22">
        <v>961</v>
      </c>
      <c r="H968" s="22">
        <f>HLOOKUP($O968,$B$8:$E$26,H$5,FALSE)</f>
        <v>1</v>
      </c>
      <c r="I968" s="22">
        <f>HLOOKUP($O968,$B$8:$E$26,I$5,FALSE)</f>
        <v>0.3</v>
      </c>
      <c r="J968" s="22">
        <f>HLOOKUP($O968,$B$8:$E$26,J$5,FALSE)</f>
        <v>0.95</v>
      </c>
      <c r="K968" s="22">
        <f>HLOOKUP($O968,$B$8:$E$26,K$5,FALSE)</f>
        <v>0</v>
      </c>
      <c r="L968" s="22">
        <f>HLOOKUP($O968,$B$8:$E$26,L$5,FALSE)</f>
        <v>0</v>
      </c>
      <c r="M968" s="22">
        <f t="shared" si="149"/>
        <v>0.3</v>
      </c>
      <c r="N968" s="22">
        <f t="shared" si="150"/>
        <v>0.95</v>
      </c>
      <c r="O968" s="22" t="s">
        <v>38</v>
      </c>
      <c r="P968" s="24">
        <f t="shared" ca="1" si="146"/>
        <v>0.19089090782223769</v>
      </c>
      <c r="Q968" s="24">
        <f t="shared" ca="1" si="147"/>
        <v>0.60008366923979228</v>
      </c>
      <c r="R968" s="24">
        <f t="shared" ca="1" si="151"/>
        <v>0.79097457706203</v>
      </c>
      <c r="S968" s="22" t="str">
        <f t="shared" ca="1" si="152"/>
        <v/>
      </c>
      <c r="T968" s="24" t="str">
        <f t="shared" ca="1" si="153"/>
        <v/>
      </c>
      <c r="U968" s="24">
        <f t="shared" ca="1" si="148"/>
        <v>0</v>
      </c>
    </row>
    <row r="969" spans="7:21" x14ac:dyDescent="0.25">
      <c r="G969" s="22">
        <v>962</v>
      </c>
      <c r="H969" s="22">
        <f>HLOOKUP($O969,$B$8:$E$26,H$5,FALSE)</f>
        <v>3</v>
      </c>
      <c r="I969" s="22">
        <f>HLOOKUP($O969,$B$8:$E$26,I$5,FALSE)</f>
        <v>0.2</v>
      </c>
      <c r="J969" s="22">
        <f>HLOOKUP($O969,$B$8:$E$26,J$5,FALSE)</f>
        <v>1.26</v>
      </c>
      <c r="K969" s="22">
        <f>HLOOKUP($O969,$B$8:$E$26,K$5,FALSE)</f>
        <v>0</v>
      </c>
      <c r="L969" s="22">
        <f>HLOOKUP($O969,$B$8:$E$26,L$5,FALSE)</f>
        <v>0</v>
      </c>
      <c r="M969" s="22">
        <f t="shared" si="149"/>
        <v>0.60000000000000009</v>
      </c>
      <c r="N969" s="22">
        <f t="shared" si="150"/>
        <v>3.7800000000000002</v>
      </c>
      <c r="O969" s="22" t="s">
        <v>39</v>
      </c>
      <c r="P969" s="24">
        <f t="shared" ref="P969:P1032" ca="1" si="154">RAND()*$M969</f>
        <v>0.15266979032452715</v>
      </c>
      <c r="Q969" s="24">
        <f t="shared" ref="Q969:Q1032" ca="1" si="155">MIN(N969*20,MAX(M969,NORMINV(RAND(),N969-(N969-M969)/2,(N969-M969)/16)))</f>
        <v>2.1162113082770655</v>
      </c>
      <c r="R969" s="24">
        <f t="shared" ca="1" si="151"/>
        <v>2.2688810986015926</v>
      </c>
      <c r="S969" s="22" t="str">
        <f t="shared" ca="1" si="152"/>
        <v/>
      </c>
      <c r="T969" s="24" t="str">
        <f t="shared" ca="1" si="153"/>
        <v/>
      </c>
      <c r="U969" s="24">
        <f t="shared" ref="U969:U1032" ca="1" si="156">Q969*K969*L969</f>
        <v>0</v>
      </c>
    </row>
    <row r="970" spans="7:21" x14ac:dyDescent="0.25">
      <c r="G970" s="22">
        <v>963</v>
      </c>
      <c r="H970" s="22">
        <f>HLOOKUP($O970,$B$8:$E$26,H$5,FALSE)</f>
        <v>5</v>
      </c>
      <c r="I970" s="22">
        <f>HLOOKUP($O970,$B$8:$E$26,I$5,FALSE)</f>
        <v>0.18</v>
      </c>
      <c r="J970" s="22">
        <f>HLOOKUP($O970,$B$8:$E$26,J$5,FALSE)</f>
        <v>1.37</v>
      </c>
      <c r="K970" s="22">
        <f>HLOOKUP($O970,$B$8:$E$26,K$5,FALSE)</f>
        <v>0</v>
      </c>
      <c r="L970" s="22">
        <f>HLOOKUP($O970,$B$8:$E$26,L$5,FALSE)</f>
        <v>0</v>
      </c>
      <c r="M970" s="22">
        <f t="shared" si="149"/>
        <v>0.89999999999999991</v>
      </c>
      <c r="N970" s="22">
        <f t="shared" si="150"/>
        <v>6.8500000000000005</v>
      </c>
      <c r="O970" s="22" t="s">
        <v>40</v>
      </c>
      <c r="P970" s="24">
        <f t="shared" ca="1" si="154"/>
        <v>0.70707128921457929</v>
      </c>
      <c r="Q970" s="24">
        <f t="shared" ca="1" si="155"/>
        <v>3.7871260078766351</v>
      </c>
      <c r="R970" s="24">
        <f t="shared" ca="1" si="151"/>
        <v>4.4941972970912145</v>
      </c>
      <c r="S970" s="22" t="str">
        <f t="shared" ca="1" si="152"/>
        <v/>
      </c>
      <c r="T970" s="24" t="str">
        <f t="shared" ca="1" si="153"/>
        <v/>
      </c>
      <c r="U970" s="24">
        <f t="shared" ca="1" si="156"/>
        <v>0</v>
      </c>
    </row>
    <row r="971" spans="7:21" x14ac:dyDescent="0.25">
      <c r="G971" s="22">
        <v>964</v>
      </c>
      <c r="H971" s="22">
        <f>HLOOKUP($O971,$B$8:$E$26,H$5,FALSE)</f>
        <v>10</v>
      </c>
      <c r="I971" s="22">
        <f>HLOOKUP($O971,$B$8:$E$26,I$5,FALSE)</f>
        <v>0.2</v>
      </c>
      <c r="J971" s="22">
        <f>HLOOKUP($O971,$B$8:$E$26,J$5,FALSE)</f>
        <v>1.4</v>
      </c>
      <c r="K971" s="22">
        <f>HLOOKUP($O971,$B$8:$E$26,K$5,FALSE)</f>
        <v>0</v>
      </c>
      <c r="L971" s="22">
        <f>HLOOKUP($O971,$B$8:$E$26,L$5,FALSE)</f>
        <v>0</v>
      </c>
      <c r="M971" s="22">
        <f t="shared" si="149"/>
        <v>2</v>
      </c>
      <c r="N971" s="22">
        <f t="shared" si="150"/>
        <v>14</v>
      </c>
      <c r="O971" s="22" t="s">
        <v>41</v>
      </c>
      <c r="P971" s="24">
        <f t="shared" ca="1" si="154"/>
        <v>1.3712780480383553</v>
      </c>
      <c r="Q971" s="24">
        <f t="shared" ca="1" si="155"/>
        <v>8.7471037466317814</v>
      </c>
      <c r="R971" s="24">
        <f t="shared" ca="1" si="151"/>
        <v>10.118381794670137</v>
      </c>
      <c r="S971" s="22" t="str">
        <f t="shared" ca="1" si="152"/>
        <v>D</v>
      </c>
      <c r="T971" s="24">
        <f t="shared" ca="1" si="153"/>
        <v>0.1183817946701371</v>
      </c>
      <c r="U971" s="24">
        <f t="shared" ca="1" si="156"/>
        <v>0</v>
      </c>
    </row>
    <row r="972" spans="7:21" x14ac:dyDescent="0.25">
      <c r="G972" s="22">
        <v>965</v>
      </c>
      <c r="H972" s="22">
        <f>HLOOKUP($O972,$B$8:$E$26,H$5,FALSE)</f>
        <v>1</v>
      </c>
      <c r="I972" s="22">
        <f>HLOOKUP($O972,$B$8:$E$26,I$5,FALSE)</f>
        <v>0.3</v>
      </c>
      <c r="J972" s="22">
        <f>HLOOKUP($O972,$B$8:$E$26,J$5,FALSE)</f>
        <v>0.95</v>
      </c>
      <c r="K972" s="22">
        <f>HLOOKUP($O972,$B$8:$E$26,K$5,FALSE)</f>
        <v>0</v>
      </c>
      <c r="L972" s="22">
        <f>HLOOKUP($O972,$B$8:$E$26,L$5,FALSE)</f>
        <v>0</v>
      </c>
      <c r="M972" s="22">
        <f t="shared" si="149"/>
        <v>0.3</v>
      </c>
      <c r="N972" s="22">
        <f t="shared" si="150"/>
        <v>0.95</v>
      </c>
      <c r="O972" s="22" t="s">
        <v>38</v>
      </c>
      <c r="P972" s="24">
        <f t="shared" ca="1" si="154"/>
        <v>5.1218853886366454E-2</v>
      </c>
      <c r="Q972" s="24">
        <f t="shared" ca="1" si="155"/>
        <v>0.69461176468052488</v>
      </c>
      <c r="R972" s="24">
        <f t="shared" ca="1" si="151"/>
        <v>0.74583061856689137</v>
      </c>
      <c r="S972" s="22" t="str">
        <f t="shared" ca="1" si="152"/>
        <v/>
      </c>
      <c r="T972" s="24" t="str">
        <f t="shared" ca="1" si="153"/>
        <v/>
      </c>
      <c r="U972" s="24">
        <f t="shared" ca="1" si="156"/>
        <v>0</v>
      </c>
    </row>
    <row r="973" spans="7:21" x14ac:dyDescent="0.25">
      <c r="G973" s="22">
        <v>966</v>
      </c>
      <c r="H973" s="22">
        <f>HLOOKUP($O973,$B$8:$E$26,H$5,FALSE)</f>
        <v>1</v>
      </c>
      <c r="I973" s="22">
        <f>HLOOKUP($O973,$B$8:$E$26,I$5,FALSE)</f>
        <v>0.3</v>
      </c>
      <c r="J973" s="22">
        <f>HLOOKUP($O973,$B$8:$E$26,J$5,FALSE)</f>
        <v>0.95</v>
      </c>
      <c r="K973" s="22">
        <f>HLOOKUP($O973,$B$8:$E$26,K$5,FALSE)</f>
        <v>0</v>
      </c>
      <c r="L973" s="22">
        <f>HLOOKUP($O973,$B$8:$E$26,L$5,FALSE)</f>
        <v>0</v>
      </c>
      <c r="M973" s="22">
        <f t="shared" si="149"/>
        <v>0.3</v>
      </c>
      <c r="N973" s="22">
        <f t="shared" si="150"/>
        <v>0.95</v>
      </c>
      <c r="O973" s="22" t="s">
        <v>38</v>
      </c>
      <c r="P973" s="24">
        <f t="shared" ca="1" si="154"/>
        <v>0.18471052064438523</v>
      </c>
      <c r="Q973" s="24">
        <f t="shared" ca="1" si="155"/>
        <v>0.64043391200963729</v>
      </c>
      <c r="R973" s="24">
        <f t="shared" ca="1" si="151"/>
        <v>0.82514443265402249</v>
      </c>
      <c r="S973" s="22" t="str">
        <f t="shared" ca="1" si="152"/>
        <v/>
      </c>
      <c r="T973" s="24" t="str">
        <f t="shared" ca="1" si="153"/>
        <v/>
      </c>
      <c r="U973" s="24">
        <f t="shared" ca="1" si="156"/>
        <v>0</v>
      </c>
    </row>
    <row r="974" spans="7:21" x14ac:dyDescent="0.25">
      <c r="G974" s="22">
        <v>967</v>
      </c>
      <c r="H974" s="22">
        <f>HLOOKUP($O974,$B$8:$E$26,H$5,FALSE)</f>
        <v>3</v>
      </c>
      <c r="I974" s="22">
        <f>HLOOKUP($O974,$B$8:$E$26,I$5,FALSE)</f>
        <v>0.2</v>
      </c>
      <c r="J974" s="22">
        <f>HLOOKUP($O974,$B$8:$E$26,J$5,FALSE)</f>
        <v>1.26</v>
      </c>
      <c r="K974" s="22">
        <f>HLOOKUP($O974,$B$8:$E$26,K$5,FALSE)</f>
        <v>0</v>
      </c>
      <c r="L974" s="22">
        <f>HLOOKUP($O974,$B$8:$E$26,L$5,FALSE)</f>
        <v>0</v>
      </c>
      <c r="M974" s="22">
        <f t="shared" si="149"/>
        <v>0.60000000000000009</v>
      </c>
      <c r="N974" s="22">
        <f t="shared" si="150"/>
        <v>3.7800000000000002</v>
      </c>
      <c r="O974" s="22" t="s">
        <v>39</v>
      </c>
      <c r="P974" s="24">
        <f t="shared" ca="1" si="154"/>
        <v>0.47333349054107876</v>
      </c>
      <c r="Q974" s="24">
        <f t="shared" ca="1" si="155"/>
        <v>2.4497323641355626</v>
      </c>
      <c r="R974" s="24">
        <f t="shared" ca="1" si="151"/>
        <v>2.9230658546766413</v>
      </c>
      <c r="S974" s="22" t="str">
        <f t="shared" ca="1" si="152"/>
        <v/>
      </c>
      <c r="T974" s="24" t="str">
        <f t="shared" ca="1" si="153"/>
        <v/>
      </c>
      <c r="U974" s="24">
        <f t="shared" ca="1" si="156"/>
        <v>0</v>
      </c>
    </row>
    <row r="975" spans="7:21" x14ac:dyDescent="0.25">
      <c r="G975" s="22">
        <v>968</v>
      </c>
      <c r="H975" s="22">
        <f>HLOOKUP($O975,$B$8:$E$26,H$5,FALSE)</f>
        <v>3</v>
      </c>
      <c r="I975" s="22">
        <f>HLOOKUP($O975,$B$8:$E$26,I$5,FALSE)</f>
        <v>0.2</v>
      </c>
      <c r="J975" s="22">
        <f>HLOOKUP($O975,$B$8:$E$26,J$5,FALSE)</f>
        <v>1.26</v>
      </c>
      <c r="K975" s="22">
        <f>HLOOKUP($O975,$B$8:$E$26,K$5,FALSE)</f>
        <v>0</v>
      </c>
      <c r="L975" s="22">
        <f>HLOOKUP($O975,$B$8:$E$26,L$5,FALSE)</f>
        <v>0</v>
      </c>
      <c r="M975" s="22">
        <f t="shared" ref="M975:M1038" si="157">I975*$H975</f>
        <v>0.60000000000000009</v>
      </c>
      <c r="N975" s="22">
        <f t="shared" ref="N975:N1038" si="158">J975*$H975</f>
        <v>3.7800000000000002</v>
      </c>
      <c r="O975" s="22" t="s">
        <v>39</v>
      </c>
      <c r="P975" s="24">
        <f t="shared" ca="1" si="154"/>
        <v>0.56964243547490023</v>
      </c>
      <c r="Q975" s="24">
        <f t="shared" ca="1" si="155"/>
        <v>2.070560617673141</v>
      </c>
      <c r="R975" s="24">
        <f t="shared" ca="1" si="151"/>
        <v>2.6402030531480412</v>
      </c>
      <c r="S975" s="22" t="str">
        <f t="shared" ca="1" si="152"/>
        <v/>
      </c>
      <c r="T975" s="24" t="str">
        <f t="shared" ca="1" si="153"/>
        <v/>
      </c>
      <c r="U975" s="24">
        <f t="shared" ca="1" si="156"/>
        <v>0</v>
      </c>
    </row>
    <row r="976" spans="7:21" x14ac:dyDescent="0.25">
      <c r="G976" s="22">
        <v>969</v>
      </c>
      <c r="H976" s="22">
        <f>HLOOKUP($O976,$B$8:$E$26,H$5,FALSE)</f>
        <v>5</v>
      </c>
      <c r="I976" s="22">
        <f>HLOOKUP($O976,$B$8:$E$26,I$5,FALSE)</f>
        <v>0.18</v>
      </c>
      <c r="J976" s="22">
        <f>HLOOKUP($O976,$B$8:$E$26,J$5,FALSE)</f>
        <v>1.37</v>
      </c>
      <c r="K976" s="22">
        <f>HLOOKUP($O976,$B$8:$E$26,K$5,FALSE)</f>
        <v>0</v>
      </c>
      <c r="L976" s="22">
        <f>HLOOKUP($O976,$B$8:$E$26,L$5,FALSE)</f>
        <v>0</v>
      </c>
      <c r="M976" s="22">
        <f t="shared" si="157"/>
        <v>0.89999999999999991</v>
      </c>
      <c r="N976" s="22">
        <f t="shared" si="158"/>
        <v>6.8500000000000005</v>
      </c>
      <c r="O976" s="22" t="s">
        <v>40</v>
      </c>
      <c r="P976" s="24">
        <f t="shared" ca="1" si="154"/>
        <v>0.22575066011239295</v>
      </c>
      <c r="Q976" s="24">
        <f t="shared" ca="1" si="155"/>
        <v>3.5292938994443528</v>
      </c>
      <c r="R976" s="24">
        <f t="shared" ca="1" si="151"/>
        <v>3.7550445595567457</v>
      </c>
      <c r="S976" s="22" t="str">
        <f t="shared" ca="1" si="152"/>
        <v/>
      </c>
      <c r="T976" s="24" t="str">
        <f t="shared" ca="1" si="153"/>
        <v/>
      </c>
      <c r="U976" s="24">
        <f t="shared" ca="1" si="156"/>
        <v>0</v>
      </c>
    </row>
    <row r="977" spans="7:21" x14ac:dyDescent="0.25">
      <c r="G977" s="22">
        <v>970</v>
      </c>
      <c r="H977" s="22">
        <f>HLOOKUP($O977,$B$8:$E$26,H$5,FALSE)</f>
        <v>5</v>
      </c>
      <c r="I977" s="22">
        <f>HLOOKUP($O977,$B$8:$E$26,I$5,FALSE)</f>
        <v>0.18</v>
      </c>
      <c r="J977" s="22">
        <f>HLOOKUP($O977,$B$8:$E$26,J$5,FALSE)</f>
        <v>1.37</v>
      </c>
      <c r="K977" s="22">
        <f>HLOOKUP($O977,$B$8:$E$26,K$5,FALSE)</f>
        <v>0</v>
      </c>
      <c r="L977" s="22">
        <f>HLOOKUP($O977,$B$8:$E$26,L$5,FALSE)</f>
        <v>0</v>
      </c>
      <c r="M977" s="22">
        <f t="shared" si="157"/>
        <v>0.89999999999999991</v>
      </c>
      <c r="N977" s="22">
        <f t="shared" si="158"/>
        <v>6.8500000000000005</v>
      </c>
      <c r="O977" s="22" t="s">
        <v>40</v>
      </c>
      <c r="P977" s="24">
        <f t="shared" ca="1" si="154"/>
        <v>0.63844770792755201</v>
      </c>
      <c r="Q977" s="24">
        <f t="shared" ca="1" si="155"/>
        <v>3.9851163694645662</v>
      </c>
      <c r="R977" s="24">
        <f t="shared" ca="1" si="151"/>
        <v>4.6235640773921185</v>
      </c>
      <c r="S977" s="22" t="str">
        <f t="shared" ca="1" si="152"/>
        <v/>
      </c>
      <c r="T977" s="24" t="str">
        <f t="shared" ca="1" si="153"/>
        <v/>
      </c>
      <c r="U977" s="24">
        <f t="shared" ca="1" si="156"/>
        <v>0</v>
      </c>
    </row>
    <row r="978" spans="7:21" x14ac:dyDescent="0.25">
      <c r="G978" s="22">
        <v>971</v>
      </c>
      <c r="H978" s="22">
        <f>HLOOKUP($O978,$B$8:$E$26,H$5,FALSE)</f>
        <v>5</v>
      </c>
      <c r="I978" s="22">
        <f>HLOOKUP($O978,$B$8:$E$26,I$5,FALSE)</f>
        <v>0.18</v>
      </c>
      <c r="J978" s="22">
        <f>HLOOKUP($O978,$B$8:$E$26,J$5,FALSE)</f>
        <v>1.37</v>
      </c>
      <c r="K978" s="22">
        <f>HLOOKUP($O978,$B$8:$E$26,K$5,FALSE)</f>
        <v>0</v>
      </c>
      <c r="L978" s="22">
        <f>HLOOKUP($O978,$B$8:$E$26,L$5,FALSE)</f>
        <v>0</v>
      </c>
      <c r="M978" s="22">
        <f t="shared" si="157"/>
        <v>0.89999999999999991</v>
      </c>
      <c r="N978" s="22">
        <f t="shared" si="158"/>
        <v>6.8500000000000005</v>
      </c>
      <c r="O978" s="22" t="s">
        <v>40</v>
      </c>
      <c r="P978" s="24">
        <f t="shared" ca="1" si="154"/>
        <v>0.88302176970954493</v>
      </c>
      <c r="Q978" s="24">
        <f t="shared" ca="1" si="155"/>
        <v>4.3422602312840439</v>
      </c>
      <c r="R978" s="24">
        <f t="shared" ca="1" si="151"/>
        <v>5.2252820009935892</v>
      </c>
      <c r="S978" s="22" t="str">
        <f t="shared" ca="1" si="152"/>
        <v>C</v>
      </c>
      <c r="T978" s="24">
        <f t="shared" ca="1" si="153"/>
        <v>0.22528200099358919</v>
      </c>
      <c r="U978" s="24">
        <f t="shared" ca="1" si="156"/>
        <v>0</v>
      </c>
    </row>
    <row r="979" spans="7:21" x14ac:dyDescent="0.25">
      <c r="G979" s="22">
        <v>972</v>
      </c>
      <c r="H979" s="22">
        <f>HLOOKUP($O979,$B$8:$E$26,H$5,FALSE)</f>
        <v>3</v>
      </c>
      <c r="I979" s="22">
        <f>HLOOKUP($O979,$B$8:$E$26,I$5,FALSE)</f>
        <v>0.2</v>
      </c>
      <c r="J979" s="22">
        <f>HLOOKUP($O979,$B$8:$E$26,J$5,FALSE)</f>
        <v>1.26</v>
      </c>
      <c r="K979" s="22">
        <f>HLOOKUP($O979,$B$8:$E$26,K$5,FALSE)</f>
        <v>0</v>
      </c>
      <c r="L979" s="22">
        <f>HLOOKUP($O979,$B$8:$E$26,L$5,FALSE)</f>
        <v>0</v>
      </c>
      <c r="M979" s="22">
        <f t="shared" si="157"/>
        <v>0.60000000000000009</v>
      </c>
      <c r="N979" s="22">
        <f t="shared" si="158"/>
        <v>3.7800000000000002</v>
      </c>
      <c r="O979" s="22" t="s">
        <v>39</v>
      </c>
      <c r="P979" s="24">
        <f t="shared" ca="1" si="154"/>
        <v>0.59358985100696104</v>
      </c>
      <c r="Q979" s="24">
        <f t="shared" ca="1" si="155"/>
        <v>2.0393738765107368</v>
      </c>
      <c r="R979" s="24">
        <f t="shared" ca="1" si="151"/>
        <v>2.6329637275176978</v>
      </c>
      <c r="S979" s="22" t="str">
        <f t="shared" ca="1" si="152"/>
        <v/>
      </c>
      <c r="T979" s="24" t="str">
        <f t="shared" ca="1" si="153"/>
        <v/>
      </c>
      <c r="U979" s="24">
        <f t="shared" ca="1" si="156"/>
        <v>0</v>
      </c>
    </row>
    <row r="980" spans="7:21" x14ac:dyDescent="0.25">
      <c r="G980" s="22">
        <v>973</v>
      </c>
      <c r="H980" s="22">
        <f>HLOOKUP($O980,$B$8:$E$26,H$5,FALSE)</f>
        <v>3</v>
      </c>
      <c r="I980" s="22">
        <f>HLOOKUP($O980,$B$8:$E$26,I$5,FALSE)</f>
        <v>0.2</v>
      </c>
      <c r="J980" s="22">
        <f>HLOOKUP($O980,$B$8:$E$26,J$5,FALSE)</f>
        <v>1.26</v>
      </c>
      <c r="K980" s="22">
        <f>HLOOKUP($O980,$B$8:$E$26,K$5,FALSE)</f>
        <v>0</v>
      </c>
      <c r="L980" s="22">
        <f>HLOOKUP($O980,$B$8:$E$26,L$5,FALSE)</f>
        <v>0</v>
      </c>
      <c r="M980" s="22">
        <f t="shared" si="157"/>
        <v>0.60000000000000009</v>
      </c>
      <c r="N980" s="22">
        <f t="shared" si="158"/>
        <v>3.7800000000000002</v>
      </c>
      <c r="O980" s="22" t="s">
        <v>39</v>
      </c>
      <c r="P980" s="24">
        <f t="shared" ca="1" si="154"/>
        <v>0.36908359374357097</v>
      </c>
      <c r="Q980" s="24">
        <f t="shared" ca="1" si="155"/>
        <v>2.4655094407812284</v>
      </c>
      <c r="R980" s="24">
        <f t="shared" ca="1" si="151"/>
        <v>2.8345930345247994</v>
      </c>
      <c r="S980" s="22" t="str">
        <f t="shared" ca="1" si="152"/>
        <v/>
      </c>
      <c r="T980" s="24" t="str">
        <f t="shared" ca="1" si="153"/>
        <v/>
      </c>
      <c r="U980" s="24">
        <f t="shared" ca="1" si="156"/>
        <v>0</v>
      </c>
    </row>
    <row r="981" spans="7:21" x14ac:dyDescent="0.25">
      <c r="G981" s="22">
        <v>974</v>
      </c>
      <c r="H981" s="22">
        <f>HLOOKUP($O981,$B$8:$E$26,H$5,FALSE)</f>
        <v>10</v>
      </c>
      <c r="I981" s="22">
        <f>HLOOKUP($O981,$B$8:$E$26,I$5,FALSE)</f>
        <v>0.2</v>
      </c>
      <c r="J981" s="22">
        <f>HLOOKUP($O981,$B$8:$E$26,J$5,FALSE)</f>
        <v>1.4</v>
      </c>
      <c r="K981" s="22">
        <f>HLOOKUP($O981,$B$8:$E$26,K$5,FALSE)</f>
        <v>0</v>
      </c>
      <c r="L981" s="22">
        <f>HLOOKUP($O981,$B$8:$E$26,L$5,FALSE)</f>
        <v>0</v>
      </c>
      <c r="M981" s="22">
        <f t="shared" si="157"/>
        <v>2</v>
      </c>
      <c r="N981" s="22">
        <f t="shared" si="158"/>
        <v>14</v>
      </c>
      <c r="O981" s="22" t="s">
        <v>41</v>
      </c>
      <c r="P981" s="24">
        <f t="shared" ca="1" si="154"/>
        <v>0.26948965128861668</v>
      </c>
      <c r="Q981" s="24">
        <f t="shared" ca="1" si="155"/>
        <v>7.0226687106988441</v>
      </c>
      <c r="R981" s="24">
        <f t="shared" ca="1" si="151"/>
        <v>7.292158361987461</v>
      </c>
      <c r="S981" s="22" t="str">
        <f t="shared" ca="1" si="152"/>
        <v/>
      </c>
      <c r="T981" s="24" t="str">
        <f t="shared" ca="1" si="153"/>
        <v/>
      </c>
      <c r="U981" s="24">
        <f t="shared" ca="1" si="156"/>
        <v>0</v>
      </c>
    </row>
    <row r="982" spans="7:21" x14ac:dyDescent="0.25">
      <c r="G982" s="22">
        <v>975</v>
      </c>
      <c r="H982" s="22">
        <f>HLOOKUP($O982,$B$8:$E$26,H$5,FALSE)</f>
        <v>1</v>
      </c>
      <c r="I982" s="22">
        <f>HLOOKUP($O982,$B$8:$E$26,I$5,FALSE)</f>
        <v>0.3</v>
      </c>
      <c r="J982" s="22">
        <f>HLOOKUP($O982,$B$8:$E$26,J$5,FALSE)</f>
        <v>0.95</v>
      </c>
      <c r="K982" s="22">
        <f>HLOOKUP($O982,$B$8:$E$26,K$5,FALSE)</f>
        <v>0</v>
      </c>
      <c r="L982" s="22">
        <f>HLOOKUP($O982,$B$8:$E$26,L$5,FALSE)</f>
        <v>0</v>
      </c>
      <c r="M982" s="22">
        <f t="shared" si="157"/>
        <v>0.3</v>
      </c>
      <c r="N982" s="22">
        <f t="shared" si="158"/>
        <v>0.95</v>
      </c>
      <c r="O982" s="22" t="s">
        <v>38</v>
      </c>
      <c r="P982" s="24">
        <f t="shared" ca="1" si="154"/>
        <v>0.13621956539289004</v>
      </c>
      <c r="Q982" s="24">
        <f t="shared" ca="1" si="155"/>
        <v>0.60963704096326388</v>
      </c>
      <c r="R982" s="24">
        <f t="shared" ca="1" si="151"/>
        <v>0.74585660635615392</v>
      </c>
      <c r="S982" s="22" t="str">
        <f t="shared" ca="1" si="152"/>
        <v/>
      </c>
      <c r="T982" s="24" t="str">
        <f t="shared" ca="1" si="153"/>
        <v/>
      </c>
      <c r="U982" s="24">
        <f t="shared" ca="1" si="156"/>
        <v>0</v>
      </c>
    </row>
    <row r="983" spans="7:21" x14ac:dyDescent="0.25">
      <c r="G983" s="22">
        <v>976</v>
      </c>
      <c r="H983" s="22">
        <f>HLOOKUP($O983,$B$8:$E$26,H$5,FALSE)</f>
        <v>5</v>
      </c>
      <c r="I983" s="22">
        <f>HLOOKUP($O983,$B$8:$E$26,I$5,FALSE)</f>
        <v>0.18</v>
      </c>
      <c r="J983" s="22">
        <f>HLOOKUP($O983,$B$8:$E$26,J$5,FALSE)</f>
        <v>1.37</v>
      </c>
      <c r="K983" s="22">
        <f>HLOOKUP($O983,$B$8:$E$26,K$5,FALSE)</f>
        <v>0</v>
      </c>
      <c r="L983" s="22">
        <f>HLOOKUP($O983,$B$8:$E$26,L$5,FALSE)</f>
        <v>0</v>
      </c>
      <c r="M983" s="22">
        <f t="shared" si="157"/>
        <v>0.89999999999999991</v>
      </c>
      <c r="N983" s="22">
        <f t="shared" si="158"/>
        <v>6.8500000000000005</v>
      </c>
      <c r="O983" s="22" t="s">
        <v>40</v>
      </c>
      <c r="P983" s="24">
        <f t="shared" ca="1" si="154"/>
        <v>0.43302337644134442</v>
      </c>
      <c r="Q983" s="24">
        <f t="shared" ca="1" si="155"/>
        <v>4.4784038369366934</v>
      </c>
      <c r="R983" s="24">
        <f t="shared" ca="1" si="151"/>
        <v>4.9114272133780377</v>
      </c>
      <c r="S983" s="22" t="str">
        <f t="shared" ca="1" si="152"/>
        <v/>
      </c>
      <c r="T983" s="24" t="str">
        <f t="shared" ca="1" si="153"/>
        <v/>
      </c>
      <c r="U983" s="24">
        <f t="shared" ca="1" si="156"/>
        <v>0</v>
      </c>
    </row>
    <row r="984" spans="7:21" x14ac:dyDescent="0.25">
      <c r="G984" s="22">
        <v>977</v>
      </c>
      <c r="H984" s="22">
        <f>HLOOKUP($O984,$B$8:$E$26,H$5,FALSE)</f>
        <v>5</v>
      </c>
      <c r="I984" s="22">
        <f>HLOOKUP($O984,$B$8:$E$26,I$5,FALSE)</f>
        <v>0.18</v>
      </c>
      <c r="J984" s="22">
        <f>HLOOKUP($O984,$B$8:$E$26,J$5,FALSE)</f>
        <v>1.37</v>
      </c>
      <c r="K984" s="22">
        <f>HLOOKUP($O984,$B$8:$E$26,K$5,FALSE)</f>
        <v>0</v>
      </c>
      <c r="L984" s="22">
        <f>HLOOKUP($O984,$B$8:$E$26,L$5,FALSE)</f>
        <v>0</v>
      </c>
      <c r="M984" s="22">
        <f t="shared" si="157"/>
        <v>0.89999999999999991</v>
      </c>
      <c r="N984" s="22">
        <f t="shared" si="158"/>
        <v>6.8500000000000005</v>
      </c>
      <c r="O984" s="22" t="s">
        <v>40</v>
      </c>
      <c r="P984" s="24">
        <f t="shared" ca="1" si="154"/>
        <v>0.72849629625666867</v>
      </c>
      <c r="Q984" s="24">
        <f t="shared" ca="1" si="155"/>
        <v>3.6224958021204086</v>
      </c>
      <c r="R984" s="24">
        <f t="shared" ca="1" si="151"/>
        <v>4.3509920983770769</v>
      </c>
      <c r="S984" s="22" t="str">
        <f t="shared" ca="1" si="152"/>
        <v/>
      </c>
      <c r="T984" s="24" t="str">
        <f t="shared" ca="1" si="153"/>
        <v/>
      </c>
      <c r="U984" s="24">
        <f t="shared" ca="1" si="156"/>
        <v>0</v>
      </c>
    </row>
    <row r="985" spans="7:21" x14ac:dyDescent="0.25">
      <c r="G985" s="22">
        <v>978</v>
      </c>
      <c r="H985" s="22">
        <f>HLOOKUP($O985,$B$8:$E$26,H$5,FALSE)</f>
        <v>5</v>
      </c>
      <c r="I985" s="22">
        <f>HLOOKUP($O985,$B$8:$E$26,I$5,FALSE)</f>
        <v>0.18</v>
      </c>
      <c r="J985" s="22">
        <f>HLOOKUP($O985,$B$8:$E$26,J$5,FALSE)</f>
        <v>1.37</v>
      </c>
      <c r="K985" s="22">
        <f>HLOOKUP($O985,$B$8:$E$26,K$5,FALSE)</f>
        <v>0</v>
      </c>
      <c r="L985" s="22">
        <f>HLOOKUP($O985,$B$8:$E$26,L$5,FALSE)</f>
        <v>0</v>
      </c>
      <c r="M985" s="22">
        <f t="shared" si="157"/>
        <v>0.89999999999999991</v>
      </c>
      <c r="N985" s="22">
        <f t="shared" si="158"/>
        <v>6.8500000000000005</v>
      </c>
      <c r="O985" s="22" t="s">
        <v>40</v>
      </c>
      <c r="P985" s="24">
        <f t="shared" ca="1" si="154"/>
        <v>0.46511165980675534</v>
      </c>
      <c r="Q985" s="24">
        <f t="shared" ca="1" si="155"/>
        <v>3.8244105991608532</v>
      </c>
      <c r="R985" s="24">
        <f t="shared" ca="1" si="151"/>
        <v>4.289522258967609</v>
      </c>
      <c r="S985" s="22" t="str">
        <f t="shared" ca="1" si="152"/>
        <v/>
      </c>
      <c r="T985" s="24" t="str">
        <f t="shared" ca="1" si="153"/>
        <v/>
      </c>
      <c r="U985" s="24">
        <f t="shared" ca="1" si="156"/>
        <v>0</v>
      </c>
    </row>
    <row r="986" spans="7:21" x14ac:dyDescent="0.25">
      <c r="G986" s="22">
        <v>979</v>
      </c>
      <c r="H986" s="22">
        <f>HLOOKUP($O986,$B$8:$E$26,H$5,FALSE)</f>
        <v>1</v>
      </c>
      <c r="I986" s="22">
        <f>HLOOKUP($O986,$B$8:$E$26,I$5,FALSE)</f>
        <v>0.3</v>
      </c>
      <c r="J986" s="22">
        <f>HLOOKUP($O986,$B$8:$E$26,J$5,FALSE)</f>
        <v>0.95</v>
      </c>
      <c r="K986" s="22">
        <f>HLOOKUP($O986,$B$8:$E$26,K$5,FALSE)</f>
        <v>0</v>
      </c>
      <c r="L986" s="22">
        <f>HLOOKUP($O986,$B$8:$E$26,L$5,FALSE)</f>
        <v>0</v>
      </c>
      <c r="M986" s="22">
        <f t="shared" si="157"/>
        <v>0.3</v>
      </c>
      <c r="N986" s="22">
        <f t="shared" si="158"/>
        <v>0.95</v>
      </c>
      <c r="O986" s="22" t="s">
        <v>38</v>
      </c>
      <c r="P986" s="24">
        <f t="shared" ca="1" si="154"/>
        <v>0.29730894946764685</v>
      </c>
      <c r="Q986" s="24">
        <f t="shared" ca="1" si="155"/>
        <v>0.60230679639355045</v>
      </c>
      <c r="R986" s="24">
        <f t="shared" ca="1" si="151"/>
        <v>0.8996157458611973</v>
      </c>
      <c r="S986" s="22" t="str">
        <f t="shared" ca="1" si="152"/>
        <v/>
      </c>
      <c r="T986" s="24" t="str">
        <f t="shared" ca="1" si="153"/>
        <v/>
      </c>
      <c r="U986" s="24">
        <f t="shared" ca="1" si="156"/>
        <v>0</v>
      </c>
    </row>
    <row r="987" spans="7:21" x14ac:dyDescent="0.25">
      <c r="G987" s="22">
        <v>980</v>
      </c>
      <c r="H987" s="22">
        <f>HLOOKUP($O987,$B$8:$E$26,H$5,FALSE)</f>
        <v>1</v>
      </c>
      <c r="I987" s="22">
        <f>HLOOKUP($O987,$B$8:$E$26,I$5,FALSE)</f>
        <v>0.3</v>
      </c>
      <c r="J987" s="22">
        <f>HLOOKUP($O987,$B$8:$E$26,J$5,FALSE)</f>
        <v>0.95</v>
      </c>
      <c r="K987" s="22">
        <f>HLOOKUP($O987,$B$8:$E$26,K$5,FALSE)</f>
        <v>0</v>
      </c>
      <c r="L987" s="22">
        <f>HLOOKUP($O987,$B$8:$E$26,L$5,FALSE)</f>
        <v>0</v>
      </c>
      <c r="M987" s="22">
        <f t="shared" si="157"/>
        <v>0.3</v>
      </c>
      <c r="N987" s="22">
        <f t="shared" si="158"/>
        <v>0.95</v>
      </c>
      <c r="O987" s="22" t="s">
        <v>38</v>
      </c>
      <c r="P987" s="24">
        <f t="shared" ca="1" si="154"/>
        <v>0.29754701422927787</v>
      </c>
      <c r="Q987" s="24">
        <f t="shared" ca="1" si="155"/>
        <v>0.70176916959702218</v>
      </c>
      <c r="R987" s="24">
        <f t="shared" ca="1" si="151"/>
        <v>0.99931618382630005</v>
      </c>
      <c r="S987" s="22" t="str">
        <f t="shared" ca="1" si="152"/>
        <v/>
      </c>
      <c r="T987" s="24" t="str">
        <f t="shared" ca="1" si="153"/>
        <v/>
      </c>
      <c r="U987" s="24">
        <f t="shared" ca="1" si="156"/>
        <v>0</v>
      </c>
    </row>
    <row r="988" spans="7:21" x14ac:dyDescent="0.25">
      <c r="G988" s="22">
        <v>981</v>
      </c>
      <c r="H988" s="22">
        <f>HLOOKUP($O988,$B$8:$E$26,H$5,FALSE)</f>
        <v>1</v>
      </c>
      <c r="I988" s="22">
        <f>HLOOKUP($O988,$B$8:$E$26,I$5,FALSE)</f>
        <v>0.3</v>
      </c>
      <c r="J988" s="22">
        <f>HLOOKUP($O988,$B$8:$E$26,J$5,FALSE)</f>
        <v>0.95</v>
      </c>
      <c r="K988" s="22">
        <f>HLOOKUP($O988,$B$8:$E$26,K$5,FALSE)</f>
        <v>0</v>
      </c>
      <c r="L988" s="22">
        <f>HLOOKUP($O988,$B$8:$E$26,L$5,FALSE)</f>
        <v>0</v>
      </c>
      <c r="M988" s="22">
        <f t="shared" si="157"/>
        <v>0.3</v>
      </c>
      <c r="N988" s="22">
        <f t="shared" si="158"/>
        <v>0.95</v>
      </c>
      <c r="O988" s="22" t="s">
        <v>38</v>
      </c>
      <c r="P988" s="24">
        <f t="shared" ca="1" si="154"/>
        <v>6.2541792798825671E-2</v>
      </c>
      <c r="Q988" s="24">
        <f t="shared" ca="1" si="155"/>
        <v>0.68218088674545463</v>
      </c>
      <c r="R988" s="24">
        <f t="shared" ca="1" si="151"/>
        <v>0.74472267954428029</v>
      </c>
      <c r="S988" s="22" t="str">
        <f t="shared" ca="1" si="152"/>
        <v/>
      </c>
      <c r="T988" s="24" t="str">
        <f t="shared" ca="1" si="153"/>
        <v/>
      </c>
      <c r="U988" s="24">
        <f t="shared" ca="1" si="156"/>
        <v>0</v>
      </c>
    </row>
    <row r="989" spans="7:21" x14ac:dyDescent="0.25">
      <c r="G989" s="22">
        <v>982</v>
      </c>
      <c r="H989" s="22">
        <f>HLOOKUP($O989,$B$8:$E$26,H$5,FALSE)</f>
        <v>5</v>
      </c>
      <c r="I989" s="22">
        <f>HLOOKUP($O989,$B$8:$E$26,I$5,FALSE)</f>
        <v>0.18</v>
      </c>
      <c r="J989" s="22">
        <f>HLOOKUP($O989,$B$8:$E$26,J$5,FALSE)</f>
        <v>1.37</v>
      </c>
      <c r="K989" s="22">
        <f>HLOOKUP($O989,$B$8:$E$26,K$5,FALSE)</f>
        <v>0</v>
      </c>
      <c r="L989" s="22">
        <f>HLOOKUP($O989,$B$8:$E$26,L$5,FALSE)</f>
        <v>0</v>
      </c>
      <c r="M989" s="22">
        <f t="shared" si="157"/>
        <v>0.89999999999999991</v>
      </c>
      <c r="N989" s="22">
        <f t="shared" si="158"/>
        <v>6.8500000000000005</v>
      </c>
      <c r="O989" s="22" t="s">
        <v>40</v>
      </c>
      <c r="P989" s="24">
        <f t="shared" ca="1" si="154"/>
        <v>0.1967878980972366</v>
      </c>
      <c r="Q989" s="24">
        <f t="shared" ca="1" si="155"/>
        <v>3.8762853928358481</v>
      </c>
      <c r="R989" s="24">
        <f t="shared" ca="1" si="151"/>
        <v>4.0730732909330847</v>
      </c>
      <c r="S989" s="22" t="str">
        <f t="shared" ca="1" si="152"/>
        <v/>
      </c>
      <c r="T989" s="24" t="str">
        <f t="shared" ca="1" si="153"/>
        <v/>
      </c>
      <c r="U989" s="24">
        <f t="shared" ca="1" si="156"/>
        <v>0</v>
      </c>
    </row>
    <row r="990" spans="7:21" x14ac:dyDescent="0.25">
      <c r="G990" s="22">
        <v>983</v>
      </c>
      <c r="H990" s="22">
        <f>HLOOKUP($O990,$B$8:$E$26,H$5,FALSE)</f>
        <v>3</v>
      </c>
      <c r="I990" s="22">
        <f>HLOOKUP($O990,$B$8:$E$26,I$5,FALSE)</f>
        <v>0.2</v>
      </c>
      <c r="J990" s="22">
        <f>HLOOKUP($O990,$B$8:$E$26,J$5,FALSE)</f>
        <v>1.26</v>
      </c>
      <c r="K990" s="22">
        <f>HLOOKUP($O990,$B$8:$E$26,K$5,FALSE)</f>
        <v>0</v>
      </c>
      <c r="L990" s="22">
        <f>HLOOKUP($O990,$B$8:$E$26,L$5,FALSE)</f>
        <v>0</v>
      </c>
      <c r="M990" s="22">
        <f t="shared" si="157"/>
        <v>0.60000000000000009</v>
      </c>
      <c r="N990" s="22">
        <f t="shared" si="158"/>
        <v>3.7800000000000002</v>
      </c>
      <c r="O990" s="22" t="s">
        <v>39</v>
      </c>
      <c r="P990" s="24">
        <f t="shared" ca="1" si="154"/>
        <v>0.17242672551695032</v>
      </c>
      <c r="Q990" s="24">
        <f t="shared" ca="1" si="155"/>
        <v>2.4628747436644898</v>
      </c>
      <c r="R990" s="24">
        <f t="shared" ca="1" si="151"/>
        <v>2.63530146918144</v>
      </c>
      <c r="S990" s="22" t="str">
        <f t="shared" ca="1" si="152"/>
        <v/>
      </c>
      <c r="T990" s="24" t="str">
        <f t="shared" ca="1" si="153"/>
        <v/>
      </c>
      <c r="U990" s="24">
        <f t="shared" ca="1" si="156"/>
        <v>0</v>
      </c>
    </row>
    <row r="991" spans="7:21" x14ac:dyDescent="0.25">
      <c r="G991" s="22">
        <v>984</v>
      </c>
      <c r="H991" s="22">
        <f>HLOOKUP($O991,$B$8:$E$26,H$5,FALSE)</f>
        <v>3</v>
      </c>
      <c r="I991" s="22">
        <f>HLOOKUP($O991,$B$8:$E$26,I$5,FALSE)</f>
        <v>0.2</v>
      </c>
      <c r="J991" s="22">
        <f>HLOOKUP($O991,$B$8:$E$26,J$5,FALSE)</f>
        <v>1.26</v>
      </c>
      <c r="K991" s="22">
        <f>HLOOKUP($O991,$B$8:$E$26,K$5,FALSE)</f>
        <v>0</v>
      </c>
      <c r="L991" s="22">
        <f>HLOOKUP($O991,$B$8:$E$26,L$5,FALSE)</f>
        <v>0</v>
      </c>
      <c r="M991" s="22">
        <f t="shared" si="157"/>
        <v>0.60000000000000009</v>
      </c>
      <c r="N991" s="22">
        <f t="shared" si="158"/>
        <v>3.7800000000000002</v>
      </c>
      <c r="O991" s="22" t="s">
        <v>39</v>
      </c>
      <c r="P991" s="24">
        <f t="shared" ca="1" si="154"/>
        <v>0.41508488867717447</v>
      </c>
      <c r="Q991" s="24">
        <f t="shared" ca="1" si="155"/>
        <v>2.1787117352529854</v>
      </c>
      <c r="R991" s="24">
        <f t="shared" ca="1" si="151"/>
        <v>2.5937966239301598</v>
      </c>
      <c r="S991" s="22" t="str">
        <f t="shared" ca="1" si="152"/>
        <v/>
      </c>
      <c r="T991" s="24" t="str">
        <f t="shared" ca="1" si="153"/>
        <v/>
      </c>
      <c r="U991" s="24">
        <f t="shared" ca="1" si="156"/>
        <v>0</v>
      </c>
    </row>
    <row r="992" spans="7:21" x14ac:dyDescent="0.25">
      <c r="G992" s="22">
        <v>985</v>
      </c>
      <c r="H992" s="22">
        <f>HLOOKUP($O992,$B$8:$E$26,H$5,FALSE)</f>
        <v>1</v>
      </c>
      <c r="I992" s="22">
        <f>HLOOKUP($O992,$B$8:$E$26,I$5,FALSE)</f>
        <v>0.3</v>
      </c>
      <c r="J992" s="22">
        <f>HLOOKUP($O992,$B$8:$E$26,J$5,FALSE)</f>
        <v>0.95</v>
      </c>
      <c r="K992" s="22">
        <f>HLOOKUP($O992,$B$8:$E$26,K$5,FALSE)</f>
        <v>0</v>
      </c>
      <c r="L992" s="22">
        <f>HLOOKUP($O992,$B$8:$E$26,L$5,FALSE)</f>
        <v>0</v>
      </c>
      <c r="M992" s="22">
        <f t="shared" si="157"/>
        <v>0.3</v>
      </c>
      <c r="N992" s="22">
        <f t="shared" si="158"/>
        <v>0.95</v>
      </c>
      <c r="O992" s="22" t="s">
        <v>38</v>
      </c>
      <c r="P992" s="24">
        <f t="shared" ca="1" si="154"/>
        <v>5.4253632492927868E-2</v>
      </c>
      <c r="Q992" s="24">
        <f t="shared" ca="1" si="155"/>
        <v>0.66278143534407452</v>
      </c>
      <c r="R992" s="24">
        <f t="shared" ca="1" si="151"/>
        <v>0.71703506783700244</v>
      </c>
      <c r="S992" s="22" t="str">
        <f t="shared" ca="1" si="152"/>
        <v/>
      </c>
      <c r="T992" s="24" t="str">
        <f t="shared" ca="1" si="153"/>
        <v/>
      </c>
      <c r="U992" s="24">
        <f t="shared" ca="1" si="156"/>
        <v>0</v>
      </c>
    </row>
    <row r="993" spans="7:21" x14ac:dyDescent="0.25">
      <c r="G993" s="22">
        <v>986</v>
      </c>
      <c r="H993" s="22">
        <f>HLOOKUP($O993,$B$8:$E$26,H$5,FALSE)</f>
        <v>10</v>
      </c>
      <c r="I993" s="22">
        <f>HLOOKUP($O993,$B$8:$E$26,I$5,FALSE)</f>
        <v>0.2</v>
      </c>
      <c r="J993" s="22">
        <f>HLOOKUP($O993,$B$8:$E$26,J$5,FALSE)</f>
        <v>1.4</v>
      </c>
      <c r="K993" s="22">
        <f>HLOOKUP($O993,$B$8:$E$26,K$5,FALSE)</f>
        <v>0</v>
      </c>
      <c r="L993" s="22">
        <f>HLOOKUP($O993,$B$8:$E$26,L$5,FALSE)</f>
        <v>0</v>
      </c>
      <c r="M993" s="22">
        <f t="shared" si="157"/>
        <v>2</v>
      </c>
      <c r="N993" s="22">
        <f t="shared" si="158"/>
        <v>14</v>
      </c>
      <c r="O993" s="22" t="s">
        <v>41</v>
      </c>
      <c r="P993" s="24">
        <f t="shared" ca="1" si="154"/>
        <v>0.24453246722704725</v>
      </c>
      <c r="Q993" s="24">
        <f t="shared" ca="1" si="155"/>
        <v>8.0872353246777067</v>
      </c>
      <c r="R993" s="24">
        <f t="shared" ca="1" si="151"/>
        <v>8.3317677919047544</v>
      </c>
      <c r="S993" s="22" t="str">
        <f t="shared" ca="1" si="152"/>
        <v/>
      </c>
      <c r="T993" s="24" t="str">
        <f t="shared" ca="1" si="153"/>
        <v/>
      </c>
      <c r="U993" s="24">
        <f t="shared" ca="1" si="156"/>
        <v>0</v>
      </c>
    </row>
    <row r="994" spans="7:21" x14ac:dyDescent="0.25">
      <c r="G994" s="22">
        <v>987</v>
      </c>
      <c r="H994" s="22">
        <f>HLOOKUP($O994,$B$8:$E$26,H$5,FALSE)</f>
        <v>3</v>
      </c>
      <c r="I994" s="22">
        <f>HLOOKUP($O994,$B$8:$E$26,I$5,FALSE)</f>
        <v>0.2</v>
      </c>
      <c r="J994" s="22">
        <f>HLOOKUP($O994,$B$8:$E$26,J$5,FALSE)</f>
        <v>1.26</v>
      </c>
      <c r="K994" s="22">
        <f>HLOOKUP($O994,$B$8:$E$26,K$5,FALSE)</f>
        <v>0</v>
      </c>
      <c r="L994" s="22">
        <f>HLOOKUP($O994,$B$8:$E$26,L$5,FALSE)</f>
        <v>0</v>
      </c>
      <c r="M994" s="22">
        <f t="shared" si="157"/>
        <v>0.60000000000000009</v>
      </c>
      <c r="N994" s="22">
        <f t="shared" si="158"/>
        <v>3.7800000000000002</v>
      </c>
      <c r="O994" s="22" t="s">
        <v>39</v>
      </c>
      <c r="P994" s="24">
        <f t="shared" ca="1" si="154"/>
        <v>0.33454057340727028</v>
      </c>
      <c r="Q994" s="24">
        <f t="shared" ca="1" si="155"/>
        <v>2.2387315251240363</v>
      </c>
      <c r="R994" s="24">
        <f t="shared" ca="1" si="151"/>
        <v>2.5732720985313065</v>
      </c>
      <c r="S994" s="22" t="str">
        <f t="shared" ca="1" si="152"/>
        <v/>
      </c>
      <c r="T994" s="24" t="str">
        <f t="shared" ca="1" si="153"/>
        <v/>
      </c>
      <c r="U994" s="24">
        <f t="shared" ca="1" si="156"/>
        <v>0</v>
      </c>
    </row>
    <row r="995" spans="7:21" x14ac:dyDescent="0.25">
      <c r="G995" s="22">
        <v>988</v>
      </c>
      <c r="H995" s="22">
        <f>HLOOKUP($O995,$B$8:$E$26,H$5,FALSE)</f>
        <v>5</v>
      </c>
      <c r="I995" s="22">
        <f>HLOOKUP($O995,$B$8:$E$26,I$5,FALSE)</f>
        <v>0.18</v>
      </c>
      <c r="J995" s="22">
        <f>HLOOKUP($O995,$B$8:$E$26,J$5,FALSE)</f>
        <v>1.37</v>
      </c>
      <c r="K995" s="22">
        <f>HLOOKUP($O995,$B$8:$E$26,K$5,FALSE)</f>
        <v>0</v>
      </c>
      <c r="L995" s="22">
        <f>HLOOKUP($O995,$B$8:$E$26,L$5,FALSE)</f>
        <v>0</v>
      </c>
      <c r="M995" s="22">
        <f t="shared" si="157"/>
        <v>0.89999999999999991</v>
      </c>
      <c r="N995" s="22">
        <f t="shared" si="158"/>
        <v>6.8500000000000005</v>
      </c>
      <c r="O995" s="22" t="s">
        <v>40</v>
      </c>
      <c r="P995" s="24">
        <f t="shared" ca="1" si="154"/>
        <v>0.21724530466992054</v>
      </c>
      <c r="Q995" s="24">
        <f t="shared" ca="1" si="155"/>
        <v>4.6803015323025461</v>
      </c>
      <c r="R995" s="24">
        <f t="shared" ca="1" si="151"/>
        <v>4.8975468369724666</v>
      </c>
      <c r="S995" s="22" t="str">
        <f t="shared" ca="1" si="152"/>
        <v/>
      </c>
      <c r="T995" s="24" t="str">
        <f t="shared" ca="1" si="153"/>
        <v/>
      </c>
      <c r="U995" s="24">
        <f t="shared" ca="1" si="156"/>
        <v>0</v>
      </c>
    </row>
    <row r="996" spans="7:21" x14ac:dyDescent="0.25">
      <c r="G996" s="22">
        <v>989</v>
      </c>
      <c r="H996" s="22">
        <f>HLOOKUP($O996,$B$8:$E$26,H$5,FALSE)</f>
        <v>1</v>
      </c>
      <c r="I996" s="22">
        <f>HLOOKUP($O996,$B$8:$E$26,I$5,FALSE)</f>
        <v>0.3</v>
      </c>
      <c r="J996" s="22">
        <f>HLOOKUP($O996,$B$8:$E$26,J$5,FALSE)</f>
        <v>0.95</v>
      </c>
      <c r="K996" s="22">
        <f>HLOOKUP($O996,$B$8:$E$26,K$5,FALSE)</f>
        <v>0</v>
      </c>
      <c r="L996" s="22">
        <f>HLOOKUP($O996,$B$8:$E$26,L$5,FALSE)</f>
        <v>0</v>
      </c>
      <c r="M996" s="22">
        <f t="shared" si="157"/>
        <v>0.3</v>
      </c>
      <c r="N996" s="22">
        <f t="shared" si="158"/>
        <v>0.95</v>
      </c>
      <c r="O996" s="22" t="s">
        <v>38</v>
      </c>
      <c r="P996" s="24">
        <f t="shared" ca="1" si="154"/>
        <v>0.21245041340418661</v>
      </c>
      <c r="Q996" s="24">
        <f t="shared" ca="1" si="155"/>
        <v>0.63877075197105926</v>
      </c>
      <c r="R996" s="24">
        <f t="shared" ca="1" si="151"/>
        <v>0.85122116537524584</v>
      </c>
      <c r="S996" s="22" t="str">
        <f t="shared" ca="1" si="152"/>
        <v/>
      </c>
      <c r="T996" s="24" t="str">
        <f t="shared" ca="1" si="153"/>
        <v/>
      </c>
      <c r="U996" s="24">
        <f t="shared" ca="1" si="156"/>
        <v>0</v>
      </c>
    </row>
    <row r="997" spans="7:21" x14ac:dyDescent="0.25">
      <c r="G997" s="22">
        <v>990</v>
      </c>
      <c r="H997" s="22">
        <f>HLOOKUP($O997,$B$8:$E$26,H$5,FALSE)</f>
        <v>1</v>
      </c>
      <c r="I997" s="22">
        <f>HLOOKUP($O997,$B$8:$E$26,I$5,FALSE)</f>
        <v>0.3</v>
      </c>
      <c r="J997" s="22">
        <f>HLOOKUP($O997,$B$8:$E$26,J$5,FALSE)</f>
        <v>0.95</v>
      </c>
      <c r="K997" s="22">
        <f>HLOOKUP($O997,$B$8:$E$26,K$5,FALSE)</f>
        <v>0</v>
      </c>
      <c r="L997" s="22">
        <f>HLOOKUP($O997,$B$8:$E$26,L$5,FALSE)</f>
        <v>0</v>
      </c>
      <c r="M997" s="22">
        <f t="shared" si="157"/>
        <v>0.3</v>
      </c>
      <c r="N997" s="22">
        <f t="shared" si="158"/>
        <v>0.95</v>
      </c>
      <c r="O997" s="22" t="s">
        <v>38</v>
      </c>
      <c r="P997" s="24">
        <f t="shared" ca="1" si="154"/>
        <v>0.26485987826089002</v>
      </c>
      <c r="Q997" s="24">
        <f t="shared" ca="1" si="155"/>
        <v>0.61781891708960368</v>
      </c>
      <c r="R997" s="24">
        <f t="shared" ca="1" si="151"/>
        <v>0.88267879535049376</v>
      </c>
      <c r="S997" s="22" t="str">
        <f t="shared" ca="1" si="152"/>
        <v/>
      </c>
      <c r="T997" s="24" t="str">
        <f t="shared" ca="1" si="153"/>
        <v/>
      </c>
      <c r="U997" s="24">
        <f t="shared" ca="1" si="156"/>
        <v>0</v>
      </c>
    </row>
    <row r="998" spans="7:21" x14ac:dyDescent="0.25">
      <c r="G998" s="22">
        <v>991</v>
      </c>
      <c r="H998" s="22">
        <f>HLOOKUP($O998,$B$8:$E$26,H$5,FALSE)</f>
        <v>1</v>
      </c>
      <c r="I998" s="22">
        <f>HLOOKUP($O998,$B$8:$E$26,I$5,FALSE)</f>
        <v>0.3</v>
      </c>
      <c r="J998" s="22">
        <f>HLOOKUP($O998,$B$8:$E$26,J$5,FALSE)</f>
        <v>0.95</v>
      </c>
      <c r="K998" s="22">
        <f>HLOOKUP($O998,$B$8:$E$26,K$5,FALSE)</f>
        <v>0</v>
      </c>
      <c r="L998" s="22">
        <f>HLOOKUP($O998,$B$8:$E$26,L$5,FALSE)</f>
        <v>0</v>
      </c>
      <c r="M998" s="22">
        <f t="shared" si="157"/>
        <v>0.3</v>
      </c>
      <c r="N998" s="22">
        <f t="shared" si="158"/>
        <v>0.95</v>
      </c>
      <c r="O998" s="22" t="s">
        <v>38</v>
      </c>
      <c r="P998" s="24">
        <f t="shared" ca="1" si="154"/>
        <v>0.27622673638119416</v>
      </c>
      <c r="Q998" s="24">
        <f t="shared" ca="1" si="155"/>
        <v>0.62082376534853634</v>
      </c>
      <c r="R998" s="24">
        <f t="shared" ca="1" si="151"/>
        <v>0.89705050172973055</v>
      </c>
      <c r="S998" s="22" t="str">
        <f t="shared" ca="1" si="152"/>
        <v/>
      </c>
      <c r="T998" s="24" t="str">
        <f t="shared" ca="1" si="153"/>
        <v/>
      </c>
      <c r="U998" s="24">
        <f t="shared" ca="1" si="156"/>
        <v>0</v>
      </c>
    </row>
    <row r="999" spans="7:21" x14ac:dyDescent="0.25">
      <c r="G999" s="22">
        <v>992</v>
      </c>
      <c r="H999" s="22">
        <f>HLOOKUP($O999,$B$8:$E$26,H$5,FALSE)</f>
        <v>3</v>
      </c>
      <c r="I999" s="22">
        <f>HLOOKUP($O999,$B$8:$E$26,I$5,FALSE)</f>
        <v>0.2</v>
      </c>
      <c r="J999" s="22">
        <f>HLOOKUP($O999,$B$8:$E$26,J$5,FALSE)</f>
        <v>1.26</v>
      </c>
      <c r="K999" s="22">
        <f>HLOOKUP($O999,$B$8:$E$26,K$5,FALSE)</f>
        <v>0</v>
      </c>
      <c r="L999" s="22">
        <f>HLOOKUP($O999,$B$8:$E$26,L$5,FALSE)</f>
        <v>0</v>
      </c>
      <c r="M999" s="22">
        <f t="shared" si="157"/>
        <v>0.60000000000000009</v>
      </c>
      <c r="N999" s="22">
        <f t="shared" si="158"/>
        <v>3.7800000000000002</v>
      </c>
      <c r="O999" s="22" t="s">
        <v>39</v>
      </c>
      <c r="P999" s="24">
        <f t="shared" ca="1" si="154"/>
        <v>1.7042420058073795E-2</v>
      </c>
      <c r="Q999" s="24">
        <f t="shared" ca="1" si="155"/>
        <v>2.0637661389479525</v>
      </c>
      <c r="R999" s="24">
        <f t="shared" ca="1" si="151"/>
        <v>2.0808085590060261</v>
      </c>
      <c r="S999" s="22" t="str">
        <f t="shared" ca="1" si="152"/>
        <v/>
      </c>
      <c r="T999" s="24" t="str">
        <f t="shared" ca="1" si="153"/>
        <v/>
      </c>
      <c r="U999" s="24">
        <f t="shared" ca="1" si="156"/>
        <v>0</v>
      </c>
    </row>
    <row r="1000" spans="7:21" x14ac:dyDescent="0.25">
      <c r="G1000" s="22">
        <v>993</v>
      </c>
      <c r="H1000" s="22">
        <f>HLOOKUP($O1000,$B$8:$E$26,H$5,FALSE)</f>
        <v>5</v>
      </c>
      <c r="I1000" s="22">
        <f>HLOOKUP($O1000,$B$8:$E$26,I$5,FALSE)</f>
        <v>0.18</v>
      </c>
      <c r="J1000" s="22">
        <f>HLOOKUP($O1000,$B$8:$E$26,J$5,FALSE)</f>
        <v>1.37</v>
      </c>
      <c r="K1000" s="22">
        <f>HLOOKUP($O1000,$B$8:$E$26,K$5,FALSE)</f>
        <v>0</v>
      </c>
      <c r="L1000" s="22">
        <f>HLOOKUP($O1000,$B$8:$E$26,L$5,FALSE)</f>
        <v>0</v>
      </c>
      <c r="M1000" s="22">
        <f t="shared" si="157"/>
        <v>0.89999999999999991</v>
      </c>
      <c r="N1000" s="22">
        <f t="shared" si="158"/>
        <v>6.8500000000000005</v>
      </c>
      <c r="O1000" s="22" t="s">
        <v>40</v>
      </c>
      <c r="P1000" s="24">
        <f t="shared" ca="1" si="154"/>
        <v>0.46386036195960972</v>
      </c>
      <c r="Q1000" s="24">
        <f t="shared" ca="1" si="155"/>
        <v>4.2064825699297277</v>
      </c>
      <c r="R1000" s="24">
        <f t="shared" ca="1" si="151"/>
        <v>4.670342931889337</v>
      </c>
      <c r="S1000" s="22" t="str">
        <f t="shared" ca="1" si="152"/>
        <v/>
      </c>
      <c r="T1000" s="24" t="str">
        <f t="shared" ca="1" si="153"/>
        <v/>
      </c>
      <c r="U1000" s="24">
        <f t="shared" ca="1" si="156"/>
        <v>0</v>
      </c>
    </row>
    <row r="1001" spans="7:21" x14ac:dyDescent="0.25">
      <c r="G1001" s="22">
        <v>994</v>
      </c>
      <c r="H1001" s="22">
        <f>HLOOKUP($O1001,$B$8:$E$26,H$5,FALSE)</f>
        <v>10</v>
      </c>
      <c r="I1001" s="22">
        <f>HLOOKUP($O1001,$B$8:$E$26,I$5,FALSE)</f>
        <v>0.2</v>
      </c>
      <c r="J1001" s="22">
        <f>HLOOKUP($O1001,$B$8:$E$26,J$5,FALSE)</f>
        <v>1.4</v>
      </c>
      <c r="K1001" s="22">
        <f>HLOOKUP($O1001,$B$8:$E$26,K$5,FALSE)</f>
        <v>0</v>
      </c>
      <c r="L1001" s="22">
        <f>HLOOKUP($O1001,$B$8:$E$26,L$5,FALSE)</f>
        <v>0</v>
      </c>
      <c r="M1001" s="22">
        <f t="shared" si="157"/>
        <v>2</v>
      </c>
      <c r="N1001" s="22">
        <f t="shared" si="158"/>
        <v>14</v>
      </c>
      <c r="O1001" s="22" t="s">
        <v>41</v>
      </c>
      <c r="P1001" s="24">
        <f t="shared" ca="1" si="154"/>
        <v>1.7436427584794356</v>
      </c>
      <c r="Q1001" s="24">
        <f t="shared" ca="1" si="155"/>
        <v>8.6692264119576912</v>
      </c>
      <c r="R1001" s="24">
        <f t="shared" ca="1" si="151"/>
        <v>10.412869170437126</v>
      </c>
      <c r="S1001" s="22" t="str">
        <f t="shared" ca="1" si="152"/>
        <v>D</v>
      </c>
      <c r="T1001" s="24">
        <f t="shared" ca="1" si="153"/>
        <v>0.41286917043712634</v>
      </c>
      <c r="U1001" s="24">
        <f t="shared" ca="1" si="156"/>
        <v>0</v>
      </c>
    </row>
    <row r="1002" spans="7:21" x14ac:dyDescent="0.25">
      <c r="G1002" s="22">
        <v>995</v>
      </c>
      <c r="H1002" s="22">
        <f>HLOOKUP($O1002,$B$8:$E$26,H$5,FALSE)</f>
        <v>1</v>
      </c>
      <c r="I1002" s="22">
        <f>HLOOKUP($O1002,$B$8:$E$26,I$5,FALSE)</f>
        <v>0.3</v>
      </c>
      <c r="J1002" s="22">
        <f>HLOOKUP($O1002,$B$8:$E$26,J$5,FALSE)</f>
        <v>0.95</v>
      </c>
      <c r="K1002" s="22">
        <f>HLOOKUP($O1002,$B$8:$E$26,K$5,FALSE)</f>
        <v>0</v>
      </c>
      <c r="L1002" s="22">
        <f>HLOOKUP($O1002,$B$8:$E$26,L$5,FALSE)</f>
        <v>0</v>
      </c>
      <c r="M1002" s="22">
        <f t="shared" si="157"/>
        <v>0.3</v>
      </c>
      <c r="N1002" s="22">
        <f t="shared" si="158"/>
        <v>0.95</v>
      </c>
      <c r="O1002" s="22" t="s">
        <v>38</v>
      </c>
      <c r="P1002" s="24">
        <f t="shared" ca="1" si="154"/>
        <v>0.12699398262559525</v>
      </c>
      <c r="Q1002" s="24">
        <f t="shared" ca="1" si="155"/>
        <v>0.64994310055574178</v>
      </c>
      <c r="R1002" s="24">
        <f t="shared" ca="1" si="151"/>
        <v>0.77693708318133703</v>
      </c>
      <c r="S1002" s="22" t="str">
        <f t="shared" ca="1" si="152"/>
        <v/>
      </c>
      <c r="T1002" s="24" t="str">
        <f t="shared" ca="1" si="153"/>
        <v/>
      </c>
      <c r="U1002" s="24">
        <f t="shared" ca="1" si="156"/>
        <v>0</v>
      </c>
    </row>
    <row r="1003" spans="7:21" x14ac:dyDescent="0.25">
      <c r="G1003" s="22">
        <v>996</v>
      </c>
      <c r="H1003" s="22">
        <f>HLOOKUP($O1003,$B$8:$E$26,H$5,FALSE)</f>
        <v>1</v>
      </c>
      <c r="I1003" s="22">
        <f>HLOOKUP($O1003,$B$8:$E$26,I$5,FALSE)</f>
        <v>0.3</v>
      </c>
      <c r="J1003" s="22">
        <f>HLOOKUP($O1003,$B$8:$E$26,J$5,FALSE)</f>
        <v>0.95</v>
      </c>
      <c r="K1003" s="22">
        <f>HLOOKUP($O1003,$B$8:$E$26,K$5,FALSE)</f>
        <v>0</v>
      </c>
      <c r="L1003" s="22">
        <f>HLOOKUP($O1003,$B$8:$E$26,L$5,FALSE)</f>
        <v>0</v>
      </c>
      <c r="M1003" s="22">
        <f t="shared" si="157"/>
        <v>0.3</v>
      </c>
      <c r="N1003" s="22">
        <f t="shared" si="158"/>
        <v>0.95</v>
      </c>
      <c r="O1003" s="22" t="s">
        <v>38</v>
      </c>
      <c r="P1003" s="24">
        <f t="shared" ca="1" si="154"/>
        <v>0.16412267861752616</v>
      </c>
      <c r="Q1003" s="24">
        <f t="shared" ca="1" si="155"/>
        <v>0.59833767173017083</v>
      </c>
      <c r="R1003" s="24">
        <f t="shared" ca="1" si="151"/>
        <v>0.76246035034769699</v>
      </c>
      <c r="S1003" s="22" t="str">
        <f t="shared" ca="1" si="152"/>
        <v/>
      </c>
      <c r="T1003" s="24" t="str">
        <f t="shared" ca="1" si="153"/>
        <v/>
      </c>
      <c r="U1003" s="24">
        <f t="shared" ca="1" si="156"/>
        <v>0</v>
      </c>
    </row>
    <row r="1004" spans="7:21" x14ac:dyDescent="0.25">
      <c r="G1004" s="22">
        <v>997</v>
      </c>
      <c r="H1004" s="22">
        <f>HLOOKUP($O1004,$B$8:$E$26,H$5,FALSE)</f>
        <v>10</v>
      </c>
      <c r="I1004" s="22">
        <f>HLOOKUP($O1004,$B$8:$E$26,I$5,FALSE)</f>
        <v>0.2</v>
      </c>
      <c r="J1004" s="22">
        <f>HLOOKUP($O1004,$B$8:$E$26,J$5,FALSE)</f>
        <v>1.4</v>
      </c>
      <c r="K1004" s="22">
        <f>HLOOKUP($O1004,$B$8:$E$26,K$5,FALSE)</f>
        <v>0</v>
      </c>
      <c r="L1004" s="22">
        <f>HLOOKUP($O1004,$B$8:$E$26,L$5,FALSE)</f>
        <v>0</v>
      </c>
      <c r="M1004" s="22">
        <f t="shared" si="157"/>
        <v>2</v>
      </c>
      <c r="N1004" s="22">
        <f t="shared" si="158"/>
        <v>14</v>
      </c>
      <c r="O1004" s="22" t="s">
        <v>41</v>
      </c>
      <c r="P1004" s="24">
        <f t="shared" ca="1" si="154"/>
        <v>1.3310925130032361</v>
      </c>
      <c r="Q1004" s="24">
        <f t="shared" ca="1" si="155"/>
        <v>8.0636969897606114</v>
      </c>
      <c r="R1004" s="24">
        <f t="shared" ref="R1004:R1067" ca="1" si="159">SUM(P1004:Q1004)</f>
        <v>9.3947895027638477</v>
      </c>
      <c r="S1004" s="22" t="str">
        <f t="shared" ref="S1004:S1067" ca="1" si="160">IF(H1004&lt;R1004,O1004,"")</f>
        <v/>
      </c>
      <c r="T1004" s="24" t="str">
        <f t="shared" ref="T1004:T1067" ca="1" si="161">IF(S1004=O1004,R1004-H1004,"")</f>
        <v/>
      </c>
      <c r="U1004" s="24">
        <f t="shared" ca="1" si="156"/>
        <v>0</v>
      </c>
    </row>
    <row r="1005" spans="7:21" x14ac:dyDescent="0.25">
      <c r="G1005" s="22">
        <v>998</v>
      </c>
      <c r="H1005" s="22">
        <f>HLOOKUP($O1005,$B$8:$E$26,H$5,FALSE)</f>
        <v>3</v>
      </c>
      <c r="I1005" s="22">
        <f>HLOOKUP($O1005,$B$8:$E$26,I$5,FALSE)</f>
        <v>0.2</v>
      </c>
      <c r="J1005" s="22">
        <f>HLOOKUP($O1005,$B$8:$E$26,J$5,FALSE)</f>
        <v>1.26</v>
      </c>
      <c r="K1005" s="22">
        <f>HLOOKUP($O1005,$B$8:$E$26,K$5,FALSE)</f>
        <v>0</v>
      </c>
      <c r="L1005" s="22">
        <f>HLOOKUP($O1005,$B$8:$E$26,L$5,FALSE)</f>
        <v>0</v>
      </c>
      <c r="M1005" s="22">
        <f t="shared" si="157"/>
        <v>0.60000000000000009</v>
      </c>
      <c r="N1005" s="22">
        <f t="shared" si="158"/>
        <v>3.7800000000000002</v>
      </c>
      <c r="O1005" s="22" t="s">
        <v>39</v>
      </c>
      <c r="P1005" s="24">
        <f t="shared" ca="1" si="154"/>
        <v>0.37054943899812504</v>
      </c>
      <c r="Q1005" s="24">
        <f t="shared" ca="1" si="155"/>
        <v>2.0979379406036505</v>
      </c>
      <c r="R1005" s="24">
        <f t="shared" ca="1" si="159"/>
        <v>2.4684873796017754</v>
      </c>
      <c r="S1005" s="22" t="str">
        <f t="shared" ca="1" si="160"/>
        <v/>
      </c>
      <c r="T1005" s="24" t="str">
        <f t="shared" ca="1" si="161"/>
        <v/>
      </c>
      <c r="U1005" s="24">
        <f t="shared" ca="1" si="156"/>
        <v>0</v>
      </c>
    </row>
    <row r="1006" spans="7:21" x14ac:dyDescent="0.25">
      <c r="G1006" s="22">
        <v>999</v>
      </c>
      <c r="H1006" s="22">
        <f>HLOOKUP($O1006,$B$8:$E$26,H$5,FALSE)</f>
        <v>5</v>
      </c>
      <c r="I1006" s="22">
        <f>HLOOKUP($O1006,$B$8:$E$26,I$5,FALSE)</f>
        <v>0.18</v>
      </c>
      <c r="J1006" s="22">
        <f>HLOOKUP($O1006,$B$8:$E$26,J$5,FALSE)</f>
        <v>1.37</v>
      </c>
      <c r="K1006" s="22">
        <f>HLOOKUP($O1006,$B$8:$E$26,K$5,FALSE)</f>
        <v>0</v>
      </c>
      <c r="L1006" s="22">
        <f>HLOOKUP($O1006,$B$8:$E$26,L$5,FALSE)</f>
        <v>0</v>
      </c>
      <c r="M1006" s="22">
        <f t="shared" si="157"/>
        <v>0.89999999999999991</v>
      </c>
      <c r="N1006" s="22">
        <f t="shared" si="158"/>
        <v>6.8500000000000005</v>
      </c>
      <c r="O1006" s="22" t="s">
        <v>40</v>
      </c>
      <c r="P1006" s="24">
        <f t="shared" ca="1" si="154"/>
        <v>0.38000057783068641</v>
      </c>
      <c r="Q1006" s="24">
        <f t="shared" ca="1" si="155"/>
        <v>3.9710044593879426</v>
      </c>
      <c r="R1006" s="24">
        <f t="shared" ca="1" si="159"/>
        <v>4.3510050372186289</v>
      </c>
      <c r="S1006" s="22" t="str">
        <f t="shared" ca="1" si="160"/>
        <v/>
      </c>
      <c r="T1006" s="24" t="str">
        <f t="shared" ca="1" si="161"/>
        <v/>
      </c>
      <c r="U1006" s="24">
        <f t="shared" ca="1" si="156"/>
        <v>0</v>
      </c>
    </row>
    <row r="1007" spans="7:21" x14ac:dyDescent="0.25">
      <c r="G1007" s="22">
        <v>1000</v>
      </c>
      <c r="H1007" s="22">
        <f>HLOOKUP($O1007,$B$8:$E$26,H$5,FALSE)</f>
        <v>5</v>
      </c>
      <c r="I1007" s="22">
        <f>HLOOKUP($O1007,$B$8:$E$26,I$5,FALSE)</f>
        <v>0.18</v>
      </c>
      <c r="J1007" s="22">
        <f>HLOOKUP($O1007,$B$8:$E$26,J$5,FALSE)</f>
        <v>1.37</v>
      </c>
      <c r="K1007" s="22">
        <f>HLOOKUP($O1007,$B$8:$E$26,K$5,FALSE)</f>
        <v>0</v>
      </c>
      <c r="L1007" s="22">
        <f>HLOOKUP($O1007,$B$8:$E$26,L$5,FALSE)</f>
        <v>0</v>
      </c>
      <c r="M1007" s="22">
        <f t="shared" si="157"/>
        <v>0.89999999999999991</v>
      </c>
      <c r="N1007" s="22">
        <f t="shared" si="158"/>
        <v>6.8500000000000005</v>
      </c>
      <c r="O1007" s="22" t="s">
        <v>40</v>
      </c>
      <c r="P1007" s="24">
        <f t="shared" ca="1" si="154"/>
        <v>0.46208594431449079</v>
      </c>
      <c r="Q1007" s="24">
        <f t="shared" ca="1" si="155"/>
        <v>3.8428794591964115</v>
      </c>
      <c r="R1007" s="24">
        <f t="shared" ca="1" si="159"/>
        <v>4.3049654035109022</v>
      </c>
      <c r="S1007" s="22" t="str">
        <f t="shared" ca="1" si="160"/>
        <v/>
      </c>
      <c r="T1007" s="24" t="str">
        <f t="shared" ca="1" si="161"/>
        <v/>
      </c>
      <c r="U1007" s="24">
        <f t="shared" ca="1" si="156"/>
        <v>0</v>
      </c>
    </row>
    <row r="1008" spans="7:21" x14ac:dyDescent="0.25">
      <c r="G1008" s="22">
        <v>1001</v>
      </c>
      <c r="H1008" s="22">
        <f>HLOOKUP($O1008,$B$8:$E$26,H$5,FALSE)</f>
        <v>1</v>
      </c>
      <c r="I1008" s="22">
        <f>HLOOKUP($O1008,$B$8:$E$26,I$5,FALSE)</f>
        <v>0.3</v>
      </c>
      <c r="J1008" s="22">
        <f>HLOOKUP($O1008,$B$8:$E$26,J$5,FALSE)</f>
        <v>0.95</v>
      </c>
      <c r="K1008" s="22">
        <f>HLOOKUP($O1008,$B$8:$E$26,K$5,FALSE)</f>
        <v>0</v>
      </c>
      <c r="L1008" s="22">
        <f>HLOOKUP($O1008,$B$8:$E$26,L$5,FALSE)</f>
        <v>0</v>
      </c>
      <c r="M1008" s="22">
        <f t="shared" si="157"/>
        <v>0.3</v>
      </c>
      <c r="N1008" s="22">
        <f t="shared" si="158"/>
        <v>0.95</v>
      </c>
      <c r="O1008" s="22" t="s">
        <v>38</v>
      </c>
      <c r="P1008" s="24">
        <f t="shared" ca="1" si="154"/>
        <v>0.13623221443836378</v>
      </c>
      <c r="Q1008" s="24">
        <f t="shared" ca="1" si="155"/>
        <v>0.60219981288733759</v>
      </c>
      <c r="R1008" s="24">
        <f t="shared" ca="1" si="159"/>
        <v>0.73843202732570135</v>
      </c>
      <c r="S1008" s="22" t="str">
        <f t="shared" ca="1" si="160"/>
        <v/>
      </c>
      <c r="T1008" s="24" t="str">
        <f t="shared" ca="1" si="161"/>
        <v/>
      </c>
      <c r="U1008" s="24">
        <f t="shared" ca="1" si="156"/>
        <v>0</v>
      </c>
    </row>
    <row r="1009" spans="7:21" x14ac:dyDescent="0.25">
      <c r="G1009" s="22">
        <v>1002</v>
      </c>
      <c r="H1009" s="22">
        <f>HLOOKUP($O1009,$B$8:$E$26,H$5,FALSE)</f>
        <v>3</v>
      </c>
      <c r="I1009" s="22">
        <f>HLOOKUP($O1009,$B$8:$E$26,I$5,FALSE)</f>
        <v>0.2</v>
      </c>
      <c r="J1009" s="22">
        <f>HLOOKUP($O1009,$B$8:$E$26,J$5,FALSE)</f>
        <v>1.26</v>
      </c>
      <c r="K1009" s="22">
        <f>HLOOKUP($O1009,$B$8:$E$26,K$5,FALSE)</f>
        <v>0</v>
      </c>
      <c r="L1009" s="22">
        <f>HLOOKUP($O1009,$B$8:$E$26,L$5,FALSE)</f>
        <v>0</v>
      </c>
      <c r="M1009" s="22">
        <f t="shared" si="157"/>
        <v>0.60000000000000009</v>
      </c>
      <c r="N1009" s="22">
        <f t="shared" si="158"/>
        <v>3.7800000000000002</v>
      </c>
      <c r="O1009" s="22" t="s">
        <v>39</v>
      </c>
      <c r="P1009" s="24">
        <f t="shared" ca="1" si="154"/>
        <v>0.26099354241789174</v>
      </c>
      <c r="Q1009" s="24">
        <f t="shared" ca="1" si="155"/>
        <v>2.0798600719314848</v>
      </c>
      <c r="R1009" s="24">
        <f t="shared" ca="1" si="159"/>
        <v>2.3408536143493768</v>
      </c>
      <c r="S1009" s="22" t="str">
        <f t="shared" ca="1" si="160"/>
        <v/>
      </c>
      <c r="T1009" s="24" t="str">
        <f t="shared" ca="1" si="161"/>
        <v/>
      </c>
      <c r="U1009" s="24">
        <f t="shared" ca="1" si="156"/>
        <v>0</v>
      </c>
    </row>
    <row r="1010" spans="7:21" x14ac:dyDescent="0.25">
      <c r="G1010" s="22">
        <v>1003</v>
      </c>
      <c r="H1010" s="22">
        <f>HLOOKUP($O1010,$B$8:$E$26,H$5,FALSE)</f>
        <v>5</v>
      </c>
      <c r="I1010" s="22">
        <f>HLOOKUP($O1010,$B$8:$E$26,I$5,FALSE)</f>
        <v>0.18</v>
      </c>
      <c r="J1010" s="22">
        <f>HLOOKUP($O1010,$B$8:$E$26,J$5,FALSE)</f>
        <v>1.37</v>
      </c>
      <c r="K1010" s="22">
        <f>HLOOKUP($O1010,$B$8:$E$26,K$5,FALSE)</f>
        <v>0</v>
      </c>
      <c r="L1010" s="22">
        <f>HLOOKUP($O1010,$B$8:$E$26,L$5,FALSE)</f>
        <v>0</v>
      </c>
      <c r="M1010" s="22">
        <f t="shared" si="157"/>
        <v>0.89999999999999991</v>
      </c>
      <c r="N1010" s="22">
        <f t="shared" si="158"/>
        <v>6.8500000000000005</v>
      </c>
      <c r="O1010" s="22" t="s">
        <v>40</v>
      </c>
      <c r="P1010" s="24">
        <f t="shared" ca="1" si="154"/>
        <v>0.55955907535171578</v>
      </c>
      <c r="Q1010" s="24">
        <f t="shared" ca="1" si="155"/>
        <v>3.6885412770703887</v>
      </c>
      <c r="R1010" s="24">
        <f t="shared" ca="1" si="159"/>
        <v>4.2481003524221048</v>
      </c>
      <c r="S1010" s="22" t="str">
        <f t="shared" ca="1" si="160"/>
        <v/>
      </c>
      <c r="T1010" s="24" t="str">
        <f t="shared" ca="1" si="161"/>
        <v/>
      </c>
      <c r="U1010" s="24">
        <f t="shared" ca="1" si="156"/>
        <v>0</v>
      </c>
    </row>
    <row r="1011" spans="7:21" x14ac:dyDescent="0.25">
      <c r="G1011" s="22">
        <v>1004</v>
      </c>
      <c r="H1011" s="22">
        <f>HLOOKUP($O1011,$B$8:$E$26,H$5,FALSE)</f>
        <v>10</v>
      </c>
      <c r="I1011" s="22">
        <f>HLOOKUP($O1011,$B$8:$E$26,I$5,FALSE)</f>
        <v>0.2</v>
      </c>
      <c r="J1011" s="22">
        <f>HLOOKUP($O1011,$B$8:$E$26,J$5,FALSE)</f>
        <v>1.4</v>
      </c>
      <c r="K1011" s="22">
        <f>HLOOKUP($O1011,$B$8:$E$26,K$5,FALSE)</f>
        <v>0</v>
      </c>
      <c r="L1011" s="22">
        <f>HLOOKUP($O1011,$B$8:$E$26,L$5,FALSE)</f>
        <v>0</v>
      </c>
      <c r="M1011" s="22">
        <f t="shared" si="157"/>
        <v>2</v>
      </c>
      <c r="N1011" s="22">
        <f t="shared" si="158"/>
        <v>14</v>
      </c>
      <c r="O1011" s="22" t="s">
        <v>41</v>
      </c>
      <c r="P1011" s="24">
        <f t="shared" ca="1" si="154"/>
        <v>0.56148723391623667</v>
      </c>
      <c r="Q1011" s="24">
        <f t="shared" ca="1" si="155"/>
        <v>8.9924302260838935</v>
      </c>
      <c r="R1011" s="24">
        <f t="shared" ca="1" si="159"/>
        <v>9.5539174600001306</v>
      </c>
      <c r="S1011" s="22" t="str">
        <f t="shared" ca="1" si="160"/>
        <v/>
      </c>
      <c r="T1011" s="24" t="str">
        <f t="shared" ca="1" si="161"/>
        <v/>
      </c>
      <c r="U1011" s="24">
        <f t="shared" ca="1" si="156"/>
        <v>0</v>
      </c>
    </row>
    <row r="1012" spans="7:21" x14ac:dyDescent="0.25">
      <c r="G1012" s="22">
        <v>1005</v>
      </c>
      <c r="H1012" s="22">
        <f>HLOOKUP($O1012,$B$8:$E$26,H$5,FALSE)</f>
        <v>10</v>
      </c>
      <c r="I1012" s="22">
        <f>HLOOKUP($O1012,$B$8:$E$26,I$5,FALSE)</f>
        <v>0.2</v>
      </c>
      <c r="J1012" s="22">
        <f>HLOOKUP($O1012,$B$8:$E$26,J$5,FALSE)</f>
        <v>1.4</v>
      </c>
      <c r="K1012" s="22">
        <f>HLOOKUP($O1012,$B$8:$E$26,K$5,FALSE)</f>
        <v>0</v>
      </c>
      <c r="L1012" s="22">
        <f>HLOOKUP($O1012,$B$8:$E$26,L$5,FALSE)</f>
        <v>0</v>
      </c>
      <c r="M1012" s="22">
        <f t="shared" si="157"/>
        <v>2</v>
      </c>
      <c r="N1012" s="22">
        <f t="shared" si="158"/>
        <v>14</v>
      </c>
      <c r="O1012" s="22" t="s">
        <v>41</v>
      </c>
      <c r="P1012" s="24">
        <f t="shared" ca="1" si="154"/>
        <v>1.1098836654801076</v>
      </c>
      <c r="Q1012" s="24">
        <f t="shared" ca="1" si="155"/>
        <v>8.6092474360634306</v>
      </c>
      <c r="R1012" s="24">
        <f t="shared" ca="1" si="159"/>
        <v>9.7191311015435389</v>
      </c>
      <c r="S1012" s="22" t="str">
        <f t="shared" ca="1" si="160"/>
        <v/>
      </c>
      <c r="T1012" s="24" t="str">
        <f t="shared" ca="1" si="161"/>
        <v/>
      </c>
      <c r="U1012" s="24">
        <f t="shared" ca="1" si="156"/>
        <v>0</v>
      </c>
    </row>
    <row r="1013" spans="7:21" x14ac:dyDescent="0.25">
      <c r="G1013" s="22">
        <v>1006</v>
      </c>
      <c r="H1013" s="22">
        <f>HLOOKUP($O1013,$B$8:$E$26,H$5,FALSE)</f>
        <v>1</v>
      </c>
      <c r="I1013" s="22">
        <f>HLOOKUP($O1013,$B$8:$E$26,I$5,FALSE)</f>
        <v>0.3</v>
      </c>
      <c r="J1013" s="22">
        <f>HLOOKUP($O1013,$B$8:$E$26,J$5,FALSE)</f>
        <v>0.95</v>
      </c>
      <c r="K1013" s="22">
        <f>HLOOKUP($O1013,$B$8:$E$26,K$5,FALSE)</f>
        <v>0</v>
      </c>
      <c r="L1013" s="22">
        <f>HLOOKUP($O1013,$B$8:$E$26,L$5,FALSE)</f>
        <v>0</v>
      </c>
      <c r="M1013" s="22">
        <f t="shared" si="157"/>
        <v>0.3</v>
      </c>
      <c r="N1013" s="22">
        <f t="shared" si="158"/>
        <v>0.95</v>
      </c>
      <c r="O1013" s="22" t="s">
        <v>38</v>
      </c>
      <c r="P1013" s="24">
        <f t="shared" ca="1" si="154"/>
        <v>0.17568914606505723</v>
      </c>
      <c r="Q1013" s="24">
        <f t="shared" ca="1" si="155"/>
        <v>0.67681798494335021</v>
      </c>
      <c r="R1013" s="24">
        <f t="shared" ca="1" si="159"/>
        <v>0.85250713100840747</v>
      </c>
      <c r="S1013" s="22" t="str">
        <f t="shared" ca="1" si="160"/>
        <v/>
      </c>
      <c r="T1013" s="24" t="str">
        <f t="shared" ca="1" si="161"/>
        <v/>
      </c>
      <c r="U1013" s="24">
        <f t="shared" ca="1" si="156"/>
        <v>0</v>
      </c>
    </row>
    <row r="1014" spans="7:21" x14ac:dyDescent="0.25">
      <c r="G1014" s="22">
        <v>1007</v>
      </c>
      <c r="H1014" s="22">
        <f>HLOOKUP($O1014,$B$8:$E$26,H$5,FALSE)</f>
        <v>3</v>
      </c>
      <c r="I1014" s="22">
        <f>HLOOKUP($O1014,$B$8:$E$26,I$5,FALSE)</f>
        <v>0.2</v>
      </c>
      <c r="J1014" s="22">
        <f>HLOOKUP($O1014,$B$8:$E$26,J$5,FALSE)</f>
        <v>1.26</v>
      </c>
      <c r="K1014" s="22">
        <f>HLOOKUP($O1014,$B$8:$E$26,K$5,FALSE)</f>
        <v>0</v>
      </c>
      <c r="L1014" s="22">
        <f>HLOOKUP($O1014,$B$8:$E$26,L$5,FALSE)</f>
        <v>0</v>
      </c>
      <c r="M1014" s="22">
        <f t="shared" si="157"/>
        <v>0.60000000000000009</v>
      </c>
      <c r="N1014" s="22">
        <f t="shared" si="158"/>
        <v>3.7800000000000002</v>
      </c>
      <c r="O1014" s="22" t="s">
        <v>39</v>
      </c>
      <c r="P1014" s="24">
        <f t="shared" ca="1" si="154"/>
        <v>5.1671328502439107E-2</v>
      </c>
      <c r="Q1014" s="24">
        <f t="shared" ca="1" si="155"/>
        <v>2.2005552993572168</v>
      </c>
      <c r="R1014" s="24">
        <f t="shared" ca="1" si="159"/>
        <v>2.2522266278596561</v>
      </c>
      <c r="S1014" s="22" t="str">
        <f t="shared" ca="1" si="160"/>
        <v/>
      </c>
      <c r="T1014" s="24" t="str">
        <f t="shared" ca="1" si="161"/>
        <v/>
      </c>
      <c r="U1014" s="24">
        <f t="shared" ca="1" si="156"/>
        <v>0</v>
      </c>
    </row>
    <row r="1015" spans="7:21" x14ac:dyDescent="0.25">
      <c r="G1015" s="22">
        <v>1008</v>
      </c>
      <c r="H1015" s="22">
        <f>HLOOKUP($O1015,$B$8:$E$26,H$5,FALSE)</f>
        <v>3</v>
      </c>
      <c r="I1015" s="22">
        <f>HLOOKUP($O1015,$B$8:$E$26,I$5,FALSE)</f>
        <v>0.2</v>
      </c>
      <c r="J1015" s="22">
        <f>HLOOKUP($O1015,$B$8:$E$26,J$5,FALSE)</f>
        <v>1.26</v>
      </c>
      <c r="K1015" s="22">
        <f>HLOOKUP($O1015,$B$8:$E$26,K$5,FALSE)</f>
        <v>0</v>
      </c>
      <c r="L1015" s="22">
        <f>HLOOKUP($O1015,$B$8:$E$26,L$5,FALSE)</f>
        <v>0</v>
      </c>
      <c r="M1015" s="22">
        <f t="shared" si="157"/>
        <v>0.60000000000000009</v>
      </c>
      <c r="N1015" s="22">
        <f t="shared" si="158"/>
        <v>3.7800000000000002</v>
      </c>
      <c r="O1015" s="22" t="s">
        <v>39</v>
      </c>
      <c r="P1015" s="24">
        <f t="shared" ca="1" si="154"/>
        <v>0.14450528707843907</v>
      </c>
      <c r="Q1015" s="24">
        <f t="shared" ca="1" si="155"/>
        <v>2.1397796210997981</v>
      </c>
      <c r="R1015" s="24">
        <f t="shared" ca="1" si="159"/>
        <v>2.284284908178237</v>
      </c>
      <c r="S1015" s="22" t="str">
        <f t="shared" ca="1" si="160"/>
        <v/>
      </c>
      <c r="T1015" s="24" t="str">
        <f t="shared" ca="1" si="161"/>
        <v/>
      </c>
      <c r="U1015" s="24">
        <f t="shared" ca="1" si="156"/>
        <v>0</v>
      </c>
    </row>
    <row r="1016" spans="7:21" x14ac:dyDescent="0.25">
      <c r="G1016" s="22">
        <v>1009</v>
      </c>
      <c r="H1016" s="22">
        <f>HLOOKUP($O1016,$B$8:$E$26,H$5,FALSE)</f>
        <v>5</v>
      </c>
      <c r="I1016" s="22">
        <f>HLOOKUP($O1016,$B$8:$E$26,I$5,FALSE)</f>
        <v>0.18</v>
      </c>
      <c r="J1016" s="22">
        <f>HLOOKUP($O1016,$B$8:$E$26,J$5,FALSE)</f>
        <v>1.37</v>
      </c>
      <c r="K1016" s="22">
        <f>HLOOKUP($O1016,$B$8:$E$26,K$5,FALSE)</f>
        <v>0</v>
      </c>
      <c r="L1016" s="22">
        <f>HLOOKUP($O1016,$B$8:$E$26,L$5,FALSE)</f>
        <v>0</v>
      </c>
      <c r="M1016" s="22">
        <f t="shared" si="157"/>
        <v>0.89999999999999991</v>
      </c>
      <c r="N1016" s="22">
        <f t="shared" si="158"/>
        <v>6.8500000000000005</v>
      </c>
      <c r="O1016" s="22" t="s">
        <v>40</v>
      </c>
      <c r="P1016" s="24">
        <f t="shared" ca="1" si="154"/>
        <v>0.34924783460316794</v>
      </c>
      <c r="Q1016" s="24">
        <f t="shared" ca="1" si="155"/>
        <v>3.8666010235293524</v>
      </c>
      <c r="R1016" s="24">
        <f t="shared" ca="1" si="159"/>
        <v>4.21584885813252</v>
      </c>
      <c r="S1016" s="22" t="str">
        <f t="shared" ca="1" si="160"/>
        <v/>
      </c>
      <c r="T1016" s="24" t="str">
        <f t="shared" ca="1" si="161"/>
        <v/>
      </c>
      <c r="U1016" s="24">
        <f t="shared" ca="1" si="156"/>
        <v>0</v>
      </c>
    </row>
    <row r="1017" spans="7:21" x14ac:dyDescent="0.25">
      <c r="G1017" s="22">
        <v>1010</v>
      </c>
      <c r="H1017" s="22">
        <f>HLOOKUP($O1017,$B$8:$E$26,H$5,FALSE)</f>
        <v>5</v>
      </c>
      <c r="I1017" s="22">
        <f>HLOOKUP($O1017,$B$8:$E$26,I$5,FALSE)</f>
        <v>0.18</v>
      </c>
      <c r="J1017" s="22">
        <f>HLOOKUP($O1017,$B$8:$E$26,J$5,FALSE)</f>
        <v>1.37</v>
      </c>
      <c r="K1017" s="22">
        <f>HLOOKUP($O1017,$B$8:$E$26,K$5,FALSE)</f>
        <v>0</v>
      </c>
      <c r="L1017" s="22">
        <f>HLOOKUP($O1017,$B$8:$E$26,L$5,FALSE)</f>
        <v>0</v>
      </c>
      <c r="M1017" s="22">
        <f t="shared" si="157"/>
        <v>0.89999999999999991</v>
      </c>
      <c r="N1017" s="22">
        <f t="shared" si="158"/>
        <v>6.8500000000000005</v>
      </c>
      <c r="O1017" s="22" t="s">
        <v>40</v>
      </c>
      <c r="P1017" s="24">
        <f t="shared" ca="1" si="154"/>
        <v>0.76258640315529991</v>
      </c>
      <c r="Q1017" s="24">
        <f t="shared" ca="1" si="155"/>
        <v>3.6820416676317418</v>
      </c>
      <c r="R1017" s="24">
        <f t="shared" ca="1" si="159"/>
        <v>4.4446280707870418</v>
      </c>
      <c r="S1017" s="22" t="str">
        <f t="shared" ca="1" si="160"/>
        <v/>
      </c>
      <c r="T1017" s="24" t="str">
        <f t="shared" ca="1" si="161"/>
        <v/>
      </c>
      <c r="U1017" s="24">
        <f t="shared" ca="1" si="156"/>
        <v>0</v>
      </c>
    </row>
    <row r="1018" spans="7:21" x14ac:dyDescent="0.25">
      <c r="G1018" s="22">
        <v>1011</v>
      </c>
      <c r="H1018" s="22">
        <f>HLOOKUP($O1018,$B$8:$E$26,H$5,FALSE)</f>
        <v>5</v>
      </c>
      <c r="I1018" s="22">
        <f>HLOOKUP($O1018,$B$8:$E$26,I$5,FALSE)</f>
        <v>0.18</v>
      </c>
      <c r="J1018" s="22">
        <f>HLOOKUP($O1018,$B$8:$E$26,J$5,FALSE)</f>
        <v>1.37</v>
      </c>
      <c r="K1018" s="22">
        <f>HLOOKUP($O1018,$B$8:$E$26,K$5,FALSE)</f>
        <v>0</v>
      </c>
      <c r="L1018" s="22">
        <f>HLOOKUP($O1018,$B$8:$E$26,L$5,FALSE)</f>
        <v>0</v>
      </c>
      <c r="M1018" s="22">
        <f t="shared" si="157"/>
        <v>0.89999999999999991</v>
      </c>
      <c r="N1018" s="22">
        <f t="shared" si="158"/>
        <v>6.8500000000000005</v>
      </c>
      <c r="O1018" s="22" t="s">
        <v>40</v>
      </c>
      <c r="P1018" s="24">
        <f t="shared" ca="1" si="154"/>
        <v>0.59800470618521306</v>
      </c>
      <c r="Q1018" s="24">
        <f t="shared" ca="1" si="155"/>
        <v>3.098242147223877</v>
      </c>
      <c r="R1018" s="24">
        <f t="shared" ca="1" si="159"/>
        <v>3.69624685340909</v>
      </c>
      <c r="S1018" s="22" t="str">
        <f t="shared" ca="1" si="160"/>
        <v/>
      </c>
      <c r="T1018" s="24" t="str">
        <f t="shared" ca="1" si="161"/>
        <v/>
      </c>
      <c r="U1018" s="24">
        <f t="shared" ca="1" si="156"/>
        <v>0</v>
      </c>
    </row>
    <row r="1019" spans="7:21" x14ac:dyDescent="0.25">
      <c r="G1019" s="22">
        <v>1012</v>
      </c>
      <c r="H1019" s="22">
        <f>HLOOKUP($O1019,$B$8:$E$26,H$5,FALSE)</f>
        <v>3</v>
      </c>
      <c r="I1019" s="22">
        <f>HLOOKUP($O1019,$B$8:$E$26,I$5,FALSE)</f>
        <v>0.2</v>
      </c>
      <c r="J1019" s="22">
        <f>HLOOKUP($O1019,$B$8:$E$26,J$5,FALSE)</f>
        <v>1.26</v>
      </c>
      <c r="K1019" s="22">
        <f>HLOOKUP($O1019,$B$8:$E$26,K$5,FALSE)</f>
        <v>0</v>
      </c>
      <c r="L1019" s="22">
        <f>HLOOKUP($O1019,$B$8:$E$26,L$5,FALSE)</f>
        <v>0</v>
      </c>
      <c r="M1019" s="22">
        <f t="shared" si="157"/>
        <v>0.60000000000000009</v>
      </c>
      <c r="N1019" s="22">
        <f t="shared" si="158"/>
        <v>3.7800000000000002</v>
      </c>
      <c r="O1019" s="22" t="s">
        <v>39</v>
      </c>
      <c r="P1019" s="24">
        <f t="shared" ca="1" si="154"/>
        <v>0.4186830464639858</v>
      </c>
      <c r="Q1019" s="24">
        <f t="shared" ca="1" si="155"/>
        <v>2.1066673795030835</v>
      </c>
      <c r="R1019" s="24">
        <f t="shared" ca="1" si="159"/>
        <v>2.5253504259670692</v>
      </c>
      <c r="S1019" s="22" t="str">
        <f t="shared" ca="1" si="160"/>
        <v/>
      </c>
      <c r="T1019" s="24" t="str">
        <f t="shared" ca="1" si="161"/>
        <v/>
      </c>
      <c r="U1019" s="24">
        <f t="shared" ca="1" si="156"/>
        <v>0</v>
      </c>
    </row>
    <row r="1020" spans="7:21" x14ac:dyDescent="0.25">
      <c r="G1020" s="22">
        <v>1013</v>
      </c>
      <c r="H1020" s="22">
        <f>HLOOKUP($O1020,$B$8:$E$26,H$5,FALSE)</f>
        <v>3</v>
      </c>
      <c r="I1020" s="22">
        <f>HLOOKUP($O1020,$B$8:$E$26,I$5,FALSE)</f>
        <v>0.2</v>
      </c>
      <c r="J1020" s="22">
        <f>HLOOKUP($O1020,$B$8:$E$26,J$5,FALSE)</f>
        <v>1.26</v>
      </c>
      <c r="K1020" s="22">
        <f>HLOOKUP($O1020,$B$8:$E$26,K$5,FALSE)</f>
        <v>0</v>
      </c>
      <c r="L1020" s="22">
        <f>HLOOKUP($O1020,$B$8:$E$26,L$5,FALSE)</f>
        <v>0</v>
      </c>
      <c r="M1020" s="22">
        <f t="shared" si="157"/>
        <v>0.60000000000000009</v>
      </c>
      <c r="N1020" s="22">
        <f t="shared" si="158"/>
        <v>3.7800000000000002</v>
      </c>
      <c r="O1020" s="22" t="s">
        <v>39</v>
      </c>
      <c r="P1020" s="24">
        <f t="shared" ca="1" si="154"/>
        <v>4.3162275504640767E-2</v>
      </c>
      <c r="Q1020" s="24">
        <f t="shared" ca="1" si="155"/>
        <v>2.057145737666362</v>
      </c>
      <c r="R1020" s="24">
        <f t="shared" ca="1" si="159"/>
        <v>2.1003080131710026</v>
      </c>
      <c r="S1020" s="22" t="str">
        <f t="shared" ca="1" si="160"/>
        <v/>
      </c>
      <c r="T1020" s="24" t="str">
        <f t="shared" ca="1" si="161"/>
        <v/>
      </c>
      <c r="U1020" s="24">
        <f t="shared" ca="1" si="156"/>
        <v>0</v>
      </c>
    </row>
    <row r="1021" spans="7:21" x14ac:dyDescent="0.25">
      <c r="G1021" s="22">
        <v>1014</v>
      </c>
      <c r="H1021" s="22">
        <f>HLOOKUP($O1021,$B$8:$E$26,H$5,FALSE)</f>
        <v>1</v>
      </c>
      <c r="I1021" s="22">
        <f>HLOOKUP($O1021,$B$8:$E$26,I$5,FALSE)</f>
        <v>0.3</v>
      </c>
      <c r="J1021" s="22">
        <f>HLOOKUP($O1021,$B$8:$E$26,J$5,FALSE)</f>
        <v>0.95</v>
      </c>
      <c r="K1021" s="22">
        <f>HLOOKUP($O1021,$B$8:$E$26,K$5,FALSE)</f>
        <v>0</v>
      </c>
      <c r="L1021" s="22">
        <f>HLOOKUP($O1021,$B$8:$E$26,L$5,FALSE)</f>
        <v>0</v>
      </c>
      <c r="M1021" s="22">
        <f t="shared" si="157"/>
        <v>0.3</v>
      </c>
      <c r="N1021" s="22">
        <f t="shared" si="158"/>
        <v>0.95</v>
      </c>
      <c r="O1021" s="22" t="s">
        <v>38</v>
      </c>
      <c r="P1021" s="24">
        <f t="shared" ca="1" si="154"/>
        <v>8.1435380154343921E-3</v>
      </c>
      <c r="Q1021" s="24">
        <f t="shared" ca="1" si="155"/>
        <v>0.67657830551815212</v>
      </c>
      <c r="R1021" s="24">
        <f t="shared" ca="1" si="159"/>
        <v>0.68472184353358656</v>
      </c>
      <c r="S1021" s="22" t="str">
        <f t="shared" ca="1" si="160"/>
        <v/>
      </c>
      <c r="T1021" s="24" t="str">
        <f t="shared" ca="1" si="161"/>
        <v/>
      </c>
      <c r="U1021" s="24">
        <f t="shared" ca="1" si="156"/>
        <v>0</v>
      </c>
    </row>
    <row r="1022" spans="7:21" x14ac:dyDescent="0.25">
      <c r="G1022" s="22">
        <v>1015</v>
      </c>
      <c r="H1022" s="22">
        <f>HLOOKUP($O1022,$B$8:$E$26,H$5,FALSE)</f>
        <v>1</v>
      </c>
      <c r="I1022" s="22">
        <f>HLOOKUP($O1022,$B$8:$E$26,I$5,FALSE)</f>
        <v>0.3</v>
      </c>
      <c r="J1022" s="22">
        <f>HLOOKUP($O1022,$B$8:$E$26,J$5,FALSE)</f>
        <v>0.95</v>
      </c>
      <c r="K1022" s="22">
        <f>HLOOKUP($O1022,$B$8:$E$26,K$5,FALSE)</f>
        <v>0</v>
      </c>
      <c r="L1022" s="22">
        <f>HLOOKUP($O1022,$B$8:$E$26,L$5,FALSE)</f>
        <v>0</v>
      </c>
      <c r="M1022" s="22">
        <f t="shared" si="157"/>
        <v>0.3</v>
      </c>
      <c r="N1022" s="22">
        <f t="shared" si="158"/>
        <v>0.95</v>
      </c>
      <c r="O1022" s="22" t="s">
        <v>38</v>
      </c>
      <c r="P1022" s="24">
        <f t="shared" ca="1" si="154"/>
        <v>6.640373595773498E-2</v>
      </c>
      <c r="Q1022" s="24">
        <f t="shared" ca="1" si="155"/>
        <v>0.65521076224136576</v>
      </c>
      <c r="R1022" s="24">
        <f t="shared" ca="1" si="159"/>
        <v>0.72161449819910073</v>
      </c>
      <c r="S1022" s="22" t="str">
        <f t="shared" ca="1" si="160"/>
        <v/>
      </c>
      <c r="T1022" s="24" t="str">
        <f t="shared" ca="1" si="161"/>
        <v/>
      </c>
      <c r="U1022" s="24">
        <f t="shared" ca="1" si="156"/>
        <v>0</v>
      </c>
    </row>
    <row r="1023" spans="7:21" x14ac:dyDescent="0.25">
      <c r="G1023" s="22">
        <v>1016</v>
      </c>
      <c r="H1023" s="22">
        <f>HLOOKUP($O1023,$B$8:$E$26,H$5,FALSE)</f>
        <v>5</v>
      </c>
      <c r="I1023" s="22">
        <f>HLOOKUP($O1023,$B$8:$E$26,I$5,FALSE)</f>
        <v>0.18</v>
      </c>
      <c r="J1023" s="22">
        <f>HLOOKUP($O1023,$B$8:$E$26,J$5,FALSE)</f>
        <v>1.37</v>
      </c>
      <c r="K1023" s="22">
        <f>HLOOKUP($O1023,$B$8:$E$26,K$5,FALSE)</f>
        <v>0</v>
      </c>
      <c r="L1023" s="22">
        <f>HLOOKUP($O1023,$B$8:$E$26,L$5,FALSE)</f>
        <v>0</v>
      </c>
      <c r="M1023" s="22">
        <f t="shared" si="157"/>
        <v>0.89999999999999991</v>
      </c>
      <c r="N1023" s="22">
        <f t="shared" si="158"/>
        <v>6.8500000000000005</v>
      </c>
      <c r="O1023" s="22" t="s">
        <v>40</v>
      </c>
      <c r="P1023" s="24">
        <f t="shared" ca="1" si="154"/>
        <v>2.7060695569459045E-2</v>
      </c>
      <c r="Q1023" s="24">
        <f t="shared" ca="1" si="155"/>
        <v>3.8925479764419038</v>
      </c>
      <c r="R1023" s="24">
        <f t="shared" ca="1" si="159"/>
        <v>3.9196086720113628</v>
      </c>
      <c r="S1023" s="22" t="str">
        <f t="shared" ca="1" si="160"/>
        <v/>
      </c>
      <c r="T1023" s="24" t="str">
        <f t="shared" ca="1" si="161"/>
        <v/>
      </c>
      <c r="U1023" s="24">
        <f t="shared" ca="1" si="156"/>
        <v>0</v>
      </c>
    </row>
    <row r="1024" spans="7:21" x14ac:dyDescent="0.25">
      <c r="G1024" s="22">
        <v>1017</v>
      </c>
      <c r="H1024" s="22">
        <f>HLOOKUP($O1024,$B$8:$E$26,H$5,FALSE)</f>
        <v>5</v>
      </c>
      <c r="I1024" s="22">
        <f>HLOOKUP($O1024,$B$8:$E$26,I$5,FALSE)</f>
        <v>0.18</v>
      </c>
      <c r="J1024" s="22">
        <f>HLOOKUP($O1024,$B$8:$E$26,J$5,FALSE)</f>
        <v>1.37</v>
      </c>
      <c r="K1024" s="22">
        <f>HLOOKUP($O1024,$B$8:$E$26,K$5,FALSE)</f>
        <v>0</v>
      </c>
      <c r="L1024" s="22">
        <f>HLOOKUP($O1024,$B$8:$E$26,L$5,FALSE)</f>
        <v>0</v>
      </c>
      <c r="M1024" s="22">
        <f t="shared" si="157"/>
        <v>0.89999999999999991</v>
      </c>
      <c r="N1024" s="22">
        <f t="shared" si="158"/>
        <v>6.8500000000000005</v>
      </c>
      <c r="O1024" s="22" t="s">
        <v>40</v>
      </c>
      <c r="P1024" s="24">
        <f t="shared" ca="1" si="154"/>
        <v>5.00572729237342E-2</v>
      </c>
      <c r="Q1024" s="24">
        <f t="shared" ca="1" si="155"/>
        <v>3.8214776468850329</v>
      </c>
      <c r="R1024" s="24">
        <f t="shared" ca="1" si="159"/>
        <v>3.871534919808767</v>
      </c>
      <c r="S1024" s="22" t="str">
        <f t="shared" ca="1" si="160"/>
        <v/>
      </c>
      <c r="T1024" s="24" t="str">
        <f t="shared" ca="1" si="161"/>
        <v/>
      </c>
      <c r="U1024" s="24">
        <f t="shared" ca="1" si="156"/>
        <v>0</v>
      </c>
    </row>
    <row r="1025" spans="7:21" x14ac:dyDescent="0.25">
      <c r="G1025" s="22">
        <v>1018</v>
      </c>
      <c r="H1025" s="22">
        <f>HLOOKUP($O1025,$B$8:$E$26,H$5,FALSE)</f>
        <v>5</v>
      </c>
      <c r="I1025" s="22">
        <f>HLOOKUP($O1025,$B$8:$E$26,I$5,FALSE)</f>
        <v>0.18</v>
      </c>
      <c r="J1025" s="22">
        <f>HLOOKUP($O1025,$B$8:$E$26,J$5,FALSE)</f>
        <v>1.37</v>
      </c>
      <c r="K1025" s="22">
        <f>HLOOKUP($O1025,$B$8:$E$26,K$5,FALSE)</f>
        <v>0</v>
      </c>
      <c r="L1025" s="22">
        <f>HLOOKUP($O1025,$B$8:$E$26,L$5,FALSE)</f>
        <v>0</v>
      </c>
      <c r="M1025" s="22">
        <f t="shared" si="157"/>
        <v>0.89999999999999991</v>
      </c>
      <c r="N1025" s="22">
        <f t="shared" si="158"/>
        <v>6.8500000000000005</v>
      </c>
      <c r="O1025" s="22" t="s">
        <v>40</v>
      </c>
      <c r="P1025" s="24">
        <f t="shared" ca="1" si="154"/>
        <v>0.15880018235946597</v>
      </c>
      <c r="Q1025" s="24">
        <f t="shared" ca="1" si="155"/>
        <v>4.6997806149675112</v>
      </c>
      <c r="R1025" s="24">
        <f t="shared" ca="1" si="159"/>
        <v>4.8585807973269768</v>
      </c>
      <c r="S1025" s="22" t="str">
        <f t="shared" ca="1" si="160"/>
        <v/>
      </c>
      <c r="T1025" s="24" t="str">
        <f t="shared" ca="1" si="161"/>
        <v/>
      </c>
      <c r="U1025" s="24">
        <f t="shared" ca="1" si="156"/>
        <v>0</v>
      </c>
    </row>
    <row r="1026" spans="7:21" x14ac:dyDescent="0.25">
      <c r="G1026" s="22">
        <v>1019</v>
      </c>
      <c r="H1026" s="22">
        <f>HLOOKUP($O1026,$B$8:$E$26,H$5,FALSE)</f>
        <v>1</v>
      </c>
      <c r="I1026" s="22">
        <f>HLOOKUP($O1026,$B$8:$E$26,I$5,FALSE)</f>
        <v>0.3</v>
      </c>
      <c r="J1026" s="22">
        <f>HLOOKUP($O1026,$B$8:$E$26,J$5,FALSE)</f>
        <v>0.95</v>
      </c>
      <c r="K1026" s="22">
        <f>HLOOKUP($O1026,$B$8:$E$26,K$5,FALSE)</f>
        <v>0</v>
      </c>
      <c r="L1026" s="22">
        <f>HLOOKUP($O1026,$B$8:$E$26,L$5,FALSE)</f>
        <v>0</v>
      </c>
      <c r="M1026" s="22">
        <f t="shared" si="157"/>
        <v>0.3</v>
      </c>
      <c r="N1026" s="22">
        <f t="shared" si="158"/>
        <v>0.95</v>
      </c>
      <c r="O1026" s="22" t="s">
        <v>38</v>
      </c>
      <c r="P1026" s="24">
        <f t="shared" ca="1" si="154"/>
        <v>0.28080335610995832</v>
      </c>
      <c r="Q1026" s="24">
        <f t="shared" ca="1" si="155"/>
        <v>0.56418877925666278</v>
      </c>
      <c r="R1026" s="24">
        <f t="shared" ca="1" si="159"/>
        <v>0.8449921353666211</v>
      </c>
      <c r="S1026" s="22" t="str">
        <f t="shared" ca="1" si="160"/>
        <v/>
      </c>
      <c r="T1026" s="24" t="str">
        <f t="shared" ca="1" si="161"/>
        <v/>
      </c>
      <c r="U1026" s="24">
        <f t="shared" ca="1" si="156"/>
        <v>0</v>
      </c>
    </row>
    <row r="1027" spans="7:21" x14ac:dyDescent="0.25">
      <c r="G1027" s="22">
        <v>1020</v>
      </c>
      <c r="H1027" s="22">
        <f>HLOOKUP($O1027,$B$8:$E$26,H$5,FALSE)</f>
        <v>10</v>
      </c>
      <c r="I1027" s="22">
        <f>HLOOKUP($O1027,$B$8:$E$26,I$5,FALSE)</f>
        <v>0.2</v>
      </c>
      <c r="J1027" s="22">
        <f>HLOOKUP($O1027,$B$8:$E$26,J$5,FALSE)</f>
        <v>1.4</v>
      </c>
      <c r="K1027" s="22">
        <f>HLOOKUP($O1027,$B$8:$E$26,K$5,FALSE)</f>
        <v>0</v>
      </c>
      <c r="L1027" s="22">
        <f>HLOOKUP($O1027,$B$8:$E$26,L$5,FALSE)</f>
        <v>0</v>
      </c>
      <c r="M1027" s="22">
        <f t="shared" si="157"/>
        <v>2</v>
      </c>
      <c r="N1027" s="22">
        <f t="shared" si="158"/>
        <v>14</v>
      </c>
      <c r="O1027" s="22" t="s">
        <v>41</v>
      </c>
      <c r="P1027" s="24">
        <f t="shared" ca="1" si="154"/>
        <v>1.3009929133972862</v>
      </c>
      <c r="Q1027" s="24">
        <f t="shared" ca="1" si="155"/>
        <v>7.2289759023396574</v>
      </c>
      <c r="R1027" s="24">
        <f t="shared" ca="1" si="159"/>
        <v>8.5299688157369431</v>
      </c>
      <c r="S1027" s="22" t="str">
        <f t="shared" ca="1" si="160"/>
        <v/>
      </c>
      <c r="T1027" s="24" t="str">
        <f t="shared" ca="1" si="161"/>
        <v/>
      </c>
      <c r="U1027" s="24">
        <f t="shared" ca="1" si="156"/>
        <v>0</v>
      </c>
    </row>
    <row r="1028" spans="7:21" x14ac:dyDescent="0.25">
      <c r="G1028" s="22">
        <v>1021</v>
      </c>
      <c r="H1028" s="22">
        <f>HLOOKUP($O1028,$B$8:$E$26,H$5,FALSE)</f>
        <v>1</v>
      </c>
      <c r="I1028" s="22">
        <f>HLOOKUP($O1028,$B$8:$E$26,I$5,FALSE)</f>
        <v>0.3</v>
      </c>
      <c r="J1028" s="22">
        <f>HLOOKUP($O1028,$B$8:$E$26,J$5,FALSE)</f>
        <v>0.95</v>
      </c>
      <c r="K1028" s="22">
        <f>HLOOKUP($O1028,$B$8:$E$26,K$5,FALSE)</f>
        <v>0</v>
      </c>
      <c r="L1028" s="22">
        <f>HLOOKUP($O1028,$B$8:$E$26,L$5,FALSE)</f>
        <v>0</v>
      </c>
      <c r="M1028" s="22">
        <f t="shared" si="157"/>
        <v>0.3</v>
      </c>
      <c r="N1028" s="22">
        <f t="shared" si="158"/>
        <v>0.95</v>
      </c>
      <c r="O1028" s="22" t="s">
        <v>38</v>
      </c>
      <c r="P1028" s="24">
        <f t="shared" ca="1" si="154"/>
        <v>0.20163422271174114</v>
      </c>
      <c r="Q1028" s="24">
        <f t="shared" ca="1" si="155"/>
        <v>0.59211927618235594</v>
      </c>
      <c r="R1028" s="24">
        <f t="shared" ca="1" si="159"/>
        <v>0.79375349889409708</v>
      </c>
      <c r="S1028" s="22" t="str">
        <f t="shared" ca="1" si="160"/>
        <v/>
      </c>
      <c r="T1028" s="24" t="str">
        <f t="shared" ca="1" si="161"/>
        <v/>
      </c>
      <c r="U1028" s="24">
        <f t="shared" ca="1" si="156"/>
        <v>0</v>
      </c>
    </row>
    <row r="1029" spans="7:21" x14ac:dyDescent="0.25">
      <c r="G1029" s="22">
        <v>1022</v>
      </c>
      <c r="H1029" s="22">
        <f>HLOOKUP($O1029,$B$8:$E$26,H$5,FALSE)</f>
        <v>5</v>
      </c>
      <c r="I1029" s="22">
        <f>HLOOKUP($O1029,$B$8:$E$26,I$5,FALSE)</f>
        <v>0.18</v>
      </c>
      <c r="J1029" s="22">
        <f>HLOOKUP($O1029,$B$8:$E$26,J$5,FALSE)</f>
        <v>1.37</v>
      </c>
      <c r="K1029" s="22">
        <f>HLOOKUP($O1029,$B$8:$E$26,K$5,FALSE)</f>
        <v>0</v>
      </c>
      <c r="L1029" s="22">
        <f>HLOOKUP($O1029,$B$8:$E$26,L$5,FALSE)</f>
        <v>0</v>
      </c>
      <c r="M1029" s="22">
        <f t="shared" si="157"/>
        <v>0.89999999999999991</v>
      </c>
      <c r="N1029" s="22">
        <f t="shared" si="158"/>
        <v>6.8500000000000005</v>
      </c>
      <c r="O1029" s="22" t="s">
        <v>40</v>
      </c>
      <c r="P1029" s="24">
        <f t="shared" ca="1" si="154"/>
        <v>0.13828779484414128</v>
      </c>
      <c r="Q1029" s="24">
        <f t="shared" ca="1" si="155"/>
        <v>4.2240976559075625</v>
      </c>
      <c r="R1029" s="24">
        <f t="shared" ca="1" si="159"/>
        <v>4.3623854507517041</v>
      </c>
      <c r="S1029" s="22" t="str">
        <f t="shared" ca="1" si="160"/>
        <v/>
      </c>
      <c r="T1029" s="24" t="str">
        <f t="shared" ca="1" si="161"/>
        <v/>
      </c>
      <c r="U1029" s="24">
        <f t="shared" ca="1" si="156"/>
        <v>0</v>
      </c>
    </row>
    <row r="1030" spans="7:21" x14ac:dyDescent="0.25">
      <c r="G1030" s="22">
        <v>1023</v>
      </c>
      <c r="H1030" s="22">
        <f>HLOOKUP($O1030,$B$8:$E$26,H$5,FALSE)</f>
        <v>3</v>
      </c>
      <c r="I1030" s="22">
        <f>HLOOKUP($O1030,$B$8:$E$26,I$5,FALSE)</f>
        <v>0.2</v>
      </c>
      <c r="J1030" s="22">
        <f>HLOOKUP($O1030,$B$8:$E$26,J$5,FALSE)</f>
        <v>1.26</v>
      </c>
      <c r="K1030" s="22">
        <f>HLOOKUP($O1030,$B$8:$E$26,K$5,FALSE)</f>
        <v>0</v>
      </c>
      <c r="L1030" s="22">
        <f>HLOOKUP($O1030,$B$8:$E$26,L$5,FALSE)</f>
        <v>0</v>
      </c>
      <c r="M1030" s="22">
        <f t="shared" si="157"/>
        <v>0.60000000000000009</v>
      </c>
      <c r="N1030" s="22">
        <f t="shared" si="158"/>
        <v>3.7800000000000002</v>
      </c>
      <c r="O1030" s="22" t="s">
        <v>39</v>
      </c>
      <c r="P1030" s="24">
        <f t="shared" ca="1" si="154"/>
        <v>0.30873773005035215</v>
      </c>
      <c r="Q1030" s="24">
        <f t="shared" ca="1" si="155"/>
        <v>1.994575701738361</v>
      </c>
      <c r="R1030" s="24">
        <f t="shared" ca="1" si="159"/>
        <v>2.303313431788713</v>
      </c>
      <c r="S1030" s="22" t="str">
        <f t="shared" ca="1" si="160"/>
        <v/>
      </c>
      <c r="T1030" s="24" t="str">
        <f t="shared" ca="1" si="161"/>
        <v/>
      </c>
      <c r="U1030" s="24">
        <f t="shared" ca="1" si="156"/>
        <v>0</v>
      </c>
    </row>
    <row r="1031" spans="7:21" x14ac:dyDescent="0.25">
      <c r="G1031" s="22">
        <v>1024</v>
      </c>
      <c r="H1031" s="22">
        <f>HLOOKUP($O1031,$B$8:$E$26,H$5,FALSE)</f>
        <v>3</v>
      </c>
      <c r="I1031" s="22">
        <f>HLOOKUP($O1031,$B$8:$E$26,I$5,FALSE)</f>
        <v>0.2</v>
      </c>
      <c r="J1031" s="22">
        <f>HLOOKUP($O1031,$B$8:$E$26,J$5,FALSE)</f>
        <v>1.26</v>
      </c>
      <c r="K1031" s="22">
        <f>HLOOKUP($O1031,$B$8:$E$26,K$5,FALSE)</f>
        <v>0</v>
      </c>
      <c r="L1031" s="22">
        <f>HLOOKUP($O1031,$B$8:$E$26,L$5,FALSE)</f>
        <v>0</v>
      </c>
      <c r="M1031" s="22">
        <f t="shared" si="157"/>
        <v>0.60000000000000009</v>
      </c>
      <c r="N1031" s="22">
        <f t="shared" si="158"/>
        <v>3.7800000000000002</v>
      </c>
      <c r="O1031" s="22" t="s">
        <v>39</v>
      </c>
      <c r="P1031" s="24">
        <f t="shared" ca="1" si="154"/>
        <v>0.3041443221959752</v>
      </c>
      <c r="Q1031" s="24">
        <f t="shared" ca="1" si="155"/>
        <v>2.139513753799589</v>
      </c>
      <c r="R1031" s="24">
        <f t="shared" ca="1" si="159"/>
        <v>2.4436580759955642</v>
      </c>
      <c r="S1031" s="22" t="str">
        <f t="shared" ca="1" si="160"/>
        <v/>
      </c>
      <c r="T1031" s="24" t="str">
        <f t="shared" ca="1" si="161"/>
        <v/>
      </c>
      <c r="U1031" s="24">
        <f t="shared" ca="1" si="156"/>
        <v>0</v>
      </c>
    </row>
    <row r="1032" spans="7:21" x14ac:dyDescent="0.25">
      <c r="G1032" s="22">
        <v>1025</v>
      </c>
      <c r="H1032" s="22">
        <f>HLOOKUP($O1032,$B$8:$E$26,H$5,FALSE)</f>
        <v>10</v>
      </c>
      <c r="I1032" s="22">
        <f>HLOOKUP($O1032,$B$8:$E$26,I$5,FALSE)</f>
        <v>0.2</v>
      </c>
      <c r="J1032" s="22">
        <f>HLOOKUP($O1032,$B$8:$E$26,J$5,FALSE)</f>
        <v>1.4</v>
      </c>
      <c r="K1032" s="22">
        <f>HLOOKUP($O1032,$B$8:$E$26,K$5,FALSE)</f>
        <v>0</v>
      </c>
      <c r="L1032" s="22">
        <f>HLOOKUP($O1032,$B$8:$E$26,L$5,FALSE)</f>
        <v>0</v>
      </c>
      <c r="M1032" s="22">
        <f t="shared" si="157"/>
        <v>2</v>
      </c>
      <c r="N1032" s="22">
        <f t="shared" si="158"/>
        <v>14</v>
      </c>
      <c r="O1032" s="22" t="s">
        <v>41</v>
      </c>
      <c r="P1032" s="24">
        <f t="shared" ca="1" si="154"/>
        <v>0.36584207013223113</v>
      </c>
      <c r="Q1032" s="24">
        <f t="shared" ca="1" si="155"/>
        <v>9.0431297273119196</v>
      </c>
      <c r="R1032" s="24">
        <f t="shared" ca="1" si="159"/>
        <v>9.4089717974441509</v>
      </c>
      <c r="S1032" s="22" t="str">
        <f t="shared" ca="1" si="160"/>
        <v/>
      </c>
      <c r="T1032" s="24" t="str">
        <f t="shared" ca="1" si="161"/>
        <v/>
      </c>
      <c r="U1032" s="24">
        <f t="shared" ca="1" si="156"/>
        <v>0</v>
      </c>
    </row>
    <row r="1033" spans="7:21" x14ac:dyDescent="0.25">
      <c r="G1033" s="22">
        <v>1026</v>
      </c>
      <c r="H1033" s="22">
        <f>HLOOKUP($O1033,$B$8:$E$26,H$5,FALSE)</f>
        <v>3</v>
      </c>
      <c r="I1033" s="22">
        <f>HLOOKUP($O1033,$B$8:$E$26,I$5,FALSE)</f>
        <v>0.2</v>
      </c>
      <c r="J1033" s="22">
        <f>HLOOKUP($O1033,$B$8:$E$26,J$5,FALSE)</f>
        <v>1.26</v>
      </c>
      <c r="K1033" s="22">
        <f>HLOOKUP($O1033,$B$8:$E$26,K$5,FALSE)</f>
        <v>0</v>
      </c>
      <c r="L1033" s="22">
        <f>HLOOKUP($O1033,$B$8:$E$26,L$5,FALSE)</f>
        <v>0</v>
      </c>
      <c r="M1033" s="22">
        <f t="shared" si="157"/>
        <v>0.60000000000000009</v>
      </c>
      <c r="N1033" s="22">
        <f t="shared" si="158"/>
        <v>3.7800000000000002</v>
      </c>
      <c r="O1033" s="22" t="s">
        <v>39</v>
      </c>
      <c r="P1033" s="24">
        <f t="shared" ref="P1033:P1096" ca="1" si="162">RAND()*$M1033</f>
        <v>0.38908340789264756</v>
      </c>
      <c r="Q1033" s="24">
        <f t="shared" ref="Q1033:Q1096" ca="1" si="163">MIN(N1033*20,MAX(M1033,NORMINV(RAND(),N1033-(N1033-M1033)/2,(N1033-M1033)/16)))</f>
        <v>2.084884574981674</v>
      </c>
      <c r="R1033" s="24">
        <f t="shared" ca="1" si="159"/>
        <v>2.4739679828743215</v>
      </c>
      <c r="S1033" s="22" t="str">
        <f t="shared" ca="1" si="160"/>
        <v/>
      </c>
      <c r="T1033" s="24" t="str">
        <f t="shared" ca="1" si="161"/>
        <v/>
      </c>
      <c r="U1033" s="24">
        <f t="shared" ref="U1033:U1096" ca="1" si="164">Q1033*K1033*L1033</f>
        <v>0</v>
      </c>
    </row>
    <row r="1034" spans="7:21" x14ac:dyDescent="0.25">
      <c r="G1034" s="22">
        <v>1027</v>
      </c>
      <c r="H1034" s="22">
        <f>HLOOKUP($O1034,$B$8:$E$26,H$5,FALSE)</f>
        <v>3</v>
      </c>
      <c r="I1034" s="22">
        <f>HLOOKUP($O1034,$B$8:$E$26,I$5,FALSE)</f>
        <v>0.2</v>
      </c>
      <c r="J1034" s="22">
        <f>HLOOKUP($O1034,$B$8:$E$26,J$5,FALSE)</f>
        <v>1.26</v>
      </c>
      <c r="K1034" s="22">
        <f>HLOOKUP($O1034,$B$8:$E$26,K$5,FALSE)</f>
        <v>0</v>
      </c>
      <c r="L1034" s="22">
        <f>HLOOKUP($O1034,$B$8:$E$26,L$5,FALSE)</f>
        <v>0</v>
      </c>
      <c r="M1034" s="22">
        <f t="shared" si="157"/>
        <v>0.60000000000000009</v>
      </c>
      <c r="N1034" s="22">
        <f t="shared" si="158"/>
        <v>3.7800000000000002</v>
      </c>
      <c r="O1034" s="22" t="s">
        <v>39</v>
      </c>
      <c r="P1034" s="24">
        <f t="shared" ca="1" si="162"/>
        <v>0.23455357642801278</v>
      </c>
      <c r="Q1034" s="24">
        <f t="shared" ca="1" si="163"/>
        <v>2.1934807222767989</v>
      </c>
      <c r="R1034" s="24">
        <f t="shared" ca="1" si="159"/>
        <v>2.4280342987048118</v>
      </c>
      <c r="S1034" s="22" t="str">
        <f t="shared" ca="1" si="160"/>
        <v/>
      </c>
      <c r="T1034" s="24" t="str">
        <f t="shared" ca="1" si="161"/>
        <v/>
      </c>
      <c r="U1034" s="24">
        <f t="shared" ca="1" si="164"/>
        <v>0</v>
      </c>
    </row>
    <row r="1035" spans="7:21" x14ac:dyDescent="0.25">
      <c r="G1035" s="22">
        <v>1028</v>
      </c>
      <c r="H1035" s="22">
        <f>HLOOKUP($O1035,$B$8:$E$26,H$5,FALSE)</f>
        <v>5</v>
      </c>
      <c r="I1035" s="22">
        <f>HLOOKUP($O1035,$B$8:$E$26,I$5,FALSE)</f>
        <v>0.18</v>
      </c>
      <c r="J1035" s="22">
        <f>HLOOKUP($O1035,$B$8:$E$26,J$5,FALSE)</f>
        <v>1.37</v>
      </c>
      <c r="K1035" s="22">
        <f>HLOOKUP($O1035,$B$8:$E$26,K$5,FALSE)</f>
        <v>0</v>
      </c>
      <c r="L1035" s="22">
        <f>HLOOKUP($O1035,$B$8:$E$26,L$5,FALSE)</f>
        <v>0</v>
      </c>
      <c r="M1035" s="22">
        <f t="shared" si="157"/>
        <v>0.89999999999999991</v>
      </c>
      <c r="N1035" s="22">
        <f t="shared" si="158"/>
        <v>6.8500000000000005</v>
      </c>
      <c r="O1035" s="22" t="s">
        <v>40</v>
      </c>
      <c r="P1035" s="24">
        <f t="shared" ca="1" si="162"/>
        <v>0.30158389684312692</v>
      </c>
      <c r="Q1035" s="24">
        <f t="shared" ca="1" si="163"/>
        <v>3.3506303724794635</v>
      </c>
      <c r="R1035" s="24">
        <f t="shared" ca="1" si="159"/>
        <v>3.6522142693225903</v>
      </c>
      <c r="S1035" s="22" t="str">
        <f t="shared" ca="1" si="160"/>
        <v/>
      </c>
      <c r="T1035" s="24" t="str">
        <f t="shared" ca="1" si="161"/>
        <v/>
      </c>
      <c r="U1035" s="24">
        <f t="shared" ca="1" si="164"/>
        <v>0</v>
      </c>
    </row>
    <row r="1036" spans="7:21" x14ac:dyDescent="0.25">
      <c r="G1036" s="22">
        <v>1029</v>
      </c>
      <c r="H1036" s="22">
        <f>HLOOKUP($O1036,$B$8:$E$26,H$5,FALSE)</f>
        <v>1</v>
      </c>
      <c r="I1036" s="22">
        <f>HLOOKUP($O1036,$B$8:$E$26,I$5,FALSE)</f>
        <v>0.3</v>
      </c>
      <c r="J1036" s="22">
        <f>HLOOKUP($O1036,$B$8:$E$26,J$5,FALSE)</f>
        <v>0.95</v>
      </c>
      <c r="K1036" s="22">
        <f>HLOOKUP($O1036,$B$8:$E$26,K$5,FALSE)</f>
        <v>0</v>
      </c>
      <c r="L1036" s="22">
        <f>HLOOKUP($O1036,$B$8:$E$26,L$5,FALSE)</f>
        <v>0</v>
      </c>
      <c r="M1036" s="22">
        <f t="shared" si="157"/>
        <v>0.3</v>
      </c>
      <c r="N1036" s="22">
        <f t="shared" si="158"/>
        <v>0.95</v>
      </c>
      <c r="O1036" s="22" t="s">
        <v>38</v>
      </c>
      <c r="P1036" s="24">
        <f t="shared" ca="1" si="162"/>
        <v>0.15055497949405366</v>
      </c>
      <c r="Q1036" s="24">
        <f t="shared" ca="1" si="163"/>
        <v>0.66745416608041708</v>
      </c>
      <c r="R1036" s="24">
        <f t="shared" ca="1" si="159"/>
        <v>0.81800914557447069</v>
      </c>
      <c r="S1036" s="22" t="str">
        <f t="shared" ca="1" si="160"/>
        <v/>
      </c>
      <c r="T1036" s="24" t="str">
        <f t="shared" ca="1" si="161"/>
        <v/>
      </c>
      <c r="U1036" s="24">
        <f t="shared" ca="1" si="164"/>
        <v>0</v>
      </c>
    </row>
    <row r="1037" spans="7:21" x14ac:dyDescent="0.25">
      <c r="G1037" s="22">
        <v>1030</v>
      </c>
      <c r="H1037" s="22">
        <f>HLOOKUP($O1037,$B$8:$E$26,H$5,FALSE)</f>
        <v>10</v>
      </c>
      <c r="I1037" s="22">
        <f>HLOOKUP($O1037,$B$8:$E$26,I$5,FALSE)</f>
        <v>0.2</v>
      </c>
      <c r="J1037" s="22">
        <f>HLOOKUP($O1037,$B$8:$E$26,J$5,FALSE)</f>
        <v>1.4</v>
      </c>
      <c r="K1037" s="22">
        <f>HLOOKUP($O1037,$B$8:$E$26,K$5,FALSE)</f>
        <v>0</v>
      </c>
      <c r="L1037" s="22">
        <f>HLOOKUP($O1037,$B$8:$E$26,L$5,FALSE)</f>
        <v>0</v>
      </c>
      <c r="M1037" s="22">
        <f t="shared" si="157"/>
        <v>2</v>
      </c>
      <c r="N1037" s="22">
        <f t="shared" si="158"/>
        <v>14</v>
      </c>
      <c r="O1037" s="22" t="s">
        <v>41</v>
      </c>
      <c r="P1037" s="24">
        <f t="shared" ca="1" si="162"/>
        <v>1.0684566138846274</v>
      </c>
      <c r="Q1037" s="24">
        <f t="shared" ca="1" si="163"/>
        <v>7.5246205689997199</v>
      </c>
      <c r="R1037" s="24">
        <f t="shared" ca="1" si="159"/>
        <v>8.5930771828843469</v>
      </c>
      <c r="S1037" s="22" t="str">
        <f t="shared" ca="1" si="160"/>
        <v/>
      </c>
      <c r="T1037" s="24" t="str">
        <f t="shared" ca="1" si="161"/>
        <v/>
      </c>
      <c r="U1037" s="24">
        <f t="shared" ca="1" si="164"/>
        <v>0</v>
      </c>
    </row>
    <row r="1038" spans="7:21" x14ac:dyDescent="0.25">
      <c r="G1038" s="22">
        <v>1031</v>
      </c>
      <c r="H1038" s="22">
        <f>HLOOKUP($O1038,$B$8:$E$26,H$5,FALSE)</f>
        <v>10</v>
      </c>
      <c r="I1038" s="22">
        <f>HLOOKUP($O1038,$B$8:$E$26,I$5,FALSE)</f>
        <v>0.2</v>
      </c>
      <c r="J1038" s="22">
        <f>HLOOKUP($O1038,$B$8:$E$26,J$5,FALSE)</f>
        <v>1.4</v>
      </c>
      <c r="K1038" s="22">
        <f>HLOOKUP($O1038,$B$8:$E$26,K$5,FALSE)</f>
        <v>0</v>
      </c>
      <c r="L1038" s="22">
        <f>HLOOKUP($O1038,$B$8:$E$26,L$5,FALSE)</f>
        <v>0</v>
      </c>
      <c r="M1038" s="22">
        <f t="shared" si="157"/>
        <v>2</v>
      </c>
      <c r="N1038" s="22">
        <f t="shared" si="158"/>
        <v>14</v>
      </c>
      <c r="O1038" s="22" t="s">
        <v>41</v>
      </c>
      <c r="P1038" s="24">
        <f t="shared" ca="1" si="162"/>
        <v>0.63122788472729563</v>
      </c>
      <c r="Q1038" s="24">
        <f t="shared" ca="1" si="163"/>
        <v>8.8423642953606247</v>
      </c>
      <c r="R1038" s="24">
        <f t="shared" ca="1" si="159"/>
        <v>9.4735921800879197</v>
      </c>
      <c r="S1038" s="22" t="str">
        <f t="shared" ca="1" si="160"/>
        <v/>
      </c>
      <c r="T1038" s="24" t="str">
        <f t="shared" ca="1" si="161"/>
        <v/>
      </c>
      <c r="U1038" s="24">
        <f t="shared" ca="1" si="164"/>
        <v>0</v>
      </c>
    </row>
    <row r="1039" spans="7:21" x14ac:dyDescent="0.25">
      <c r="G1039" s="22">
        <v>1032</v>
      </c>
      <c r="H1039" s="22">
        <f>HLOOKUP($O1039,$B$8:$E$26,H$5,FALSE)</f>
        <v>3</v>
      </c>
      <c r="I1039" s="22">
        <f>HLOOKUP($O1039,$B$8:$E$26,I$5,FALSE)</f>
        <v>0.2</v>
      </c>
      <c r="J1039" s="22">
        <f>HLOOKUP($O1039,$B$8:$E$26,J$5,FALSE)</f>
        <v>1.26</v>
      </c>
      <c r="K1039" s="22">
        <f>HLOOKUP($O1039,$B$8:$E$26,K$5,FALSE)</f>
        <v>0</v>
      </c>
      <c r="L1039" s="22">
        <f>HLOOKUP($O1039,$B$8:$E$26,L$5,FALSE)</f>
        <v>0</v>
      </c>
      <c r="M1039" s="22">
        <f t="shared" ref="M1039:M1102" si="165">I1039*$H1039</f>
        <v>0.60000000000000009</v>
      </c>
      <c r="N1039" s="22">
        <f t="shared" ref="N1039:N1102" si="166">J1039*$H1039</f>
        <v>3.7800000000000002</v>
      </c>
      <c r="O1039" s="22" t="s">
        <v>39</v>
      </c>
      <c r="P1039" s="24">
        <f t="shared" ca="1" si="162"/>
        <v>0.12575946150339659</v>
      </c>
      <c r="Q1039" s="24">
        <f t="shared" ca="1" si="163"/>
        <v>1.9016048275682875</v>
      </c>
      <c r="R1039" s="24">
        <f t="shared" ca="1" si="159"/>
        <v>2.0273642890716843</v>
      </c>
      <c r="S1039" s="22" t="str">
        <f t="shared" ca="1" si="160"/>
        <v/>
      </c>
      <c r="T1039" s="24" t="str">
        <f t="shared" ca="1" si="161"/>
        <v/>
      </c>
      <c r="U1039" s="24">
        <f t="shared" ca="1" si="164"/>
        <v>0</v>
      </c>
    </row>
    <row r="1040" spans="7:21" x14ac:dyDescent="0.25">
      <c r="G1040" s="22">
        <v>1033</v>
      </c>
      <c r="H1040" s="22">
        <f>HLOOKUP($O1040,$B$8:$E$26,H$5,FALSE)</f>
        <v>5</v>
      </c>
      <c r="I1040" s="22">
        <f>HLOOKUP($O1040,$B$8:$E$26,I$5,FALSE)</f>
        <v>0.18</v>
      </c>
      <c r="J1040" s="22">
        <f>HLOOKUP($O1040,$B$8:$E$26,J$5,FALSE)</f>
        <v>1.37</v>
      </c>
      <c r="K1040" s="22">
        <f>HLOOKUP($O1040,$B$8:$E$26,K$5,FALSE)</f>
        <v>0</v>
      </c>
      <c r="L1040" s="22">
        <f>HLOOKUP($O1040,$B$8:$E$26,L$5,FALSE)</f>
        <v>0</v>
      </c>
      <c r="M1040" s="22">
        <f t="shared" si="165"/>
        <v>0.89999999999999991</v>
      </c>
      <c r="N1040" s="22">
        <f t="shared" si="166"/>
        <v>6.8500000000000005</v>
      </c>
      <c r="O1040" s="22" t="s">
        <v>40</v>
      </c>
      <c r="P1040" s="24">
        <f t="shared" ca="1" si="162"/>
        <v>0.76161040220198595</v>
      </c>
      <c r="Q1040" s="24">
        <f t="shared" ca="1" si="163"/>
        <v>4.2305122577622072</v>
      </c>
      <c r="R1040" s="24">
        <f t="shared" ca="1" si="159"/>
        <v>4.9921226599641928</v>
      </c>
      <c r="S1040" s="22" t="str">
        <f t="shared" ca="1" si="160"/>
        <v/>
      </c>
      <c r="T1040" s="24" t="str">
        <f t="shared" ca="1" si="161"/>
        <v/>
      </c>
      <c r="U1040" s="24">
        <f t="shared" ca="1" si="164"/>
        <v>0</v>
      </c>
    </row>
    <row r="1041" spans="7:21" x14ac:dyDescent="0.25">
      <c r="G1041" s="22">
        <v>1034</v>
      </c>
      <c r="H1041" s="22">
        <f>HLOOKUP($O1041,$B$8:$E$26,H$5,FALSE)</f>
        <v>10</v>
      </c>
      <c r="I1041" s="22">
        <f>HLOOKUP($O1041,$B$8:$E$26,I$5,FALSE)</f>
        <v>0.2</v>
      </c>
      <c r="J1041" s="22">
        <f>HLOOKUP($O1041,$B$8:$E$26,J$5,FALSE)</f>
        <v>1.4</v>
      </c>
      <c r="K1041" s="22">
        <f>HLOOKUP($O1041,$B$8:$E$26,K$5,FALSE)</f>
        <v>0</v>
      </c>
      <c r="L1041" s="22">
        <f>HLOOKUP($O1041,$B$8:$E$26,L$5,FALSE)</f>
        <v>0</v>
      </c>
      <c r="M1041" s="22">
        <f t="shared" si="165"/>
        <v>2</v>
      </c>
      <c r="N1041" s="22">
        <f t="shared" si="166"/>
        <v>14</v>
      </c>
      <c r="O1041" s="22" t="s">
        <v>41</v>
      </c>
      <c r="P1041" s="24">
        <f t="shared" ca="1" si="162"/>
        <v>0.3558170758886261</v>
      </c>
      <c r="Q1041" s="24">
        <f t="shared" ca="1" si="163"/>
        <v>7.9954758049296037</v>
      </c>
      <c r="R1041" s="24">
        <f t="shared" ca="1" si="159"/>
        <v>8.3512928808182298</v>
      </c>
      <c r="S1041" s="22" t="str">
        <f t="shared" ca="1" si="160"/>
        <v/>
      </c>
      <c r="T1041" s="24" t="str">
        <f t="shared" ca="1" si="161"/>
        <v/>
      </c>
      <c r="U1041" s="24">
        <f t="shared" ca="1" si="164"/>
        <v>0</v>
      </c>
    </row>
    <row r="1042" spans="7:21" x14ac:dyDescent="0.25">
      <c r="G1042" s="22">
        <v>1035</v>
      </c>
      <c r="H1042" s="22">
        <f>HLOOKUP($O1042,$B$8:$E$26,H$5,FALSE)</f>
        <v>1</v>
      </c>
      <c r="I1042" s="22">
        <f>HLOOKUP($O1042,$B$8:$E$26,I$5,FALSE)</f>
        <v>0.3</v>
      </c>
      <c r="J1042" s="22">
        <f>HLOOKUP($O1042,$B$8:$E$26,J$5,FALSE)</f>
        <v>0.95</v>
      </c>
      <c r="K1042" s="22">
        <f>HLOOKUP($O1042,$B$8:$E$26,K$5,FALSE)</f>
        <v>0</v>
      </c>
      <c r="L1042" s="22">
        <f>HLOOKUP($O1042,$B$8:$E$26,L$5,FALSE)</f>
        <v>0</v>
      </c>
      <c r="M1042" s="22">
        <f t="shared" si="165"/>
        <v>0.3</v>
      </c>
      <c r="N1042" s="22">
        <f t="shared" si="166"/>
        <v>0.95</v>
      </c>
      <c r="O1042" s="22" t="s">
        <v>38</v>
      </c>
      <c r="P1042" s="24">
        <f t="shared" ca="1" si="162"/>
        <v>0.17635711444716864</v>
      </c>
      <c r="Q1042" s="24">
        <f t="shared" ca="1" si="163"/>
        <v>0.62792498166222666</v>
      </c>
      <c r="R1042" s="24">
        <f t="shared" ca="1" si="159"/>
        <v>0.80428209610939527</v>
      </c>
      <c r="S1042" s="22" t="str">
        <f t="shared" ca="1" si="160"/>
        <v/>
      </c>
      <c r="T1042" s="24" t="str">
        <f t="shared" ca="1" si="161"/>
        <v/>
      </c>
      <c r="U1042" s="24">
        <f t="shared" ca="1" si="164"/>
        <v>0</v>
      </c>
    </row>
    <row r="1043" spans="7:21" x14ac:dyDescent="0.25">
      <c r="G1043" s="22">
        <v>1036</v>
      </c>
      <c r="H1043" s="22">
        <f>HLOOKUP($O1043,$B$8:$E$26,H$5,FALSE)</f>
        <v>10</v>
      </c>
      <c r="I1043" s="22">
        <f>HLOOKUP($O1043,$B$8:$E$26,I$5,FALSE)</f>
        <v>0.2</v>
      </c>
      <c r="J1043" s="22">
        <f>HLOOKUP($O1043,$B$8:$E$26,J$5,FALSE)</f>
        <v>1.4</v>
      </c>
      <c r="K1043" s="22">
        <f>HLOOKUP($O1043,$B$8:$E$26,K$5,FALSE)</f>
        <v>0</v>
      </c>
      <c r="L1043" s="22">
        <f>HLOOKUP($O1043,$B$8:$E$26,L$5,FALSE)</f>
        <v>0</v>
      </c>
      <c r="M1043" s="22">
        <f t="shared" si="165"/>
        <v>2</v>
      </c>
      <c r="N1043" s="22">
        <f t="shared" si="166"/>
        <v>14</v>
      </c>
      <c r="O1043" s="22" t="s">
        <v>41</v>
      </c>
      <c r="P1043" s="24">
        <f t="shared" ca="1" si="162"/>
        <v>0.17940244636478253</v>
      </c>
      <c r="Q1043" s="24">
        <f t="shared" ca="1" si="163"/>
        <v>8.2233546975553793</v>
      </c>
      <c r="R1043" s="24">
        <f t="shared" ca="1" si="159"/>
        <v>8.4027571439201623</v>
      </c>
      <c r="S1043" s="22" t="str">
        <f t="shared" ca="1" si="160"/>
        <v/>
      </c>
      <c r="T1043" s="24" t="str">
        <f t="shared" ca="1" si="161"/>
        <v/>
      </c>
      <c r="U1043" s="24">
        <f t="shared" ca="1" si="164"/>
        <v>0</v>
      </c>
    </row>
    <row r="1044" spans="7:21" x14ac:dyDescent="0.25">
      <c r="G1044" s="22">
        <v>1037</v>
      </c>
      <c r="H1044" s="22">
        <f>HLOOKUP($O1044,$B$8:$E$26,H$5,FALSE)</f>
        <v>3</v>
      </c>
      <c r="I1044" s="22">
        <f>HLOOKUP($O1044,$B$8:$E$26,I$5,FALSE)</f>
        <v>0.2</v>
      </c>
      <c r="J1044" s="22">
        <f>HLOOKUP($O1044,$B$8:$E$26,J$5,FALSE)</f>
        <v>1.26</v>
      </c>
      <c r="K1044" s="22">
        <f>HLOOKUP($O1044,$B$8:$E$26,K$5,FALSE)</f>
        <v>0</v>
      </c>
      <c r="L1044" s="22">
        <f>HLOOKUP($O1044,$B$8:$E$26,L$5,FALSE)</f>
        <v>0</v>
      </c>
      <c r="M1044" s="22">
        <f t="shared" si="165"/>
        <v>0.60000000000000009</v>
      </c>
      <c r="N1044" s="22">
        <f t="shared" si="166"/>
        <v>3.7800000000000002</v>
      </c>
      <c r="O1044" s="22" t="s">
        <v>39</v>
      </c>
      <c r="P1044" s="24">
        <f t="shared" ca="1" si="162"/>
        <v>0.45021000545785067</v>
      </c>
      <c r="Q1044" s="24">
        <f t="shared" ca="1" si="163"/>
        <v>2.4574604925528076</v>
      </c>
      <c r="R1044" s="24">
        <f t="shared" ca="1" si="159"/>
        <v>2.9076704980106585</v>
      </c>
      <c r="S1044" s="22" t="str">
        <f t="shared" ca="1" si="160"/>
        <v/>
      </c>
      <c r="T1044" s="24" t="str">
        <f t="shared" ca="1" si="161"/>
        <v/>
      </c>
      <c r="U1044" s="24">
        <f t="shared" ca="1" si="164"/>
        <v>0</v>
      </c>
    </row>
    <row r="1045" spans="7:21" x14ac:dyDescent="0.25">
      <c r="G1045" s="22">
        <v>1038</v>
      </c>
      <c r="H1045" s="22">
        <f>HLOOKUP($O1045,$B$8:$E$26,H$5,FALSE)</f>
        <v>3</v>
      </c>
      <c r="I1045" s="22">
        <f>HLOOKUP($O1045,$B$8:$E$26,I$5,FALSE)</f>
        <v>0.2</v>
      </c>
      <c r="J1045" s="22">
        <f>HLOOKUP($O1045,$B$8:$E$26,J$5,FALSE)</f>
        <v>1.26</v>
      </c>
      <c r="K1045" s="22">
        <f>HLOOKUP($O1045,$B$8:$E$26,K$5,FALSE)</f>
        <v>0</v>
      </c>
      <c r="L1045" s="22">
        <f>HLOOKUP($O1045,$B$8:$E$26,L$5,FALSE)</f>
        <v>0</v>
      </c>
      <c r="M1045" s="22">
        <f t="shared" si="165"/>
        <v>0.60000000000000009</v>
      </c>
      <c r="N1045" s="22">
        <f t="shared" si="166"/>
        <v>3.7800000000000002</v>
      </c>
      <c r="O1045" s="22" t="s">
        <v>39</v>
      </c>
      <c r="P1045" s="24">
        <f t="shared" ca="1" si="162"/>
        <v>0.18667363600386538</v>
      </c>
      <c r="Q1045" s="24">
        <f t="shared" ca="1" si="163"/>
        <v>1.9875364712784818</v>
      </c>
      <c r="R1045" s="24">
        <f t="shared" ca="1" si="159"/>
        <v>2.174210107282347</v>
      </c>
      <c r="S1045" s="22" t="str">
        <f t="shared" ca="1" si="160"/>
        <v/>
      </c>
      <c r="T1045" s="24" t="str">
        <f t="shared" ca="1" si="161"/>
        <v/>
      </c>
      <c r="U1045" s="24">
        <f t="shared" ca="1" si="164"/>
        <v>0</v>
      </c>
    </row>
    <row r="1046" spans="7:21" x14ac:dyDescent="0.25">
      <c r="G1046" s="22">
        <v>1039</v>
      </c>
      <c r="H1046" s="22">
        <f>HLOOKUP($O1046,$B$8:$E$26,H$5,FALSE)</f>
        <v>5</v>
      </c>
      <c r="I1046" s="22">
        <f>HLOOKUP($O1046,$B$8:$E$26,I$5,FALSE)</f>
        <v>0.18</v>
      </c>
      <c r="J1046" s="22">
        <f>HLOOKUP($O1046,$B$8:$E$26,J$5,FALSE)</f>
        <v>1.37</v>
      </c>
      <c r="K1046" s="22">
        <f>HLOOKUP($O1046,$B$8:$E$26,K$5,FALSE)</f>
        <v>0</v>
      </c>
      <c r="L1046" s="22">
        <f>HLOOKUP($O1046,$B$8:$E$26,L$5,FALSE)</f>
        <v>0</v>
      </c>
      <c r="M1046" s="22">
        <f t="shared" si="165"/>
        <v>0.89999999999999991</v>
      </c>
      <c r="N1046" s="22">
        <f t="shared" si="166"/>
        <v>6.8500000000000005</v>
      </c>
      <c r="O1046" s="22" t="s">
        <v>40</v>
      </c>
      <c r="P1046" s="24">
        <f t="shared" ca="1" si="162"/>
        <v>0.54888818304489073</v>
      </c>
      <c r="Q1046" s="24">
        <f t="shared" ca="1" si="163"/>
        <v>3.4355085822122762</v>
      </c>
      <c r="R1046" s="24">
        <f t="shared" ca="1" si="159"/>
        <v>3.9843967652571668</v>
      </c>
      <c r="S1046" s="22" t="str">
        <f t="shared" ca="1" si="160"/>
        <v/>
      </c>
      <c r="T1046" s="24" t="str">
        <f t="shared" ca="1" si="161"/>
        <v/>
      </c>
      <c r="U1046" s="24">
        <f t="shared" ca="1" si="164"/>
        <v>0</v>
      </c>
    </row>
    <row r="1047" spans="7:21" x14ac:dyDescent="0.25">
      <c r="G1047" s="22">
        <v>1040</v>
      </c>
      <c r="H1047" s="22">
        <f>HLOOKUP($O1047,$B$8:$E$26,H$5,FALSE)</f>
        <v>10</v>
      </c>
      <c r="I1047" s="22">
        <f>HLOOKUP($O1047,$B$8:$E$26,I$5,FALSE)</f>
        <v>0.2</v>
      </c>
      <c r="J1047" s="22">
        <f>HLOOKUP($O1047,$B$8:$E$26,J$5,FALSE)</f>
        <v>1.4</v>
      </c>
      <c r="K1047" s="22">
        <f>HLOOKUP($O1047,$B$8:$E$26,K$5,FALSE)</f>
        <v>0</v>
      </c>
      <c r="L1047" s="22">
        <f>HLOOKUP($O1047,$B$8:$E$26,L$5,FALSE)</f>
        <v>0</v>
      </c>
      <c r="M1047" s="22">
        <f t="shared" si="165"/>
        <v>2</v>
      </c>
      <c r="N1047" s="22">
        <f t="shared" si="166"/>
        <v>14</v>
      </c>
      <c r="O1047" s="22" t="s">
        <v>41</v>
      </c>
      <c r="P1047" s="24">
        <f t="shared" ca="1" si="162"/>
        <v>0.90983209590359726</v>
      </c>
      <c r="Q1047" s="24">
        <f t="shared" ca="1" si="163"/>
        <v>7.4813250887291574</v>
      </c>
      <c r="R1047" s="24">
        <f t="shared" ca="1" si="159"/>
        <v>8.3911571846327551</v>
      </c>
      <c r="S1047" s="22" t="str">
        <f t="shared" ca="1" si="160"/>
        <v/>
      </c>
      <c r="T1047" s="24" t="str">
        <f t="shared" ca="1" si="161"/>
        <v/>
      </c>
      <c r="U1047" s="24">
        <f t="shared" ca="1" si="164"/>
        <v>0</v>
      </c>
    </row>
    <row r="1048" spans="7:21" x14ac:dyDescent="0.25">
      <c r="G1048" s="22">
        <v>1041</v>
      </c>
      <c r="H1048" s="22">
        <f>HLOOKUP($O1048,$B$8:$E$26,H$5,FALSE)</f>
        <v>5</v>
      </c>
      <c r="I1048" s="22">
        <f>HLOOKUP($O1048,$B$8:$E$26,I$5,FALSE)</f>
        <v>0.18</v>
      </c>
      <c r="J1048" s="22">
        <f>HLOOKUP($O1048,$B$8:$E$26,J$5,FALSE)</f>
        <v>1.37</v>
      </c>
      <c r="K1048" s="22">
        <f>HLOOKUP($O1048,$B$8:$E$26,K$5,FALSE)</f>
        <v>0</v>
      </c>
      <c r="L1048" s="22">
        <f>HLOOKUP($O1048,$B$8:$E$26,L$5,FALSE)</f>
        <v>0</v>
      </c>
      <c r="M1048" s="22">
        <f t="shared" si="165"/>
        <v>0.89999999999999991</v>
      </c>
      <c r="N1048" s="22">
        <f t="shared" si="166"/>
        <v>6.8500000000000005</v>
      </c>
      <c r="O1048" s="22" t="s">
        <v>40</v>
      </c>
      <c r="P1048" s="24">
        <f t="shared" ca="1" si="162"/>
        <v>0.85820282824565708</v>
      </c>
      <c r="Q1048" s="24">
        <f t="shared" ca="1" si="163"/>
        <v>3.8624155503883282</v>
      </c>
      <c r="R1048" s="24">
        <f t="shared" ca="1" si="159"/>
        <v>4.7206183786339855</v>
      </c>
      <c r="S1048" s="22" t="str">
        <f t="shared" ca="1" si="160"/>
        <v/>
      </c>
      <c r="T1048" s="24" t="str">
        <f t="shared" ca="1" si="161"/>
        <v/>
      </c>
      <c r="U1048" s="24">
        <f t="shared" ca="1" si="164"/>
        <v>0</v>
      </c>
    </row>
    <row r="1049" spans="7:21" x14ac:dyDescent="0.25">
      <c r="G1049" s="22">
        <v>1042</v>
      </c>
      <c r="H1049" s="22">
        <f>HLOOKUP($O1049,$B$8:$E$26,H$5,FALSE)</f>
        <v>3</v>
      </c>
      <c r="I1049" s="22">
        <f>HLOOKUP($O1049,$B$8:$E$26,I$5,FALSE)</f>
        <v>0.2</v>
      </c>
      <c r="J1049" s="22">
        <f>HLOOKUP($O1049,$B$8:$E$26,J$5,FALSE)</f>
        <v>1.26</v>
      </c>
      <c r="K1049" s="22">
        <f>HLOOKUP($O1049,$B$8:$E$26,K$5,FALSE)</f>
        <v>0</v>
      </c>
      <c r="L1049" s="22">
        <f>HLOOKUP($O1049,$B$8:$E$26,L$5,FALSE)</f>
        <v>0</v>
      </c>
      <c r="M1049" s="22">
        <f t="shared" si="165"/>
        <v>0.60000000000000009</v>
      </c>
      <c r="N1049" s="22">
        <f t="shared" si="166"/>
        <v>3.7800000000000002</v>
      </c>
      <c r="O1049" s="22" t="s">
        <v>39</v>
      </c>
      <c r="P1049" s="24">
        <f t="shared" ca="1" si="162"/>
        <v>3.8861314453326905E-2</v>
      </c>
      <c r="Q1049" s="24">
        <f t="shared" ca="1" si="163"/>
        <v>2.5069475918301678</v>
      </c>
      <c r="R1049" s="24">
        <f t="shared" ca="1" si="159"/>
        <v>2.5458089062834945</v>
      </c>
      <c r="S1049" s="22" t="str">
        <f t="shared" ca="1" si="160"/>
        <v/>
      </c>
      <c r="T1049" s="24" t="str">
        <f t="shared" ca="1" si="161"/>
        <v/>
      </c>
      <c r="U1049" s="24">
        <f t="shared" ca="1" si="164"/>
        <v>0</v>
      </c>
    </row>
    <row r="1050" spans="7:21" x14ac:dyDescent="0.25">
      <c r="G1050" s="22">
        <v>1043</v>
      </c>
      <c r="H1050" s="22">
        <f>HLOOKUP($O1050,$B$8:$E$26,H$5,FALSE)</f>
        <v>3</v>
      </c>
      <c r="I1050" s="22">
        <f>HLOOKUP($O1050,$B$8:$E$26,I$5,FALSE)</f>
        <v>0.2</v>
      </c>
      <c r="J1050" s="22">
        <f>HLOOKUP($O1050,$B$8:$E$26,J$5,FALSE)</f>
        <v>1.26</v>
      </c>
      <c r="K1050" s="22">
        <f>HLOOKUP($O1050,$B$8:$E$26,K$5,FALSE)</f>
        <v>0</v>
      </c>
      <c r="L1050" s="22">
        <f>HLOOKUP($O1050,$B$8:$E$26,L$5,FALSE)</f>
        <v>0</v>
      </c>
      <c r="M1050" s="22">
        <f t="shared" si="165"/>
        <v>0.60000000000000009</v>
      </c>
      <c r="N1050" s="22">
        <f t="shared" si="166"/>
        <v>3.7800000000000002</v>
      </c>
      <c r="O1050" s="22" t="s">
        <v>39</v>
      </c>
      <c r="P1050" s="24">
        <f t="shared" ca="1" si="162"/>
        <v>8.0656803903791499E-2</v>
      </c>
      <c r="Q1050" s="24">
        <f t="shared" ca="1" si="163"/>
        <v>1.7338011258289203</v>
      </c>
      <c r="R1050" s="24">
        <f t="shared" ca="1" si="159"/>
        <v>1.8144579297327119</v>
      </c>
      <c r="S1050" s="22" t="str">
        <f t="shared" ca="1" si="160"/>
        <v/>
      </c>
      <c r="T1050" s="24" t="str">
        <f t="shared" ca="1" si="161"/>
        <v/>
      </c>
      <c r="U1050" s="24">
        <f t="shared" ca="1" si="164"/>
        <v>0</v>
      </c>
    </row>
    <row r="1051" spans="7:21" x14ac:dyDescent="0.25">
      <c r="G1051" s="22">
        <v>1044</v>
      </c>
      <c r="H1051" s="22">
        <f>HLOOKUP($O1051,$B$8:$E$26,H$5,FALSE)</f>
        <v>10</v>
      </c>
      <c r="I1051" s="22">
        <f>HLOOKUP($O1051,$B$8:$E$26,I$5,FALSE)</f>
        <v>0.2</v>
      </c>
      <c r="J1051" s="22">
        <f>HLOOKUP($O1051,$B$8:$E$26,J$5,FALSE)</f>
        <v>1.4</v>
      </c>
      <c r="K1051" s="22">
        <f>HLOOKUP($O1051,$B$8:$E$26,K$5,FALSE)</f>
        <v>0</v>
      </c>
      <c r="L1051" s="22">
        <f>HLOOKUP($O1051,$B$8:$E$26,L$5,FALSE)</f>
        <v>0</v>
      </c>
      <c r="M1051" s="22">
        <f t="shared" si="165"/>
        <v>2</v>
      </c>
      <c r="N1051" s="22">
        <f t="shared" si="166"/>
        <v>14</v>
      </c>
      <c r="O1051" s="22" t="s">
        <v>41</v>
      </c>
      <c r="P1051" s="24">
        <f t="shared" ca="1" si="162"/>
        <v>1.615837266998785</v>
      </c>
      <c r="Q1051" s="24">
        <f t="shared" ca="1" si="163"/>
        <v>7.6041149871477209</v>
      </c>
      <c r="R1051" s="24">
        <f t="shared" ca="1" si="159"/>
        <v>9.2199522541465058</v>
      </c>
      <c r="S1051" s="22" t="str">
        <f t="shared" ca="1" si="160"/>
        <v/>
      </c>
      <c r="T1051" s="24" t="str">
        <f t="shared" ca="1" si="161"/>
        <v/>
      </c>
      <c r="U1051" s="24">
        <f t="shared" ca="1" si="164"/>
        <v>0</v>
      </c>
    </row>
    <row r="1052" spans="7:21" x14ac:dyDescent="0.25">
      <c r="G1052" s="22">
        <v>1045</v>
      </c>
      <c r="H1052" s="22">
        <f>HLOOKUP($O1052,$B$8:$E$26,H$5,FALSE)</f>
        <v>1</v>
      </c>
      <c r="I1052" s="22">
        <f>HLOOKUP($O1052,$B$8:$E$26,I$5,FALSE)</f>
        <v>0.3</v>
      </c>
      <c r="J1052" s="22">
        <f>HLOOKUP($O1052,$B$8:$E$26,J$5,FALSE)</f>
        <v>0.95</v>
      </c>
      <c r="K1052" s="22">
        <f>HLOOKUP($O1052,$B$8:$E$26,K$5,FALSE)</f>
        <v>0</v>
      </c>
      <c r="L1052" s="22">
        <f>HLOOKUP($O1052,$B$8:$E$26,L$5,FALSE)</f>
        <v>0</v>
      </c>
      <c r="M1052" s="22">
        <f t="shared" si="165"/>
        <v>0.3</v>
      </c>
      <c r="N1052" s="22">
        <f t="shared" si="166"/>
        <v>0.95</v>
      </c>
      <c r="O1052" s="22" t="s">
        <v>38</v>
      </c>
      <c r="P1052" s="24">
        <f t="shared" ca="1" si="162"/>
        <v>0.23280386960063196</v>
      </c>
      <c r="Q1052" s="24">
        <f t="shared" ca="1" si="163"/>
        <v>0.66615705828743732</v>
      </c>
      <c r="R1052" s="24">
        <f t="shared" ca="1" si="159"/>
        <v>0.89896092788806925</v>
      </c>
      <c r="S1052" s="22" t="str">
        <f t="shared" ca="1" si="160"/>
        <v/>
      </c>
      <c r="T1052" s="24" t="str">
        <f t="shared" ca="1" si="161"/>
        <v/>
      </c>
      <c r="U1052" s="24">
        <f t="shared" ca="1" si="164"/>
        <v>0</v>
      </c>
    </row>
    <row r="1053" spans="7:21" x14ac:dyDescent="0.25">
      <c r="G1053" s="22">
        <v>1046</v>
      </c>
      <c r="H1053" s="22">
        <f>HLOOKUP($O1053,$B$8:$E$26,H$5,FALSE)</f>
        <v>5</v>
      </c>
      <c r="I1053" s="22">
        <f>HLOOKUP($O1053,$B$8:$E$26,I$5,FALSE)</f>
        <v>0.18</v>
      </c>
      <c r="J1053" s="22">
        <f>HLOOKUP($O1053,$B$8:$E$26,J$5,FALSE)</f>
        <v>1.37</v>
      </c>
      <c r="K1053" s="22">
        <f>HLOOKUP($O1053,$B$8:$E$26,K$5,FALSE)</f>
        <v>0</v>
      </c>
      <c r="L1053" s="22">
        <f>HLOOKUP($O1053,$B$8:$E$26,L$5,FALSE)</f>
        <v>0</v>
      </c>
      <c r="M1053" s="22">
        <f t="shared" si="165"/>
        <v>0.89999999999999991</v>
      </c>
      <c r="N1053" s="22">
        <f t="shared" si="166"/>
        <v>6.8500000000000005</v>
      </c>
      <c r="O1053" s="22" t="s">
        <v>40</v>
      </c>
      <c r="P1053" s="24">
        <f t="shared" ca="1" si="162"/>
        <v>0.58434620665593962</v>
      </c>
      <c r="Q1053" s="24">
        <f t="shared" ca="1" si="163"/>
        <v>3.7580407253063037</v>
      </c>
      <c r="R1053" s="24">
        <f t="shared" ca="1" si="159"/>
        <v>4.3423869319622437</v>
      </c>
      <c r="S1053" s="22" t="str">
        <f t="shared" ca="1" si="160"/>
        <v/>
      </c>
      <c r="T1053" s="24" t="str">
        <f t="shared" ca="1" si="161"/>
        <v/>
      </c>
      <c r="U1053" s="24">
        <f t="shared" ca="1" si="164"/>
        <v>0</v>
      </c>
    </row>
    <row r="1054" spans="7:21" x14ac:dyDescent="0.25">
      <c r="G1054" s="22">
        <v>1047</v>
      </c>
      <c r="H1054" s="22">
        <f>HLOOKUP($O1054,$B$8:$E$26,H$5,FALSE)</f>
        <v>5</v>
      </c>
      <c r="I1054" s="22">
        <f>HLOOKUP($O1054,$B$8:$E$26,I$5,FALSE)</f>
        <v>0.18</v>
      </c>
      <c r="J1054" s="22">
        <f>HLOOKUP($O1054,$B$8:$E$26,J$5,FALSE)</f>
        <v>1.37</v>
      </c>
      <c r="K1054" s="22">
        <f>HLOOKUP($O1054,$B$8:$E$26,K$5,FALSE)</f>
        <v>0</v>
      </c>
      <c r="L1054" s="22">
        <f>HLOOKUP($O1054,$B$8:$E$26,L$5,FALSE)</f>
        <v>0</v>
      </c>
      <c r="M1054" s="22">
        <f t="shared" si="165"/>
        <v>0.89999999999999991</v>
      </c>
      <c r="N1054" s="22">
        <f t="shared" si="166"/>
        <v>6.8500000000000005</v>
      </c>
      <c r="O1054" s="22" t="s">
        <v>40</v>
      </c>
      <c r="P1054" s="24">
        <f t="shared" ca="1" si="162"/>
        <v>0.71338649472691829</v>
      </c>
      <c r="Q1054" s="24">
        <f t="shared" ca="1" si="163"/>
        <v>3.8612493272356314</v>
      </c>
      <c r="R1054" s="24">
        <f t="shared" ca="1" si="159"/>
        <v>4.5746358219625494</v>
      </c>
      <c r="S1054" s="22" t="str">
        <f t="shared" ca="1" si="160"/>
        <v/>
      </c>
      <c r="T1054" s="24" t="str">
        <f t="shared" ca="1" si="161"/>
        <v/>
      </c>
      <c r="U1054" s="24">
        <f t="shared" ca="1" si="164"/>
        <v>0</v>
      </c>
    </row>
    <row r="1055" spans="7:21" x14ac:dyDescent="0.25">
      <c r="G1055" s="22">
        <v>1048</v>
      </c>
      <c r="H1055" s="22">
        <f>HLOOKUP($O1055,$B$8:$E$26,H$5,FALSE)</f>
        <v>10</v>
      </c>
      <c r="I1055" s="22">
        <f>HLOOKUP($O1055,$B$8:$E$26,I$5,FALSE)</f>
        <v>0.2</v>
      </c>
      <c r="J1055" s="22">
        <f>HLOOKUP($O1055,$B$8:$E$26,J$5,FALSE)</f>
        <v>1.4</v>
      </c>
      <c r="K1055" s="22">
        <f>HLOOKUP($O1055,$B$8:$E$26,K$5,FALSE)</f>
        <v>0</v>
      </c>
      <c r="L1055" s="22">
        <f>HLOOKUP($O1055,$B$8:$E$26,L$5,FALSE)</f>
        <v>0</v>
      </c>
      <c r="M1055" s="22">
        <f t="shared" si="165"/>
        <v>2</v>
      </c>
      <c r="N1055" s="22">
        <f t="shared" si="166"/>
        <v>14</v>
      </c>
      <c r="O1055" s="22" t="s">
        <v>41</v>
      </c>
      <c r="P1055" s="24">
        <f t="shared" ca="1" si="162"/>
        <v>0.27404756970227884</v>
      </c>
      <c r="Q1055" s="24">
        <f t="shared" ca="1" si="163"/>
        <v>7.4265602479696238</v>
      </c>
      <c r="R1055" s="24">
        <f t="shared" ca="1" si="159"/>
        <v>7.7006078176719024</v>
      </c>
      <c r="S1055" s="22" t="str">
        <f t="shared" ca="1" si="160"/>
        <v/>
      </c>
      <c r="T1055" s="24" t="str">
        <f t="shared" ca="1" si="161"/>
        <v/>
      </c>
      <c r="U1055" s="24">
        <f t="shared" ca="1" si="164"/>
        <v>0</v>
      </c>
    </row>
    <row r="1056" spans="7:21" x14ac:dyDescent="0.25">
      <c r="G1056" s="22">
        <v>1049</v>
      </c>
      <c r="H1056" s="22">
        <f>HLOOKUP($O1056,$B$8:$E$26,H$5,FALSE)</f>
        <v>1</v>
      </c>
      <c r="I1056" s="22">
        <f>HLOOKUP($O1056,$B$8:$E$26,I$5,FALSE)</f>
        <v>0.3</v>
      </c>
      <c r="J1056" s="22">
        <f>HLOOKUP($O1056,$B$8:$E$26,J$5,FALSE)</f>
        <v>0.95</v>
      </c>
      <c r="K1056" s="22">
        <f>HLOOKUP($O1056,$B$8:$E$26,K$5,FALSE)</f>
        <v>0</v>
      </c>
      <c r="L1056" s="22">
        <f>HLOOKUP($O1056,$B$8:$E$26,L$5,FALSE)</f>
        <v>0</v>
      </c>
      <c r="M1056" s="22">
        <f t="shared" si="165"/>
        <v>0.3</v>
      </c>
      <c r="N1056" s="22">
        <f t="shared" si="166"/>
        <v>0.95</v>
      </c>
      <c r="O1056" s="22" t="s">
        <v>38</v>
      </c>
      <c r="P1056" s="24">
        <f t="shared" ca="1" si="162"/>
        <v>0.21349654399094628</v>
      </c>
      <c r="Q1056" s="24">
        <f t="shared" ca="1" si="163"/>
        <v>0.65390275385732544</v>
      </c>
      <c r="R1056" s="24">
        <f t="shared" ca="1" si="159"/>
        <v>0.86739929784827174</v>
      </c>
      <c r="S1056" s="22" t="str">
        <f t="shared" ca="1" si="160"/>
        <v/>
      </c>
      <c r="T1056" s="24" t="str">
        <f t="shared" ca="1" si="161"/>
        <v/>
      </c>
      <c r="U1056" s="24">
        <f t="shared" ca="1" si="164"/>
        <v>0</v>
      </c>
    </row>
    <row r="1057" spans="7:21" x14ac:dyDescent="0.25">
      <c r="G1057" s="22">
        <v>1050</v>
      </c>
      <c r="H1057" s="22">
        <f>HLOOKUP($O1057,$B$8:$E$26,H$5,FALSE)</f>
        <v>1</v>
      </c>
      <c r="I1057" s="22">
        <f>HLOOKUP($O1057,$B$8:$E$26,I$5,FALSE)</f>
        <v>0.3</v>
      </c>
      <c r="J1057" s="22">
        <f>HLOOKUP($O1057,$B$8:$E$26,J$5,FALSE)</f>
        <v>0.95</v>
      </c>
      <c r="K1057" s="22">
        <f>HLOOKUP($O1057,$B$8:$E$26,K$5,FALSE)</f>
        <v>0</v>
      </c>
      <c r="L1057" s="22">
        <f>HLOOKUP($O1057,$B$8:$E$26,L$5,FALSE)</f>
        <v>0</v>
      </c>
      <c r="M1057" s="22">
        <f t="shared" si="165"/>
        <v>0.3</v>
      </c>
      <c r="N1057" s="22">
        <f t="shared" si="166"/>
        <v>0.95</v>
      </c>
      <c r="O1057" s="22" t="s">
        <v>38</v>
      </c>
      <c r="P1057" s="24">
        <f t="shared" ca="1" si="162"/>
        <v>6.1807682366152777E-2</v>
      </c>
      <c r="Q1057" s="24">
        <f t="shared" ca="1" si="163"/>
        <v>0.60633788865310001</v>
      </c>
      <c r="R1057" s="24">
        <f t="shared" ca="1" si="159"/>
        <v>0.66814557101925276</v>
      </c>
      <c r="S1057" s="22" t="str">
        <f t="shared" ca="1" si="160"/>
        <v/>
      </c>
      <c r="T1057" s="24" t="str">
        <f t="shared" ca="1" si="161"/>
        <v/>
      </c>
      <c r="U1057" s="24">
        <f t="shared" ca="1" si="164"/>
        <v>0</v>
      </c>
    </row>
    <row r="1058" spans="7:21" x14ac:dyDescent="0.25">
      <c r="G1058" s="22">
        <v>1051</v>
      </c>
      <c r="H1058" s="22">
        <f>HLOOKUP($O1058,$B$8:$E$26,H$5,FALSE)</f>
        <v>1</v>
      </c>
      <c r="I1058" s="22">
        <f>HLOOKUP($O1058,$B$8:$E$26,I$5,FALSE)</f>
        <v>0.3</v>
      </c>
      <c r="J1058" s="22">
        <f>HLOOKUP($O1058,$B$8:$E$26,J$5,FALSE)</f>
        <v>0.95</v>
      </c>
      <c r="K1058" s="22">
        <f>HLOOKUP($O1058,$B$8:$E$26,K$5,FALSE)</f>
        <v>0</v>
      </c>
      <c r="L1058" s="22">
        <f>HLOOKUP($O1058,$B$8:$E$26,L$5,FALSE)</f>
        <v>0</v>
      </c>
      <c r="M1058" s="22">
        <f t="shared" si="165"/>
        <v>0.3</v>
      </c>
      <c r="N1058" s="22">
        <f t="shared" si="166"/>
        <v>0.95</v>
      </c>
      <c r="O1058" s="22" t="s">
        <v>38</v>
      </c>
      <c r="P1058" s="24">
        <f t="shared" ca="1" si="162"/>
        <v>0.22110077508635312</v>
      </c>
      <c r="Q1058" s="24">
        <f t="shared" ca="1" si="163"/>
        <v>0.63186138312249485</v>
      </c>
      <c r="R1058" s="24">
        <f t="shared" ca="1" si="159"/>
        <v>0.85296215820884802</v>
      </c>
      <c r="S1058" s="22" t="str">
        <f t="shared" ca="1" si="160"/>
        <v/>
      </c>
      <c r="T1058" s="24" t="str">
        <f t="shared" ca="1" si="161"/>
        <v/>
      </c>
      <c r="U1058" s="24">
        <f t="shared" ca="1" si="164"/>
        <v>0</v>
      </c>
    </row>
    <row r="1059" spans="7:21" x14ac:dyDescent="0.25">
      <c r="G1059" s="22">
        <v>1052</v>
      </c>
      <c r="H1059" s="22">
        <f>HLOOKUP($O1059,$B$8:$E$26,H$5,FALSE)</f>
        <v>5</v>
      </c>
      <c r="I1059" s="22">
        <f>HLOOKUP($O1059,$B$8:$E$26,I$5,FALSE)</f>
        <v>0.18</v>
      </c>
      <c r="J1059" s="22">
        <f>HLOOKUP($O1059,$B$8:$E$26,J$5,FALSE)</f>
        <v>1.37</v>
      </c>
      <c r="K1059" s="22">
        <f>HLOOKUP($O1059,$B$8:$E$26,K$5,FALSE)</f>
        <v>0</v>
      </c>
      <c r="L1059" s="22">
        <f>HLOOKUP($O1059,$B$8:$E$26,L$5,FALSE)</f>
        <v>0</v>
      </c>
      <c r="M1059" s="22">
        <f t="shared" si="165"/>
        <v>0.89999999999999991</v>
      </c>
      <c r="N1059" s="22">
        <f t="shared" si="166"/>
        <v>6.8500000000000005</v>
      </c>
      <c r="O1059" s="22" t="s">
        <v>40</v>
      </c>
      <c r="P1059" s="24">
        <f t="shared" ca="1" si="162"/>
        <v>0.43659848586746097</v>
      </c>
      <c r="Q1059" s="24">
        <f t="shared" ca="1" si="163"/>
        <v>3.6005003079779607</v>
      </c>
      <c r="R1059" s="24">
        <f t="shared" ca="1" si="159"/>
        <v>4.0370987938454217</v>
      </c>
      <c r="S1059" s="22" t="str">
        <f t="shared" ca="1" si="160"/>
        <v/>
      </c>
      <c r="T1059" s="24" t="str">
        <f t="shared" ca="1" si="161"/>
        <v/>
      </c>
      <c r="U1059" s="24">
        <f t="shared" ca="1" si="164"/>
        <v>0</v>
      </c>
    </row>
    <row r="1060" spans="7:21" x14ac:dyDescent="0.25">
      <c r="G1060" s="22">
        <v>1053</v>
      </c>
      <c r="H1060" s="22">
        <f>HLOOKUP($O1060,$B$8:$E$26,H$5,FALSE)</f>
        <v>3</v>
      </c>
      <c r="I1060" s="22">
        <f>HLOOKUP($O1060,$B$8:$E$26,I$5,FALSE)</f>
        <v>0.2</v>
      </c>
      <c r="J1060" s="22">
        <f>HLOOKUP($O1060,$B$8:$E$26,J$5,FALSE)</f>
        <v>1.26</v>
      </c>
      <c r="K1060" s="22">
        <f>HLOOKUP($O1060,$B$8:$E$26,K$5,FALSE)</f>
        <v>0</v>
      </c>
      <c r="L1060" s="22">
        <f>HLOOKUP($O1060,$B$8:$E$26,L$5,FALSE)</f>
        <v>0</v>
      </c>
      <c r="M1060" s="22">
        <f t="shared" si="165"/>
        <v>0.60000000000000009</v>
      </c>
      <c r="N1060" s="22">
        <f t="shared" si="166"/>
        <v>3.7800000000000002</v>
      </c>
      <c r="O1060" s="22" t="s">
        <v>39</v>
      </c>
      <c r="P1060" s="24">
        <f t="shared" ca="1" si="162"/>
        <v>0.39144165922866858</v>
      </c>
      <c r="Q1060" s="24">
        <f t="shared" ca="1" si="163"/>
        <v>2.341073596665423</v>
      </c>
      <c r="R1060" s="24">
        <f t="shared" ca="1" si="159"/>
        <v>2.7325152558940915</v>
      </c>
      <c r="S1060" s="22" t="str">
        <f t="shared" ca="1" si="160"/>
        <v/>
      </c>
      <c r="T1060" s="24" t="str">
        <f t="shared" ca="1" si="161"/>
        <v/>
      </c>
      <c r="U1060" s="24">
        <f t="shared" ca="1" si="164"/>
        <v>0</v>
      </c>
    </row>
    <row r="1061" spans="7:21" x14ac:dyDescent="0.25">
      <c r="G1061" s="22">
        <v>1054</v>
      </c>
      <c r="H1061" s="22">
        <f>HLOOKUP($O1061,$B$8:$E$26,H$5,FALSE)</f>
        <v>3</v>
      </c>
      <c r="I1061" s="22">
        <f>HLOOKUP($O1061,$B$8:$E$26,I$5,FALSE)</f>
        <v>0.2</v>
      </c>
      <c r="J1061" s="22">
        <f>HLOOKUP($O1061,$B$8:$E$26,J$5,FALSE)</f>
        <v>1.26</v>
      </c>
      <c r="K1061" s="22">
        <f>HLOOKUP($O1061,$B$8:$E$26,K$5,FALSE)</f>
        <v>0</v>
      </c>
      <c r="L1061" s="22">
        <f>HLOOKUP($O1061,$B$8:$E$26,L$5,FALSE)</f>
        <v>0</v>
      </c>
      <c r="M1061" s="22">
        <f t="shared" si="165"/>
        <v>0.60000000000000009</v>
      </c>
      <c r="N1061" s="22">
        <f t="shared" si="166"/>
        <v>3.7800000000000002</v>
      </c>
      <c r="O1061" s="22" t="s">
        <v>39</v>
      </c>
      <c r="P1061" s="24">
        <f t="shared" ca="1" si="162"/>
        <v>5.0251379734765775E-2</v>
      </c>
      <c r="Q1061" s="24">
        <f t="shared" ca="1" si="163"/>
        <v>1.7704572343359533</v>
      </c>
      <c r="R1061" s="24">
        <f t="shared" ca="1" si="159"/>
        <v>1.8207086140707189</v>
      </c>
      <c r="S1061" s="22" t="str">
        <f t="shared" ca="1" si="160"/>
        <v/>
      </c>
      <c r="T1061" s="24" t="str">
        <f t="shared" ca="1" si="161"/>
        <v/>
      </c>
      <c r="U1061" s="24">
        <f t="shared" ca="1" si="164"/>
        <v>0</v>
      </c>
    </row>
    <row r="1062" spans="7:21" x14ac:dyDescent="0.25">
      <c r="G1062" s="22">
        <v>1055</v>
      </c>
      <c r="H1062" s="22">
        <f>HLOOKUP($O1062,$B$8:$E$26,H$5,FALSE)</f>
        <v>10</v>
      </c>
      <c r="I1062" s="22">
        <f>HLOOKUP($O1062,$B$8:$E$26,I$5,FALSE)</f>
        <v>0.2</v>
      </c>
      <c r="J1062" s="22">
        <f>HLOOKUP($O1062,$B$8:$E$26,J$5,FALSE)</f>
        <v>1.4</v>
      </c>
      <c r="K1062" s="22">
        <f>HLOOKUP($O1062,$B$8:$E$26,K$5,FALSE)</f>
        <v>0</v>
      </c>
      <c r="L1062" s="22">
        <f>HLOOKUP($O1062,$B$8:$E$26,L$5,FALSE)</f>
        <v>0</v>
      </c>
      <c r="M1062" s="22">
        <f t="shared" si="165"/>
        <v>2</v>
      </c>
      <c r="N1062" s="22">
        <f t="shared" si="166"/>
        <v>14</v>
      </c>
      <c r="O1062" s="22" t="s">
        <v>41</v>
      </c>
      <c r="P1062" s="24">
        <f t="shared" ca="1" si="162"/>
        <v>0.24477831571607922</v>
      </c>
      <c r="Q1062" s="24">
        <f t="shared" ca="1" si="163"/>
        <v>7.3998484472446231</v>
      </c>
      <c r="R1062" s="24">
        <f t="shared" ca="1" si="159"/>
        <v>7.6446267629607023</v>
      </c>
      <c r="S1062" s="22" t="str">
        <f t="shared" ca="1" si="160"/>
        <v/>
      </c>
      <c r="T1062" s="24" t="str">
        <f t="shared" ca="1" si="161"/>
        <v/>
      </c>
      <c r="U1062" s="24">
        <f t="shared" ca="1" si="164"/>
        <v>0</v>
      </c>
    </row>
    <row r="1063" spans="7:21" x14ac:dyDescent="0.25">
      <c r="G1063" s="22">
        <v>1056</v>
      </c>
      <c r="H1063" s="22">
        <f>HLOOKUP($O1063,$B$8:$E$26,H$5,FALSE)</f>
        <v>3</v>
      </c>
      <c r="I1063" s="22">
        <f>HLOOKUP($O1063,$B$8:$E$26,I$5,FALSE)</f>
        <v>0.2</v>
      </c>
      <c r="J1063" s="22">
        <f>HLOOKUP($O1063,$B$8:$E$26,J$5,FALSE)</f>
        <v>1.26</v>
      </c>
      <c r="K1063" s="22">
        <f>HLOOKUP($O1063,$B$8:$E$26,K$5,FALSE)</f>
        <v>0</v>
      </c>
      <c r="L1063" s="22">
        <f>HLOOKUP($O1063,$B$8:$E$26,L$5,FALSE)</f>
        <v>0</v>
      </c>
      <c r="M1063" s="22">
        <f t="shared" si="165"/>
        <v>0.60000000000000009</v>
      </c>
      <c r="N1063" s="22">
        <f t="shared" si="166"/>
        <v>3.7800000000000002</v>
      </c>
      <c r="O1063" s="22" t="s">
        <v>39</v>
      </c>
      <c r="P1063" s="24">
        <f t="shared" ca="1" si="162"/>
        <v>0.28289447643524729</v>
      </c>
      <c r="Q1063" s="24">
        <f t="shared" ca="1" si="163"/>
        <v>2.0958231625540256</v>
      </c>
      <c r="R1063" s="24">
        <f t="shared" ca="1" si="159"/>
        <v>2.378717638989273</v>
      </c>
      <c r="S1063" s="22" t="str">
        <f t="shared" ca="1" si="160"/>
        <v/>
      </c>
      <c r="T1063" s="24" t="str">
        <f t="shared" ca="1" si="161"/>
        <v/>
      </c>
      <c r="U1063" s="24">
        <f t="shared" ca="1" si="164"/>
        <v>0</v>
      </c>
    </row>
    <row r="1064" spans="7:21" x14ac:dyDescent="0.25">
      <c r="G1064" s="22">
        <v>1057</v>
      </c>
      <c r="H1064" s="22">
        <f>HLOOKUP($O1064,$B$8:$E$26,H$5,FALSE)</f>
        <v>3</v>
      </c>
      <c r="I1064" s="22">
        <f>HLOOKUP($O1064,$B$8:$E$26,I$5,FALSE)</f>
        <v>0.2</v>
      </c>
      <c r="J1064" s="22">
        <f>HLOOKUP($O1064,$B$8:$E$26,J$5,FALSE)</f>
        <v>1.26</v>
      </c>
      <c r="K1064" s="22">
        <f>HLOOKUP($O1064,$B$8:$E$26,K$5,FALSE)</f>
        <v>0</v>
      </c>
      <c r="L1064" s="22">
        <f>HLOOKUP($O1064,$B$8:$E$26,L$5,FALSE)</f>
        <v>0</v>
      </c>
      <c r="M1064" s="22">
        <f t="shared" si="165"/>
        <v>0.60000000000000009</v>
      </c>
      <c r="N1064" s="22">
        <f t="shared" si="166"/>
        <v>3.7800000000000002</v>
      </c>
      <c r="O1064" s="22" t="s">
        <v>39</v>
      </c>
      <c r="P1064" s="24">
        <f t="shared" ca="1" si="162"/>
        <v>0.35370960367795484</v>
      </c>
      <c r="Q1064" s="24">
        <f t="shared" ca="1" si="163"/>
        <v>2.0721046293185648</v>
      </c>
      <c r="R1064" s="24">
        <f t="shared" ca="1" si="159"/>
        <v>2.4258142329965198</v>
      </c>
      <c r="S1064" s="22" t="str">
        <f t="shared" ca="1" si="160"/>
        <v/>
      </c>
      <c r="T1064" s="24" t="str">
        <f t="shared" ca="1" si="161"/>
        <v/>
      </c>
      <c r="U1064" s="24">
        <f t="shared" ca="1" si="164"/>
        <v>0</v>
      </c>
    </row>
    <row r="1065" spans="7:21" x14ac:dyDescent="0.25">
      <c r="G1065" s="22">
        <v>1058</v>
      </c>
      <c r="H1065" s="22">
        <f>HLOOKUP($O1065,$B$8:$E$26,H$5,FALSE)</f>
        <v>5</v>
      </c>
      <c r="I1065" s="22">
        <f>HLOOKUP($O1065,$B$8:$E$26,I$5,FALSE)</f>
        <v>0.18</v>
      </c>
      <c r="J1065" s="22">
        <f>HLOOKUP($O1065,$B$8:$E$26,J$5,FALSE)</f>
        <v>1.37</v>
      </c>
      <c r="K1065" s="22">
        <f>HLOOKUP($O1065,$B$8:$E$26,K$5,FALSE)</f>
        <v>0</v>
      </c>
      <c r="L1065" s="22">
        <f>HLOOKUP($O1065,$B$8:$E$26,L$5,FALSE)</f>
        <v>0</v>
      </c>
      <c r="M1065" s="22">
        <f t="shared" si="165"/>
        <v>0.89999999999999991</v>
      </c>
      <c r="N1065" s="22">
        <f t="shared" si="166"/>
        <v>6.8500000000000005</v>
      </c>
      <c r="O1065" s="22" t="s">
        <v>40</v>
      </c>
      <c r="P1065" s="24">
        <f t="shared" ca="1" si="162"/>
        <v>0.17139349695233361</v>
      </c>
      <c r="Q1065" s="24">
        <f t="shared" ca="1" si="163"/>
        <v>3.6939758761586301</v>
      </c>
      <c r="R1065" s="24">
        <f t="shared" ca="1" si="159"/>
        <v>3.8653693731109637</v>
      </c>
      <c r="S1065" s="22" t="str">
        <f t="shared" ca="1" si="160"/>
        <v/>
      </c>
      <c r="T1065" s="24" t="str">
        <f t="shared" ca="1" si="161"/>
        <v/>
      </c>
      <c r="U1065" s="24">
        <f t="shared" ca="1" si="164"/>
        <v>0</v>
      </c>
    </row>
    <row r="1066" spans="7:21" x14ac:dyDescent="0.25">
      <c r="G1066" s="22">
        <v>1059</v>
      </c>
      <c r="H1066" s="22">
        <f>HLOOKUP($O1066,$B$8:$E$26,H$5,FALSE)</f>
        <v>1</v>
      </c>
      <c r="I1066" s="22">
        <f>HLOOKUP($O1066,$B$8:$E$26,I$5,FALSE)</f>
        <v>0.3</v>
      </c>
      <c r="J1066" s="22">
        <f>HLOOKUP($O1066,$B$8:$E$26,J$5,FALSE)</f>
        <v>0.95</v>
      </c>
      <c r="K1066" s="22">
        <f>HLOOKUP($O1066,$B$8:$E$26,K$5,FALSE)</f>
        <v>0</v>
      </c>
      <c r="L1066" s="22">
        <f>HLOOKUP($O1066,$B$8:$E$26,L$5,FALSE)</f>
        <v>0</v>
      </c>
      <c r="M1066" s="22">
        <f t="shared" si="165"/>
        <v>0.3</v>
      </c>
      <c r="N1066" s="22">
        <f t="shared" si="166"/>
        <v>0.95</v>
      </c>
      <c r="O1066" s="22" t="s">
        <v>38</v>
      </c>
      <c r="P1066" s="24">
        <f t="shared" ca="1" si="162"/>
        <v>3.4700549504367247E-2</v>
      </c>
      <c r="Q1066" s="24">
        <f t="shared" ca="1" si="163"/>
        <v>0.63047908646022888</v>
      </c>
      <c r="R1066" s="24">
        <f t="shared" ca="1" si="159"/>
        <v>0.66517963596459617</v>
      </c>
      <c r="S1066" s="22" t="str">
        <f t="shared" ca="1" si="160"/>
        <v/>
      </c>
      <c r="T1066" s="24" t="str">
        <f t="shared" ca="1" si="161"/>
        <v/>
      </c>
      <c r="U1066" s="24">
        <f t="shared" ca="1" si="164"/>
        <v>0</v>
      </c>
    </row>
    <row r="1067" spans="7:21" x14ac:dyDescent="0.25">
      <c r="G1067" s="22">
        <v>1060</v>
      </c>
      <c r="H1067" s="22">
        <f>HLOOKUP($O1067,$B$8:$E$26,H$5,FALSE)</f>
        <v>1</v>
      </c>
      <c r="I1067" s="22">
        <f>HLOOKUP($O1067,$B$8:$E$26,I$5,FALSE)</f>
        <v>0.3</v>
      </c>
      <c r="J1067" s="22">
        <f>HLOOKUP($O1067,$B$8:$E$26,J$5,FALSE)</f>
        <v>0.95</v>
      </c>
      <c r="K1067" s="22">
        <f>HLOOKUP($O1067,$B$8:$E$26,K$5,FALSE)</f>
        <v>0</v>
      </c>
      <c r="L1067" s="22">
        <f>HLOOKUP($O1067,$B$8:$E$26,L$5,FALSE)</f>
        <v>0</v>
      </c>
      <c r="M1067" s="22">
        <f t="shared" si="165"/>
        <v>0.3</v>
      </c>
      <c r="N1067" s="22">
        <f t="shared" si="166"/>
        <v>0.95</v>
      </c>
      <c r="O1067" s="22" t="s">
        <v>38</v>
      </c>
      <c r="P1067" s="24">
        <f t="shared" ca="1" si="162"/>
        <v>0.23231717696820328</v>
      </c>
      <c r="Q1067" s="24">
        <f t="shared" ca="1" si="163"/>
        <v>0.57755218618722104</v>
      </c>
      <c r="R1067" s="24">
        <f t="shared" ca="1" si="159"/>
        <v>0.80986936315542435</v>
      </c>
      <c r="S1067" s="22" t="str">
        <f t="shared" ca="1" si="160"/>
        <v/>
      </c>
      <c r="T1067" s="24" t="str">
        <f t="shared" ca="1" si="161"/>
        <v/>
      </c>
      <c r="U1067" s="24">
        <f t="shared" ca="1" si="164"/>
        <v>0</v>
      </c>
    </row>
    <row r="1068" spans="7:21" x14ac:dyDescent="0.25">
      <c r="G1068" s="22">
        <v>1061</v>
      </c>
      <c r="H1068" s="22">
        <f>HLOOKUP($O1068,$B$8:$E$26,H$5,FALSE)</f>
        <v>1</v>
      </c>
      <c r="I1068" s="22">
        <f>HLOOKUP($O1068,$B$8:$E$26,I$5,FALSE)</f>
        <v>0.3</v>
      </c>
      <c r="J1068" s="22">
        <f>HLOOKUP($O1068,$B$8:$E$26,J$5,FALSE)</f>
        <v>0.95</v>
      </c>
      <c r="K1068" s="22">
        <f>HLOOKUP($O1068,$B$8:$E$26,K$5,FALSE)</f>
        <v>0</v>
      </c>
      <c r="L1068" s="22">
        <f>HLOOKUP($O1068,$B$8:$E$26,L$5,FALSE)</f>
        <v>0</v>
      </c>
      <c r="M1068" s="22">
        <f t="shared" si="165"/>
        <v>0.3</v>
      </c>
      <c r="N1068" s="22">
        <f t="shared" si="166"/>
        <v>0.95</v>
      </c>
      <c r="O1068" s="22" t="s">
        <v>38</v>
      </c>
      <c r="P1068" s="24">
        <f t="shared" ca="1" si="162"/>
        <v>9.7375830058770277E-2</v>
      </c>
      <c r="Q1068" s="24">
        <f t="shared" ca="1" si="163"/>
        <v>0.70304447272643322</v>
      </c>
      <c r="R1068" s="24">
        <f t="shared" ref="R1068:R1131" ca="1" si="167">SUM(P1068:Q1068)</f>
        <v>0.80042030278520349</v>
      </c>
      <c r="S1068" s="22" t="str">
        <f t="shared" ref="S1068:S1131" ca="1" si="168">IF(H1068&lt;R1068,O1068,"")</f>
        <v/>
      </c>
      <c r="T1068" s="24" t="str">
        <f t="shared" ref="T1068:T1131" ca="1" si="169">IF(S1068=O1068,R1068-H1068,"")</f>
        <v/>
      </c>
      <c r="U1068" s="24">
        <f t="shared" ca="1" si="164"/>
        <v>0</v>
      </c>
    </row>
    <row r="1069" spans="7:21" x14ac:dyDescent="0.25">
      <c r="G1069" s="22">
        <v>1062</v>
      </c>
      <c r="H1069" s="22">
        <f>HLOOKUP($O1069,$B$8:$E$26,H$5,FALSE)</f>
        <v>3</v>
      </c>
      <c r="I1069" s="22">
        <f>HLOOKUP($O1069,$B$8:$E$26,I$5,FALSE)</f>
        <v>0.2</v>
      </c>
      <c r="J1069" s="22">
        <f>HLOOKUP($O1069,$B$8:$E$26,J$5,FALSE)</f>
        <v>1.26</v>
      </c>
      <c r="K1069" s="22">
        <f>HLOOKUP($O1069,$B$8:$E$26,K$5,FALSE)</f>
        <v>0</v>
      </c>
      <c r="L1069" s="22">
        <f>HLOOKUP($O1069,$B$8:$E$26,L$5,FALSE)</f>
        <v>0</v>
      </c>
      <c r="M1069" s="22">
        <f t="shared" si="165"/>
        <v>0.60000000000000009</v>
      </c>
      <c r="N1069" s="22">
        <f t="shared" si="166"/>
        <v>3.7800000000000002</v>
      </c>
      <c r="O1069" s="22" t="s">
        <v>39</v>
      </c>
      <c r="P1069" s="24">
        <f t="shared" ca="1" si="162"/>
        <v>3.3576394919917381E-2</v>
      </c>
      <c r="Q1069" s="24">
        <f t="shared" ca="1" si="163"/>
        <v>2.3372530985945708</v>
      </c>
      <c r="R1069" s="24">
        <f t="shared" ca="1" si="167"/>
        <v>2.370829493514488</v>
      </c>
      <c r="S1069" s="22" t="str">
        <f t="shared" ca="1" si="168"/>
        <v/>
      </c>
      <c r="T1069" s="24" t="str">
        <f t="shared" ca="1" si="169"/>
        <v/>
      </c>
      <c r="U1069" s="24">
        <f t="shared" ca="1" si="164"/>
        <v>0</v>
      </c>
    </row>
    <row r="1070" spans="7:21" x14ac:dyDescent="0.25">
      <c r="G1070" s="22">
        <v>1063</v>
      </c>
      <c r="H1070" s="22">
        <f>HLOOKUP($O1070,$B$8:$E$26,H$5,FALSE)</f>
        <v>5</v>
      </c>
      <c r="I1070" s="22">
        <f>HLOOKUP($O1070,$B$8:$E$26,I$5,FALSE)</f>
        <v>0.18</v>
      </c>
      <c r="J1070" s="22">
        <f>HLOOKUP($O1070,$B$8:$E$26,J$5,FALSE)</f>
        <v>1.37</v>
      </c>
      <c r="K1070" s="22">
        <f>HLOOKUP($O1070,$B$8:$E$26,K$5,FALSE)</f>
        <v>0</v>
      </c>
      <c r="L1070" s="22">
        <f>HLOOKUP($O1070,$B$8:$E$26,L$5,FALSE)</f>
        <v>0</v>
      </c>
      <c r="M1070" s="22">
        <f t="shared" si="165"/>
        <v>0.89999999999999991</v>
      </c>
      <c r="N1070" s="22">
        <f t="shared" si="166"/>
        <v>6.8500000000000005</v>
      </c>
      <c r="O1070" s="22" t="s">
        <v>40</v>
      </c>
      <c r="P1070" s="24">
        <f t="shared" ca="1" si="162"/>
        <v>0.23723222565317592</v>
      </c>
      <c r="Q1070" s="24">
        <f t="shared" ca="1" si="163"/>
        <v>4.410045035623706</v>
      </c>
      <c r="R1070" s="24">
        <f t="shared" ca="1" si="167"/>
        <v>4.6472772612768818</v>
      </c>
      <c r="S1070" s="22" t="str">
        <f t="shared" ca="1" si="168"/>
        <v/>
      </c>
      <c r="T1070" s="24" t="str">
        <f t="shared" ca="1" si="169"/>
        <v/>
      </c>
      <c r="U1070" s="24">
        <f t="shared" ca="1" si="164"/>
        <v>0</v>
      </c>
    </row>
    <row r="1071" spans="7:21" x14ac:dyDescent="0.25">
      <c r="G1071" s="22">
        <v>1064</v>
      </c>
      <c r="H1071" s="22">
        <f>HLOOKUP($O1071,$B$8:$E$26,H$5,FALSE)</f>
        <v>10</v>
      </c>
      <c r="I1071" s="22">
        <f>HLOOKUP($O1071,$B$8:$E$26,I$5,FALSE)</f>
        <v>0.2</v>
      </c>
      <c r="J1071" s="22">
        <f>HLOOKUP($O1071,$B$8:$E$26,J$5,FALSE)</f>
        <v>1.4</v>
      </c>
      <c r="K1071" s="22">
        <f>HLOOKUP($O1071,$B$8:$E$26,K$5,FALSE)</f>
        <v>0</v>
      </c>
      <c r="L1071" s="22">
        <f>HLOOKUP($O1071,$B$8:$E$26,L$5,FALSE)</f>
        <v>0</v>
      </c>
      <c r="M1071" s="22">
        <f t="shared" si="165"/>
        <v>2</v>
      </c>
      <c r="N1071" s="22">
        <f t="shared" si="166"/>
        <v>14</v>
      </c>
      <c r="O1071" s="22" t="s">
        <v>41</v>
      </c>
      <c r="P1071" s="24">
        <f t="shared" ca="1" si="162"/>
        <v>1.4698356127887391</v>
      </c>
      <c r="Q1071" s="24">
        <f t="shared" ca="1" si="163"/>
        <v>6.827438548303264</v>
      </c>
      <c r="R1071" s="24">
        <f t="shared" ca="1" si="167"/>
        <v>8.2972741610920036</v>
      </c>
      <c r="S1071" s="22" t="str">
        <f t="shared" ca="1" si="168"/>
        <v/>
      </c>
      <c r="T1071" s="24" t="str">
        <f t="shared" ca="1" si="169"/>
        <v/>
      </c>
      <c r="U1071" s="24">
        <f t="shared" ca="1" si="164"/>
        <v>0</v>
      </c>
    </row>
    <row r="1072" spans="7:21" x14ac:dyDescent="0.25">
      <c r="G1072" s="22">
        <v>1065</v>
      </c>
      <c r="H1072" s="22">
        <f>HLOOKUP($O1072,$B$8:$E$26,H$5,FALSE)</f>
        <v>1</v>
      </c>
      <c r="I1072" s="22">
        <f>HLOOKUP($O1072,$B$8:$E$26,I$5,FALSE)</f>
        <v>0.3</v>
      </c>
      <c r="J1072" s="22">
        <f>HLOOKUP($O1072,$B$8:$E$26,J$5,FALSE)</f>
        <v>0.95</v>
      </c>
      <c r="K1072" s="22">
        <f>HLOOKUP($O1072,$B$8:$E$26,K$5,FALSE)</f>
        <v>0</v>
      </c>
      <c r="L1072" s="22">
        <f>HLOOKUP($O1072,$B$8:$E$26,L$5,FALSE)</f>
        <v>0</v>
      </c>
      <c r="M1072" s="22">
        <f t="shared" si="165"/>
        <v>0.3</v>
      </c>
      <c r="N1072" s="22">
        <f t="shared" si="166"/>
        <v>0.95</v>
      </c>
      <c r="O1072" s="22" t="s">
        <v>38</v>
      </c>
      <c r="P1072" s="24">
        <f t="shared" ca="1" si="162"/>
        <v>6.414980578857811E-2</v>
      </c>
      <c r="Q1072" s="24">
        <f t="shared" ca="1" si="163"/>
        <v>0.6221512630438919</v>
      </c>
      <c r="R1072" s="24">
        <f t="shared" ca="1" si="167"/>
        <v>0.68630106883247</v>
      </c>
      <c r="S1072" s="22" t="str">
        <f t="shared" ca="1" si="168"/>
        <v/>
      </c>
      <c r="T1072" s="24" t="str">
        <f t="shared" ca="1" si="169"/>
        <v/>
      </c>
      <c r="U1072" s="24">
        <f t="shared" ca="1" si="164"/>
        <v>0</v>
      </c>
    </row>
    <row r="1073" spans="7:21" x14ac:dyDescent="0.25">
      <c r="G1073" s="22">
        <v>1066</v>
      </c>
      <c r="H1073" s="22">
        <f>HLOOKUP($O1073,$B$8:$E$26,H$5,FALSE)</f>
        <v>1</v>
      </c>
      <c r="I1073" s="22">
        <f>HLOOKUP($O1073,$B$8:$E$26,I$5,FALSE)</f>
        <v>0.3</v>
      </c>
      <c r="J1073" s="22">
        <f>HLOOKUP($O1073,$B$8:$E$26,J$5,FALSE)</f>
        <v>0.95</v>
      </c>
      <c r="K1073" s="22">
        <f>HLOOKUP($O1073,$B$8:$E$26,K$5,FALSE)</f>
        <v>0</v>
      </c>
      <c r="L1073" s="22">
        <f>HLOOKUP($O1073,$B$8:$E$26,L$5,FALSE)</f>
        <v>0</v>
      </c>
      <c r="M1073" s="22">
        <f t="shared" si="165"/>
        <v>0.3</v>
      </c>
      <c r="N1073" s="22">
        <f t="shared" si="166"/>
        <v>0.95</v>
      </c>
      <c r="O1073" s="22" t="s">
        <v>38</v>
      </c>
      <c r="P1073" s="24">
        <f t="shared" ca="1" si="162"/>
        <v>5.7199190376148066E-3</v>
      </c>
      <c r="Q1073" s="24">
        <f t="shared" ca="1" si="163"/>
        <v>0.65838407029426183</v>
      </c>
      <c r="R1073" s="24">
        <f t="shared" ca="1" si="167"/>
        <v>0.66410398933187664</v>
      </c>
      <c r="S1073" s="22" t="str">
        <f t="shared" ca="1" si="168"/>
        <v/>
      </c>
      <c r="T1073" s="24" t="str">
        <f t="shared" ca="1" si="169"/>
        <v/>
      </c>
      <c r="U1073" s="24">
        <f t="shared" ca="1" si="164"/>
        <v>0</v>
      </c>
    </row>
    <row r="1074" spans="7:21" x14ac:dyDescent="0.25">
      <c r="G1074" s="22">
        <v>1067</v>
      </c>
      <c r="H1074" s="22">
        <f>HLOOKUP($O1074,$B$8:$E$26,H$5,FALSE)</f>
        <v>3</v>
      </c>
      <c r="I1074" s="22">
        <f>HLOOKUP($O1074,$B$8:$E$26,I$5,FALSE)</f>
        <v>0.2</v>
      </c>
      <c r="J1074" s="22">
        <f>HLOOKUP($O1074,$B$8:$E$26,J$5,FALSE)</f>
        <v>1.26</v>
      </c>
      <c r="K1074" s="22">
        <f>HLOOKUP($O1074,$B$8:$E$26,K$5,FALSE)</f>
        <v>0</v>
      </c>
      <c r="L1074" s="22">
        <f>HLOOKUP($O1074,$B$8:$E$26,L$5,FALSE)</f>
        <v>0</v>
      </c>
      <c r="M1074" s="22">
        <f t="shared" si="165"/>
        <v>0.60000000000000009</v>
      </c>
      <c r="N1074" s="22">
        <f t="shared" si="166"/>
        <v>3.7800000000000002</v>
      </c>
      <c r="O1074" s="22" t="s">
        <v>39</v>
      </c>
      <c r="P1074" s="24">
        <f t="shared" ca="1" si="162"/>
        <v>0.51311719905267561</v>
      </c>
      <c r="Q1074" s="24">
        <f t="shared" ca="1" si="163"/>
        <v>1.8776861717481452</v>
      </c>
      <c r="R1074" s="24">
        <f t="shared" ca="1" si="167"/>
        <v>2.3908033708008207</v>
      </c>
      <c r="S1074" s="22" t="str">
        <f t="shared" ca="1" si="168"/>
        <v/>
      </c>
      <c r="T1074" s="24" t="str">
        <f t="shared" ca="1" si="169"/>
        <v/>
      </c>
      <c r="U1074" s="24">
        <f t="shared" ca="1" si="164"/>
        <v>0</v>
      </c>
    </row>
    <row r="1075" spans="7:21" x14ac:dyDescent="0.25">
      <c r="G1075" s="22">
        <v>1068</v>
      </c>
      <c r="H1075" s="22">
        <f>HLOOKUP($O1075,$B$8:$E$26,H$5,FALSE)</f>
        <v>3</v>
      </c>
      <c r="I1075" s="22">
        <f>HLOOKUP($O1075,$B$8:$E$26,I$5,FALSE)</f>
        <v>0.2</v>
      </c>
      <c r="J1075" s="22">
        <f>HLOOKUP($O1075,$B$8:$E$26,J$5,FALSE)</f>
        <v>1.26</v>
      </c>
      <c r="K1075" s="22">
        <f>HLOOKUP($O1075,$B$8:$E$26,K$5,FALSE)</f>
        <v>0</v>
      </c>
      <c r="L1075" s="22">
        <f>HLOOKUP($O1075,$B$8:$E$26,L$5,FALSE)</f>
        <v>0</v>
      </c>
      <c r="M1075" s="22">
        <f t="shared" si="165"/>
        <v>0.60000000000000009</v>
      </c>
      <c r="N1075" s="22">
        <f t="shared" si="166"/>
        <v>3.7800000000000002</v>
      </c>
      <c r="O1075" s="22" t="s">
        <v>39</v>
      </c>
      <c r="P1075" s="24">
        <f t="shared" ca="1" si="162"/>
        <v>0.26970685098888897</v>
      </c>
      <c r="Q1075" s="24">
        <f t="shared" ca="1" si="163"/>
        <v>1.9854215832566999</v>
      </c>
      <c r="R1075" s="24">
        <f t="shared" ca="1" si="167"/>
        <v>2.2551284342455888</v>
      </c>
      <c r="S1075" s="22" t="str">
        <f t="shared" ca="1" si="168"/>
        <v/>
      </c>
      <c r="T1075" s="24" t="str">
        <f t="shared" ca="1" si="169"/>
        <v/>
      </c>
      <c r="U1075" s="24">
        <f t="shared" ca="1" si="164"/>
        <v>0</v>
      </c>
    </row>
    <row r="1076" spans="7:21" x14ac:dyDescent="0.25">
      <c r="G1076" s="22">
        <v>1069</v>
      </c>
      <c r="H1076" s="22">
        <f>HLOOKUP($O1076,$B$8:$E$26,H$5,FALSE)</f>
        <v>5</v>
      </c>
      <c r="I1076" s="22">
        <f>HLOOKUP($O1076,$B$8:$E$26,I$5,FALSE)</f>
        <v>0.18</v>
      </c>
      <c r="J1076" s="22">
        <f>HLOOKUP($O1076,$B$8:$E$26,J$5,FALSE)</f>
        <v>1.37</v>
      </c>
      <c r="K1076" s="22">
        <f>HLOOKUP($O1076,$B$8:$E$26,K$5,FALSE)</f>
        <v>0</v>
      </c>
      <c r="L1076" s="22">
        <f>HLOOKUP($O1076,$B$8:$E$26,L$5,FALSE)</f>
        <v>0</v>
      </c>
      <c r="M1076" s="22">
        <f t="shared" si="165"/>
        <v>0.89999999999999991</v>
      </c>
      <c r="N1076" s="22">
        <f t="shared" si="166"/>
        <v>6.8500000000000005</v>
      </c>
      <c r="O1076" s="22" t="s">
        <v>40</v>
      </c>
      <c r="P1076" s="24">
        <f t="shared" ca="1" si="162"/>
        <v>0.12151872046422549</v>
      </c>
      <c r="Q1076" s="24">
        <f t="shared" ca="1" si="163"/>
        <v>3.7452814102491043</v>
      </c>
      <c r="R1076" s="24">
        <f t="shared" ca="1" si="167"/>
        <v>3.86680013071333</v>
      </c>
      <c r="S1076" s="22" t="str">
        <f t="shared" ca="1" si="168"/>
        <v/>
      </c>
      <c r="T1076" s="24" t="str">
        <f t="shared" ca="1" si="169"/>
        <v/>
      </c>
      <c r="U1076" s="24">
        <f t="shared" ca="1" si="164"/>
        <v>0</v>
      </c>
    </row>
    <row r="1077" spans="7:21" x14ac:dyDescent="0.25">
      <c r="G1077" s="22">
        <v>1070</v>
      </c>
      <c r="H1077" s="22">
        <f>HLOOKUP($O1077,$B$8:$E$26,H$5,FALSE)</f>
        <v>5</v>
      </c>
      <c r="I1077" s="22">
        <f>HLOOKUP($O1077,$B$8:$E$26,I$5,FALSE)</f>
        <v>0.18</v>
      </c>
      <c r="J1077" s="22">
        <f>HLOOKUP($O1077,$B$8:$E$26,J$5,FALSE)</f>
        <v>1.37</v>
      </c>
      <c r="K1077" s="22">
        <f>HLOOKUP($O1077,$B$8:$E$26,K$5,FALSE)</f>
        <v>0</v>
      </c>
      <c r="L1077" s="22">
        <f>HLOOKUP($O1077,$B$8:$E$26,L$5,FALSE)</f>
        <v>0</v>
      </c>
      <c r="M1077" s="22">
        <f t="shared" si="165"/>
        <v>0.89999999999999991</v>
      </c>
      <c r="N1077" s="22">
        <f t="shared" si="166"/>
        <v>6.8500000000000005</v>
      </c>
      <c r="O1077" s="22" t="s">
        <v>40</v>
      </c>
      <c r="P1077" s="24">
        <f t="shared" ca="1" si="162"/>
        <v>0.70731035034134759</v>
      </c>
      <c r="Q1077" s="24">
        <f t="shared" ca="1" si="163"/>
        <v>4.016115328554716</v>
      </c>
      <c r="R1077" s="24">
        <f t="shared" ca="1" si="167"/>
        <v>4.7234256788960636</v>
      </c>
      <c r="S1077" s="22" t="str">
        <f t="shared" ca="1" si="168"/>
        <v/>
      </c>
      <c r="T1077" s="24" t="str">
        <f t="shared" ca="1" si="169"/>
        <v/>
      </c>
      <c r="U1077" s="24">
        <f t="shared" ca="1" si="164"/>
        <v>0</v>
      </c>
    </row>
    <row r="1078" spans="7:21" x14ac:dyDescent="0.25">
      <c r="G1078" s="22">
        <v>1071</v>
      </c>
      <c r="H1078" s="22">
        <f>HLOOKUP($O1078,$B$8:$E$26,H$5,FALSE)</f>
        <v>5</v>
      </c>
      <c r="I1078" s="22">
        <f>HLOOKUP($O1078,$B$8:$E$26,I$5,FALSE)</f>
        <v>0.18</v>
      </c>
      <c r="J1078" s="22">
        <f>HLOOKUP($O1078,$B$8:$E$26,J$5,FALSE)</f>
        <v>1.37</v>
      </c>
      <c r="K1078" s="22">
        <f>HLOOKUP($O1078,$B$8:$E$26,K$5,FALSE)</f>
        <v>0</v>
      </c>
      <c r="L1078" s="22">
        <f>HLOOKUP($O1078,$B$8:$E$26,L$5,FALSE)</f>
        <v>0</v>
      </c>
      <c r="M1078" s="22">
        <f t="shared" si="165"/>
        <v>0.89999999999999991</v>
      </c>
      <c r="N1078" s="22">
        <f t="shared" si="166"/>
        <v>6.8500000000000005</v>
      </c>
      <c r="O1078" s="22" t="s">
        <v>40</v>
      </c>
      <c r="P1078" s="24">
        <f t="shared" ca="1" si="162"/>
        <v>4.778595685133926E-2</v>
      </c>
      <c r="Q1078" s="24">
        <f t="shared" ca="1" si="163"/>
        <v>2.804215669668956</v>
      </c>
      <c r="R1078" s="24">
        <f t="shared" ca="1" si="167"/>
        <v>2.8520016265202952</v>
      </c>
      <c r="S1078" s="22" t="str">
        <f t="shared" ca="1" si="168"/>
        <v/>
      </c>
      <c r="T1078" s="24" t="str">
        <f t="shared" ca="1" si="169"/>
        <v/>
      </c>
      <c r="U1078" s="24">
        <f t="shared" ca="1" si="164"/>
        <v>0</v>
      </c>
    </row>
    <row r="1079" spans="7:21" x14ac:dyDescent="0.25">
      <c r="G1079" s="22">
        <v>1072</v>
      </c>
      <c r="H1079" s="22">
        <f>HLOOKUP($O1079,$B$8:$E$26,H$5,FALSE)</f>
        <v>3</v>
      </c>
      <c r="I1079" s="22">
        <f>HLOOKUP($O1079,$B$8:$E$26,I$5,FALSE)</f>
        <v>0.2</v>
      </c>
      <c r="J1079" s="22">
        <f>HLOOKUP($O1079,$B$8:$E$26,J$5,FALSE)</f>
        <v>1.26</v>
      </c>
      <c r="K1079" s="22">
        <f>HLOOKUP($O1079,$B$8:$E$26,K$5,FALSE)</f>
        <v>0</v>
      </c>
      <c r="L1079" s="22">
        <f>HLOOKUP($O1079,$B$8:$E$26,L$5,FALSE)</f>
        <v>0</v>
      </c>
      <c r="M1079" s="22">
        <f t="shared" si="165"/>
        <v>0.60000000000000009</v>
      </c>
      <c r="N1079" s="22">
        <f t="shared" si="166"/>
        <v>3.7800000000000002</v>
      </c>
      <c r="O1079" s="22" t="s">
        <v>39</v>
      </c>
      <c r="P1079" s="24">
        <f t="shared" ca="1" si="162"/>
        <v>3.089496087946109E-2</v>
      </c>
      <c r="Q1079" s="24">
        <f t="shared" ca="1" si="163"/>
        <v>2.4212786515342635</v>
      </c>
      <c r="R1079" s="24">
        <f t="shared" ca="1" si="167"/>
        <v>2.4521736124137248</v>
      </c>
      <c r="S1079" s="22" t="str">
        <f t="shared" ca="1" si="168"/>
        <v/>
      </c>
      <c r="T1079" s="24" t="str">
        <f t="shared" ca="1" si="169"/>
        <v/>
      </c>
      <c r="U1079" s="24">
        <f t="shared" ca="1" si="164"/>
        <v>0</v>
      </c>
    </row>
    <row r="1080" spans="7:21" x14ac:dyDescent="0.25">
      <c r="G1080" s="22">
        <v>1073</v>
      </c>
      <c r="H1080" s="22">
        <f>HLOOKUP($O1080,$B$8:$E$26,H$5,FALSE)</f>
        <v>3</v>
      </c>
      <c r="I1080" s="22">
        <f>HLOOKUP($O1080,$B$8:$E$26,I$5,FALSE)</f>
        <v>0.2</v>
      </c>
      <c r="J1080" s="22">
        <f>HLOOKUP($O1080,$B$8:$E$26,J$5,FALSE)</f>
        <v>1.26</v>
      </c>
      <c r="K1080" s="22">
        <f>HLOOKUP($O1080,$B$8:$E$26,K$5,FALSE)</f>
        <v>0</v>
      </c>
      <c r="L1080" s="22">
        <f>HLOOKUP($O1080,$B$8:$E$26,L$5,FALSE)</f>
        <v>0</v>
      </c>
      <c r="M1080" s="22">
        <f t="shared" si="165"/>
        <v>0.60000000000000009</v>
      </c>
      <c r="N1080" s="22">
        <f t="shared" si="166"/>
        <v>3.7800000000000002</v>
      </c>
      <c r="O1080" s="22" t="s">
        <v>39</v>
      </c>
      <c r="P1080" s="24">
        <f t="shared" ca="1" si="162"/>
        <v>0.25292304873431504</v>
      </c>
      <c r="Q1080" s="24">
        <f t="shared" ca="1" si="163"/>
        <v>2.7271980173456232</v>
      </c>
      <c r="R1080" s="24">
        <f t="shared" ca="1" si="167"/>
        <v>2.9801210660799384</v>
      </c>
      <c r="S1080" s="22" t="str">
        <f t="shared" ca="1" si="168"/>
        <v/>
      </c>
      <c r="T1080" s="24" t="str">
        <f t="shared" ca="1" si="169"/>
        <v/>
      </c>
      <c r="U1080" s="24">
        <f t="shared" ca="1" si="164"/>
        <v>0</v>
      </c>
    </row>
    <row r="1081" spans="7:21" x14ac:dyDescent="0.25">
      <c r="G1081" s="22">
        <v>1074</v>
      </c>
      <c r="H1081" s="22">
        <f>HLOOKUP($O1081,$B$8:$E$26,H$5,FALSE)</f>
        <v>10</v>
      </c>
      <c r="I1081" s="22">
        <f>HLOOKUP($O1081,$B$8:$E$26,I$5,FALSE)</f>
        <v>0.2</v>
      </c>
      <c r="J1081" s="22">
        <f>HLOOKUP($O1081,$B$8:$E$26,J$5,FALSE)</f>
        <v>1.4</v>
      </c>
      <c r="K1081" s="22">
        <f>HLOOKUP($O1081,$B$8:$E$26,K$5,FALSE)</f>
        <v>0</v>
      </c>
      <c r="L1081" s="22">
        <f>HLOOKUP($O1081,$B$8:$E$26,L$5,FALSE)</f>
        <v>0</v>
      </c>
      <c r="M1081" s="22">
        <f t="shared" si="165"/>
        <v>2</v>
      </c>
      <c r="N1081" s="22">
        <f t="shared" si="166"/>
        <v>14</v>
      </c>
      <c r="O1081" s="22" t="s">
        <v>41</v>
      </c>
      <c r="P1081" s="24">
        <f t="shared" ca="1" si="162"/>
        <v>0.68022854949425304</v>
      </c>
      <c r="Q1081" s="24">
        <f t="shared" ca="1" si="163"/>
        <v>8.3049324224453756</v>
      </c>
      <c r="R1081" s="24">
        <f t="shared" ca="1" si="167"/>
        <v>8.9851609719396279</v>
      </c>
      <c r="S1081" s="22" t="str">
        <f t="shared" ca="1" si="168"/>
        <v/>
      </c>
      <c r="T1081" s="24" t="str">
        <f t="shared" ca="1" si="169"/>
        <v/>
      </c>
      <c r="U1081" s="24">
        <f t="shared" ca="1" si="164"/>
        <v>0</v>
      </c>
    </row>
    <row r="1082" spans="7:21" x14ac:dyDescent="0.25">
      <c r="G1082" s="22">
        <v>1075</v>
      </c>
      <c r="H1082" s="22">
        <f>HLOOKUP($O1082,$B$8:$E$26,H$5,FALSE)</f>
        <v>1</v>
      </c>
      <c r="I1082" s="22">
        <f>HLOOKUP($O1082,$B$8:$E$26,I$5,FALSE)</f>
        <v>0.3</v>
      </c>
      <c r="J1082" s="22">
        <f>HLOOKUP($O1082,$B$8:$E$26,J$5,FALSE)</f>
        <v>0.95</v>
      </c>
      <c r="K1082" s="22">
        <f>HLOOKUP($O1082,$B$8:$E$26,K$5,FALSE)</f>
        <v>0</v>
      </c>
      <c r="L1082" s="22">
        <f>HLOOKUP($O1082,$B$8:$E$26,L$5,FALSE)</f>
        <v>0</v>
      </c>
      <c r="M1082" s="22">
        <f t="shared" si="165"/>
        <v>0.3</v>
      </c>
      <c r="N1082" s="22">
        <f t="shared" si="166"/>
        <v>0.95</v>
      </c>
      <c r="O1082" s="22" t="s">
        <v>38</v>
      </c>
      <c r="P1082" s="24">
        <f t="shared" ca="1" si="162"/>
        <v>0.19404859891650955</v>
      </c>
      <c r="Q1082" s="24">
        <f t="shared" ca="1" si="163"/>
        <v>0.6671507656246467</v>
      </c>
      <c r="R1082" s="24">
        <f t="shared" ca="1" si="167"/>
        <v>0.8611993645411562</v>
      </c>
      <c r="S1082" s="22" t="str">
        <f t="shared" ca="1" si="168"/>
        <v/>
      </c>
      <c r="T1082" s="24" t="str">
        <f t="shared" ca="1" si="169"/>
        <v/>
      </c>
      <c r="U1082" s="24">
        <f t="shared" ca="1" si="164"/>
        <v>0</v>
      </c>
    </row>
    <row r="1083" spans="7:21" x14ac:dyDescent="0.25">
      <c r="G1083" s="22">
        <v>1076</v>
      </c>
      <c r="H1083" s="22">
        <f>HLOOKUP($O1083,$B$8:$E$26,H$5,FALSE)</f>
        <v>5</v>
      </c>
      <c r="I1083" s="22">
        <f>HLOOKUP($O1083,$B$8:$E$26,I$5,FALSE)</f>
        <v>0.18</v>
      </c>
      <c r="J1083" s="22">
        <f>HLOOKUP($O1083,$B$8:$E$26,J$5,FALSE)</f>
        <v>1.37</v>
      </c>
      <c r="K1083" s="22">
        <f>HLOOKUP($O1083,$B$8:$E$26,K$5,FALSE)</f>
        <v>0</v>
      </c>
      <c r="L1083" s="22">
        <f>HLOOKUP($O1083,$B$8:$E$26,L$5,FALSE)</f>
        <v>0</v>
      </c>
      <c r="M1083" s="22">
        <f t="shared" si="165"/>
        <v>0.89999999999999991</v>
      </c>
      <c r="N1083" s="22">
        <f t="shared" si="166"/>
        <v>6.8500000000000005</v>
      </c>
      <c r="O1083" s="22" t="s">
        <v>40</v>
      </c>
      <c r="P1083" s="24">
        <f t="shared" ca="1" si="162"/>
        <v>0.60344840726066373</v>
      </c>
      <c r="Q1083" s="24">
        <f t="shared" ca="1" si="163"/>
        <v>3.5252798359983673</v>
      </c>
      <c r="R1083" s="24">
        <f t="shared" ca="1" si="167"/>
        <v>4.1287282432590313</v>
      </c>
      <c r="S1083" s="22" t="str">
        <f t="shared" ca="1" si="168"/>
        <v/>
      </c>
      <c r="T1083" s="24" t="str">
        <f t="shared" ca="1" si="169"/>
        <v/>
      </c>
      <c r="U1083" s="24">
        <f t="shared" ca="1" si="164"/>
        <v>0</v>
      </c>
    </row>
    <row r="1084" spans="7:21" x14ac:dyDescent="0.25">
      <c r="G1084" s="22">
        <v>1077</v>
      </c>
      <c r="H1084" s="22">
        <f>HLOOKUP($O1084,$B$8:$E$26,H$5,FALSE)</f>
        <v>5</v>
      </c>
      <c r="I1084" s="22">
        <f>HLOOKUP($O1084,$B$8:$E$26,I$5,FALSE)</f>
        <v>0.18</v>
      </c>
      <c r="J1084" s="22">
        <f>HLOOKUP($O1084,$B$8:$E$26,J$5,FALSE)</f>
        <v>1.37</v>
      </c>
      <c r="K1084" s="22">
        <f>HLOOKUP($O1084,$B$8:$E$26,K$5,FALSE)</f>
        <v>0</v>
      </c>
      <c r="L1084" s="22">
        <f>HLOOKUP($O1084,$B$8:$E$26,L$5,FALSE)</f>
        <v>0</v>
      </c>
      <c r="M1084" s="22">
        <f t="shared" si="165"/>
        <v>0.89999999999999991</v>
      </c>
      <c r="N1084" s="22">
        <f t="shared" si="166"/>
        <v>6.8500000000000005</v>
      </c>
      <c r="O1084" s="22" t="s">
        <v>40</v>
      </c>
      <c r="P1084" s="24">
        <f t="shared" ca="1" si="162"/>
        <v>0.65006651217285527</v>
      </c>
      <c r="Q1084" s="24">
        <f t="shared" ca="1" si="163"/>
        <v>3.7877335467145641</v>
      </c>
      <c r="R1084" s="24">
        <f t="shared" ca="1" si="167"/>
        <v>4.4378000588874196</v>
      </c>
      <c r="S1084" s="22" t="str">
        <f t="shared" ca="1" si="168"/>
        <v/>
      </c>
      <c r="T1084" s="24" t="str">
        <f t="shared" ca="1" si="169"/>
        <v/>
      </c>
      <c r="U1084" s="24">
        <f t="shared" ca="1" si="164"/>
        <v>0</v>
      </c>
    </row>
    <row r="1085" spans="7:21" x14ac:dyDescent="0.25">
      <c r="G1085" s="22">
        <v>1078</v>
      </c>
      <c r="H1085" s="22">
        <f>HLOOKUP($O1085,$B$8:$E$26,H$5,FALSE)</f>
        <v>5</v>
      </c>
      <c r="I1085" s="22">
        <f>HLOOKUP($O1085,$B$8:$E$26,I$5,FALSE)</f>
        <v>0.18</v>
      </c>
      <c r="J1085" s="22">
        <f>HLOOKUP($O1085,$B$8:$E$26,J$5,FALSE)</f>
        <v>1.37</v>
      </c>
      <c r="K1085" s="22">
        <f>HLOOKUP($O1085,$B$8:$E$26,K$5,FALSE)</f>
        <v>0</v>
      </c>
      <c r="L1085" s="22">
        <f>HLOOKUP($O1085,$B$8:$E$26,L$5,FALSE)</f>
        <v>0</v>
      </c>
      <c r="M1085" s="22">
        <f t="shared" si="165"/>
        <v>0.89999999999999991</v>
      </c>
      <c r="N1085" s="22">
        <f t="shared" si="166"/>
        <v>6.8500000000000005</v>
      </c>
      <c r="O1085" s="22" t="s">
        <v>40</v>
      </c>
      <c r="P1085" s="24">
        <f t="shared" ca="1" si="162"/>
        <v>0.33299954609667665</v>
      </c>
      <c r="Q1085" s="24">
        <f t="shared" ca="1" si="163"/>
        <v>3.378374840302075</v>
      </c>
      <c r="R1085" s="24">
        <f t="shared" ca="1" si="167"/>
        <v>3.7113743863987518</v>
      </c>
      <c r="S1085" s="22" t="str">
        <f t="shared" ca="1" si="168"/>
        <v/>
      </c>
      <c r="T1085" s="24" t="str">
        <f t="shared" ca="1" si="169"/>
        <v/>
      </c>
      <c r="U1085" s="24">
        <f t="shared" ca="1" si="164"/>
        <v>0</v>
      </c>
    </row>
    <row r="1086" spans="7:21" x14ac:dyDescent="0.25">
      <c r="G1086" s="22">
        <v>1079</v>
      </c>
      <c r="H1086" s="22">
        <f>HLOOKUP($O1086,$B$8:$E$26,H$5,FALSE)</f>
        <v>1</v>
      </c>
      <c r="I1086" s="22">
        <f>HLOOKUP($O1086,$B$8:$E$26,I$5,FALSE)</f>
        <v>0.3</v>
      </c>
      <c r="J1086" s="22">
        <f>HLOOKUP($O1086,$B$8:$E$26,J$5,FALSE)</f>
        <v>0.95</v>
      </c>
      <c r="K1086" s="22">
        <f>HLOOKUP($O1086,$B$8:$E$26,K$5,FALSE)</f>
        <v>0</v>
      </c>
      <c r="L1086" s="22">
        <f>HLOOKUP($O1086,$B$8:$E$26,L$5,FALSE)</f>
        <v>0</v>
      </c>
      <c r="M1086" s="22">
        <f t="shared" si="165"/>
        <v>0.3</v>
      </c>
      <c r="N1086" s="22">
        <f t="shared" si="166"/>
        <v>0.95</v>
      </c>
      <c r="O1086" s="22" t="s">
        <v>38</v>
      </c>
      <c r="P1086" s="24">
        <f t="shared" ca="1" si="162"/>
        <v>0.22044296889401097</v>
      </c>
      <c r="Q1086" s="24">
        <f t="shared" ca="1" si="163"/>
        <v>0.57921501699102285</v>
      </c>
      <c r="R1086" s="24">
        <f t="shared" ca="1" si="167"/>
        <v>0.79965798588503378</v>
      </c>
      <c r="S1086" s="22" t="str">
        <f t="shared" ca="1" si="168"/>
        <v/>
      </c>
      <c r="T1086" s="24" t="str">
        <f t="shared" ca="1" si="169"/>
        <v/>
      </c>
      <c r="U1086" s="24">
        <f t="shared" ca="1" si="164"/>
        <v>0</v>
      </c>
    </row>
    <row r="1087" spans="7:21" x14ac:dyDescent="0.25">
      <c r="G1087" s="22">
        <v>1080</v>
      </c>
      <c r="H1087" s="22">
        <f>HLOOKUP($O1087,$B$8:$E$26,H$5,FALSE)</f>
        <v>1</v>
      </c>
      <c r="I1087" s="22">
        <f>HLOOKUP($O1087,$B$8:$E$26,I$5,FALSE)</f>
        <v>0.3</v>
      </c>
      <c r="J1087" s="22">
        <f>HLOOKUP($O1087,$B$8:$E$26,J$5,FALSE)</f>
        <v>0.95</v>
      </c>
      <c r="K1087" s="22">
        <f>HLOOKUP($O1087,$B$8:$E$26,K$5,FALSE)</f>
        <v>0</v>
      </c>
      <c r="L1087" s="22">
        <f>HLOOKUP($O1087,$B$8:$E$26,L$5,FALSE)</f>
        <v>0</v>
      </c>
      <c r="M1087" s="22">
        <f t="shared" si="165"/>
        <v>0.3</v>
      </c>
      <c r="N1087" s="22">
        <f t="shared" si="166"/>
        <v>0.95</v>
      </c>
      <c r="O1087" s="22" t="s">
        <v>38</v>
      </c>
      <c r="P1087" s="24">
        <f t="shared" ca="1" si="162"/>
        <v>7.1487368907014334E-2</v>
      </c>
      <c r="Q1087" s="24">
        <f t="shared" ca="1" si="163"/>
        <v>0.64349036846989938</v>
      </c>
      <c r="R1087" s="24">
        <f t="shared" ca="1" si="167"/>
        <v>0.71497773737691372</v>
      </c>
      <c r="S1087" s="22" t="str">
        <f t="shared" ca="1" si="168"/>
        <v/>
      </c>
      <c r="T1087" s="24" t="str">
        <f t="shared" ca="1" si="169"/>
        <v/>
      </c>
      <c r="U1087" s="24">
        <f t="shared" ca="1" si="164"/>
        <v>0</v>
      </c>
    </row>
    <row r="1088" spans="7:21" x14ac:dyDescent="0.25">
      <c r="G1088" s="22">
        <v>1081</v>
      </c>
      <c r="H1088" s="22">
        <f>HLOOKUP($O1088,$B$8:$E$26,H$5,FALSE)</f>
        <v>1</v>
      </c>
      <c r="I1088" s="22">
        <f>HLOOKUP($O1088,$B$8:$E$26,I$5,FALSE)</f>
        <v>0.3</v>
      </c>
      <c r="J1088" s="22">
        <f>HLOOKUP($O1088,$B$8:$E$26,J$5,FALSE)</f>
        <v>0.95</v>
      </c>
      <c r="K1088" s="22">
        <f>HLOOKUP($O1088,$B$8:$E$26,K$5,FALSE)</f>
        <v>0</v>
      </c>
      <c r="L1088" s="22">
        <f>HLOOKUP($O1088,$B$8:$E$26,L$5,FALSE)</f>
        <v>0</v>
      </c>
      <c r="M1088" s="22">
        <f t="shared" si="165"/>
        <v>0.3</v>
      </c>
      <c r="N1088" s="22">
        <f t="shared" si="166"/>
        <v>0.95</v>
      </c>
      <c r="O1088" s="22" t="s">
        <v>38</v>
      </c>
      <c r="P1088" s="24">
        <f t="shared" ca="1" si="162"/>
        <v>0.29171847077085894</v>
      </c>
      <c r="Q1088" s="24">
        <f t="shared" ca="1" si="163"/>
        <v>0.67728566665772205</v>
      </c>
      <c r="R1088" s="24">
        <f t="shared" ca="1" si="167"/>
        <v>0.96900413742858094</v>
      </c>
      <c r="S1088" s="22" t="str">
        <f t="shared" ca="1" si="168"/>
        <v/>
      </c>
      <c r="T1088" s="24" t="str">
        <f t="shared" ca="1" si="169"/>
        <v/>
      </c>
      <c r="U1088" s="24">
        <f t="shared" ca="1" si="164"/>
        <v>0</v>
      </c>
    </row>
    <row r="1089" spans="7:21" x14ac:dyDescent="0.25">
      <c r="G1089" s="22">
        <v>1082</v>
      </c>
      <c r="H1089" s="22">
        <f>HLOOKUP($O1089,$B$8:$E$26,H$5,FALSE)</f>
        <v>5</v>
      </c>
      <c r="I1089" s="22">
        <f>HLOOKUP($O1089,$B$8:$E$26,I$5,FALSE)</f>
        <v>0.18</v>
      </c>
      <c r="J1089" s="22">
        <f>HLOOKUP($O1089,$B$8:$E$26,J$5,FALSE)</f>
        <v>1.37</v>
      </c>
      <c r="K1089" s="22">
        <f>HLOOKUP($O1089,$B$8:$E$26,K$5,FALSE)</f>
        <v>0</v>
      </c>
      <c r="L1089" s="22">
        <f>HLOOKUP($O1089,$B$8:$E$26,L$5,FALSE)</f>
        <v>0</v>
      </c>
      <c r="M1089" s="22">
        <f t="shared" si="165"/>
        <v>0.89999999999999991</v>
      </c>
      <c r="N1089" s="22">
        <f t="shared" si="166"/>
        <v>6.8500000000000005</v>
      </c>
      <c r="O1089" s="22" t="s">
        <v>40</v>
      </c>
      <c r="P1089" s="24">
        <f t="shared" ca="1" si="162"/>
        <v>9.4899753512730403E-2</v>
      </c>
      <c r="Q1089" s="24">
        <f t="shared" ca="1" si="163"/>
        <v>3.8283408975471147</v>
      </c>
      <c r="R1089" s="24">
        <f t="shared" ca="1" si="167"/>
        <v>3.923240651059845</v>
      </c>
      <c r="S1089" s="22" t="str">
        <f t="shared" ca="1" si="168"/>
        <v/>
      </c>
      <c r="T1089" s="24" t="str">
        <f t="shared" ca="1" si="169"/>
        <v/>
      </c>
      <c r="U1089" s="24">
        <f t="shared" ca="1" si="164"/>
        <v>0</v>
      </c>
    </row>
    <row r="1090" spans="7:21" x14ac:dyDescent="0.25">
      <c r="G1090" s="22">
        <v>1083</v>
      </c>
      <c r="H1090" s="22">
        <f>HLOOKUP($O1090,$B$8:$E$26,H$5,FALSE)</f>
        <v>3</v>
      </c>
      <c r="I1090" s="22">
        <f>HLOOKUP($O1090,$B$8:$E$26,I$5,FALSE)</f>
        <v>0.2</v>
      </c>
      <c r="J1090" s="22">
        <f>HLOOKUP($O1090,$B$8:$E$26,J$5,FALSE)</f>
        <v>1.26</v>
      </c>
      <c r="K1090" s="22">
        <f>HLOOKUP($O1090,$B$8:$E$26,K$5,FALSE)</f>
        <v>0</v>
      </c>
      <c r="L1090" s="22">
        <f>HLOOKUP($O1090,$B$8:$E$26,L$5,FALSE)</f>
        <v>0</v>
      </c>
      <c r="M1090" s="22">
        <f t="shared" si="165"/>
        <v>0.60000000000000009</v>
      </c>
      <c r="N1090" s="22">
        <f t="shared" si="166"/>
        <v>3.7800000000000002</v>
      </c>
      <c r="O1090" s="22" t="s">
        <v>39</v>
      </c>
      <c r="P1090" s="24">
        <f t="shared" ca="1" si="162"/>
        <v>0.41895368669166033</v>
      </c>
      <c r="Q1090" s="24">
        <f t="shared" ca="1" si="163"/>
        <v>2.4009213418522934</v>
      </c>
      <c r="R1090" s="24">
        <f t="shared" ca="1" si="167"/>
        <v>2.8198750285439536</v>
      </c>
      <c r="S1090" s="22" t="str">
        <f t="shared" ca="1" si="168"/>
        <v/>
      </c>
      <c r="T1090" s="24" t="str">
        <f t="shared" ca="1" si="169"/>
        <v/>
      </c>
      <c r="U1090" s="24">
        <f t="shared" ca="1" si="164"/>
        <v>0</v>
      </c>
    </row>
    <row r="1091" spans="7:21" x14ac:dyDescent="0.25">
      <c r="G1091" s="22">
        <v>1084</v>
      </c>
      <c r="H1091" s="22">
        <f>HLOOKUP($O1091,$B$8:$E$26,H$5,FALSE)</f>
        <v>3</v>
      </c>
      <c r="I1091" s="22">
        <f>HLOOKUP($O1091,$B$8:$E$26,I$5,FALSE)</f>
        <v>0.2</v>
      </c>
      <c r="J1091" s="22">
        <f>HLOOKUP($O1091,$B$8:$E$26,J$5,FALSE)</f>
        <v>1.26</v>
      </c>
      <c r="K1091" s="22">
        <f>HLOOKUP($O1091,$B$8:$E$26,K$5,FALSE)</f>
        <v>0</v>
      </c>
      <c r="L1091" s="22">
        <f>HLOOKUP($O1091,$B$8:$E$26,L$5,FALSE)</f>
        <v>0</v>
      </c>
      <c r="M1091" s="22">
        <f t="shared" si="165"/>
        <v>0.60000000000000009</v>
      </c>
      <c r="N1091" s="22">
        <f t="shared" si="166"/>
        <v>3.7800000000000002</v>
      </c>
      <c r="O1091" s="22" t="s">
        <v>39</v>
      </c>
      <c r="P1091" s="24">
        <f t="shared" ca="1" si="162"/>
        <v>0.31663077079837654</v>
      </c>
      <c r="Q1091" s="24">
        <f t="shared" ca="1" si="163"/>
        <v>2.32687379468973</v>
      </c>
      <c r="R1091" s="24">
        <f t="shared" ca="1" si="167"/>
        <v>2.6435045654881066</v>
      </c>
      <c r="S1091" s="22" t="str">
        <f t="shared" ca="1" si="168"/>
        <v/>
      </c>
      <c r="T1091" s="24" t="str">
        <f t="shared" ca="1" si="169"/>
        <v/>
      </c>
      <c r="U1091" s="24">
        <f t="shared" ca="1" si="164"/>
        <v>0</v>
      </c>
    </row>
    <row r="1092" spans="7:21" x14ac:dyDescent="0.25">
      <c r="G1092" s="22">
        <v>1085</v>
      </c>
      <c r="H1092" s="22">
        <f>HLOOKUP($O1092,$B$8:$E$26,H$5,FALSE)</f>
        <v>1</v>
      </c>
      <c r="I1092" s="22">
        <f>HLOOKUP($O1092,$B$8:$E$26,I$5,FALSE)</f>
        <v>0.3</v>
      </c>
      <c r="J1092" s="22">
        <f>HLOOKUP($O1092,$B$8:$E$26,J$5,FALSE)</f>
        <v>0.95</v>
      </c>
      <c r="K1092" s="22">
        <f>HLOOKUP($O1092,$B$8:$E$26,K$5,FALSE)</f>
        <v>0</v>
      </c>
      <c r="L1092" s="22">
        <f>HLOOKUP($O1092,$B$8:$E$26,L$5,FALSE)</f>
        <v>0</v>
      </c>
      <c r="M1092" s="22">
        <f t="shared" si="165"/>
        <v>0.3</v>
      </c>
      <c r="N1092" s="22">
        <f t="shared" si="166"/>
        <v>0.95</v>
      </c>
      <c r="O1092" s="22" t="s">
        <v>38</v>
      </c>
      <c r="P1092" s="24">
        <f t="shared" ca="1" si="162"/>
        <v>0.17809317635191721</v>
      </c>
      <c r="Q1092" s="24">
        <f t="shared" ca="1" si="163"/>
        <v>0.62599569407419009</v>
      </c>
      <c r="R1092" s="24">
        <f t="shared" ca="1" si="167"/>
        <v>0.80408887042610733</v>
      </c>
      <c r="S1092" s="22" t="str">
        <f t="shared" ca="1" si="168"/>
        <v/>
      </c>
      <c r="T1092" s="24" t="str">
        <f t="shared" ca="1" si="169"/>
        <v/>
      </c>
      <c r="U1092" s="24">
        <f t="shared" ca="1" si="164"/>
        <v>0</v>
      </c>
    </row>
    <row r="1093" spans="7:21" x14ac:dyDescent="0.25">
      <c r="G1093" s="22">
        <v>1086</v>
      </c>
      <c r="H1093" s="22">
        <f>HLOOKUP($O1093,$B$8:$E$26,H$5,FALSE)</f>
        <v>10</v>
      </c>
      <c r="I1093" s="22">
        <f>HLOOKUP($O1093,$B$8:$E$26,I$5,FALSE)</f>
        <v>0.2</v>
      </c>
      <c r="J1093" s="22">
        <f>HLOOKUP($O1093,$B$8:$E$26,J$5,FALSE)</f>
        <v>1.4</v>
      </c>
      <c r="K1093" s="22">
        <f>HLOOKUP($O1093,$B$8:$E$26,K$5,FALSE)</f>
        <v>0</v>
      </c>
      <c r="L1093" s="22">
        <f>HLOOKUP($O1093,$B$8:$E$26,L$5,FALSE)</f>
        <v>0</v>
      </c>
      <c r="M1093" s="22">
        <f t="shared" si="165"/>
        <v>2</v>
      </c>
      <c r="N1093" s="22">
        <f t="shared" si="166"/>
        <v>14</v>
      </c>
      <c r="O1093" s="22" t="s">
        <v>41</v>
      </c>
      <c r="P1093" s="24">
        <f t="shared" ca="1" si="162"/>
        <v>1.3262987368763308</v>
      </c>
      <c r="Q1093" s="24">
        <f t="shared" ca="1" si="163"/>
        <v>5.9813465835560962</v>
      </c>
      <c r="R1093" s="24">
        <f t="shared" ca="1" si="167"/>
        <v>7.3076453204324272</v>
      </c>
      <c r="S1093" s="22" t="str">
        <f t="shared" ca="1" si="168"/>
        <v/>
      </c>
      <c r="T1093" s="24" t="str">
        <f t="shared" ca="1" si="169"/>
        <v/>
      </c>
      <c r="U1093" s="24">
        <f t="shared" ca="1" si="164"/>
        <v>0</v>
      </c>
    </row>
    <row r="1094" spans="7:21" x14ac:dyDescent="0.25">
      <c r="G1094" s="22">
        <v>1087</v>
      </c>
      <c r="H1094" s="22">
        <f>HLOOKUP($O1094,$B$8:$E$26,H$5,FALSE)</f>
        <v>3</v>
      </c>
      <c r="I1094" s="22">
        <f>HLOOKUP($O1094,$B$8:$E$26,I$5,FALSE)</f>
        <v>0.2</v>
      </c>
      <c r="J1094" s="22">
        <f>HLOOKUP($O1094,$B$8:$E$26,J$5,FALSE)</f>
        <v>1.26</v>
      </c>
      <c r="K1094" s="22">
        <f>HLOOKUP($O1094,$B$8:$E$26,K$5,FALSE)</f>
        <v>0</v>
      </c>
      <c r="L1094" s="22">
        <f>HLOOKUP($O1094,$B$8:$E$26,L$5,FALSE)</f>
        <v>0</v>
      </c>
      <c r="M1094" s="22">
        <f t="shared" si="165"/>
        <v>0.60000000000000009</v>
      </c>
      <c r="N1094" s="22">
        <f t="shared" si="166"/>
        <v>3.7800000000000002</v>
      </c>
      <c r="O1094" s="22" t="s">
        <v>39</v>
      </c>
      <c r="P1094" s="24">
        <f t="shared" ca="1" si="162"/>
        <v>2.4645597003200195E-2</v>
      </c>
      <c r="Q1094" s="24">
        <f t="shared" ca="1" si="163"/>
        <v>2.5760592958981641</v>
      </c>
      <c r="R1094" s="24">
        <f t="shared" ca="1" si="167"/>
        <v>2.6007048929013643</v>
      </c>
      <c r="S1094" s="22" t="str">
        <f t="shared" ca="1" si="168"/>
        <v/>
      </c>
      <c r="T1094" s="24" t="str">
        <f t="shared" ca="1" si="169"/>
        <v/>
      </c>
      <c r="U1094" s="24">
        <f t="shared" ca="1" si="164"/>
        <v>0</v>
      </c>
    </row>
    <row r="1095" spans="7:21" x14ac:dyDescent="0.25">
      <c r="G1095" s="22">
        <v>1088</v>
      </c>
      <c r="H1095" s="22">
        <f>HLOOKUP($O1095,$B$8:$E$26,H$5,FALSE)</f>
        <v>5</v>
      </c>
      <c r="I1095" s="22">
        <f>HLOOKUP($O1095,$B$8:$E$26,I$5,FALSE)</f>
        <v>0.18</v>
      </c>
      <c r="J1095" s="22">
        <f>HLOOKUP($O1095,$B$8:$E$26,J$5,FALSE)</f>
        <v>1.37</v>
      </c>
      <c r="K1095" s="22">
        <f>HLOOKUP($O1095,$B$8:$E$26,K$5,FALSE)</f>
        <v>0</v>
      </c>
      <c r="L1095" s="22">
        <f>HLOOKUP($O1095,$B$8:$E$26,L$5,FALSE)</f>
        <v>0</v>
      </c>
      <c r="M1095" s="22">
        <f t="shared" si="165"/>
        <v>0.89999999999999991</v>
      </c>
      <c r="N1095" s="22">
        <f t="shared" si="166"/>
        <v>6.8500000000000005</v>
      </c>
      <c r="O1095" s="22" t="s">
        <v>40</v>
      </c>
      <c r="P1095" s="24">
        <f t="shared" ca="1" si="162"/>
        <v>0.10514612998093778</v>
      </c>
      <c r="Q1095" s="24">
        <f t="shared" ca="1" si="163"/>
        <v>4.0221367028419515</v>
      </c>
      <c r="R1095" s="24">
        <f t="shared" ca="1" si="167"/>
        <v>4.127282832822889</v>
      </c>
      <c r="S1095" s="22" t="str">
        <f t="shared" ca="1" si="168"/>
        <v/>
      </c>
      <c r="T1095" s="24" t="str">
        <f t="shared" ca="1" si="169"/>
        <v/>
      </c>
      <c r="U1095" s="24">
        <f t="shared" ca="1" si="164"/>
        <v>0</v>
      </c>
    </row>
    <row r="1096" spans="7:21" x14ac:dyDescent="0.25">
      <c r="G1096" s="22">
        <v>1089</v>
      </c>
      <c r="H1096" s="22">
        <f>HLOOKUP($O1096,$B$8:$E$26,H$5,FALSE)</f>
        <v>1</v>
      </c>
      <c r="I1096" s="22">
        <f>HLOOKUP($O1096,$B$8:$E$26,I$5,FALSE)</f>
        <v>0.3</v>
      </c>
      <c r="J1096" s="22">
        <f>HLOOKUP($O1096,$B$8:$E$26,J$5,FALSE)</f>
        <v>0.95</v>
      </c>
      <c r="K1096" s="22">
        <f>HLOOKUP($O1096,$B$8:$E$26,K$5,FALSE)</f>
        <v>0</v>
      </c>
      <c r="L1096" s="22">
        <f>HLOOKUP($O1096,$B$8:$E$26,L$5,FALSE)</f>
        <v>0</v>
      </c>
      <c r="M1096" s="22">
        <f t="shared" si="165"/>
        <v>0.3</v>
      </c>
      <c r="N1096" s="22">
        <f t="shared" si="166"/>
        <v>0.95</v>
      </c>
      <c r="O1096" s="22" t="s">
        <v>38</v>
      </c>
      <c r="P1096" s="24">
        <f t="shared" ca="1" si="162"/>
        <v>0.25682391975741659</v>
      </c>
      <c r="Q1096" s="24">
        <f t="shared" ca="1" si="163"/>
        <v>0.65590328985243307</v>
      </c>
      <c r="R1096" s="24">
        <f t="shared" ca="1" si="167"/>
        <v>0.91272720960984965</v>
      </c>
      <c r="S1096" s="22" t="str">
        <f t="shared" ca="1" si="168"/>
        <v/>
      </c>
      <c r="T1096" s="24" t="str">
        <f t="shared" ca="1" si="169"/>
        <v/>
      </c>
      <c r="U1096" s="24">
        <f t="shared" ca="1" si="164"/>
        <v>0</v>
      </c>
    </row>
    <row r="1097" spans="7:21" x14ac:dyDescent="0.25">
      <c r="G1097" s="22">
        <v>1090</v>
      </c>
      <c r="H1097" s="22">
        <f>HLOOKUP($O1097,$B$8:$E$26,H$5,FALSE)</f>
        <v>1</v>
      </c>
      <c r="I1097" s="22">
        <f>HLOOKUP($O1097,$B$8:$E$26,I$5,FALSE)</f>
        <v>0.3</v>
      </c>
      <c r="J1097" s="22">
        <f>HLOOKUP($O1097,$B$8:$E$26,J$5,FALSE)</f>
        <v>0.95</v>
      </c>
      <c r="K1097" s="22">
        <f>HLOOKUP($O1097,$B$8:$E$26,K$5,FALSE)</f>
        <v>0</v>
      </c>
      <c r="L1097" s="22">
        <f>HLOOKUP($O1097,$B$8:$E$26,L$5,FALSE)</f>
        <v>0</v>
      </c>
      <c r="M1097" s="22">
        <f t="shared" si="165"/>
        <v>0.3</v>
      </c>
      <c r="N1097" s="22">
        <f t="shared" si="166"/>
        <v>0.95</v>
      </c>
      <c r="O1097" s="22" t="s">
        <v>38</v>
      </c>
      <c r="P1097" s="24">
        <f t="shared" ref="P1097:P1160" ca="1" si="170">RAND()*$M1097</f>
        <v>2.47694543071415E-3</v>
      </c>
      <c r="Q1097" s="24">
        <f t="shared" ref="Q1097:Q1160" ca="1" si="171">MIN(N1097*20,MAX(M1097,NORMINV(RAND(),N1097-(N1097-M1097)/2,(N1097-M1097)/16)))</f>
        <v>0.62067535166975751</v>
      </c>
      <c r="R1097" s="24">
        <f t="shared" ca="1" si="167"/>
        <v>0.62315229710047171</v>
      </c>
      <c r="S1097" s="22" t="str">
        <f t="shared" ca="1" si="168"/>
        <v/>
      </c>
      <c r="T1097" s="24" t="str">
        <f t="shared" ca="1" si="169"/>
        <v/>
      </c>
      <c r="U1097" s="24">
        <f t="shared" ref="U1097:U1160" ca="1" si="172">Q1097*K1097*L1097</f>
        <v>0</v>
      </c>
    </row>
    <row r="1098" spans="7:21" x14ac:dyDescent="0.25">
      <c r="G1098" s="22">
        <v>1091</v>
      </c>
      <c r="H1098" s="22">
        <f>HLOOKUP($O1098,$B$8:$E$26,H$5,FALSE)</f>
        <v>1</v>
      </c>
      <c r="I1098" s="22">
        <f>HLOOKUP($O1098,$B$8:$E$26,I$5,FALSE)</f>
        <v>0.3</v>
      </c>
      <c r="J1098" s="22">
        <f>HLOOKUP($O1098,$B$8:$E$26,J$5,FALSE)</f>
        <v>0.95</v>
      </c>
      <c r="K1098" s="22">
        <f>HLOOKUP($O1098,$B$8:$E$26,K$5,FALSE)</f>
        <v>0</v>
      </c>
      <c r="L1098" s="22">
        <f>HLOOKUP($O1098,$B$8:$E$26,L$5,FALSE)</f>
        <v>0</v>
      </c>
      <c r="M1098" s="22">
        <f t="shared" si="165"/>
        <v>0.3</v>
      </c>
      <c r="N1098" s="22">
        <f t="shared" si="166"/>
        <v>0.95</v>
      </c>
      <c r="O1098" s="22" t="s">
        <v>38</v>
      </c>
      <c r="P1098" s="24">
        <f t="shared" ca="1" si="170"/>
        <v>7.1996119569999309E-2</v>
      </c>
      <c r="Q1098" s="24">
        <f t="shared" ca="1" si="171"/>
        <v>0.63724153825649044</v>
      </c>
      <c r="R1098" s="24">
        <f t="shared" ca="1" si="167"/>
        <v>0.70923765782648973</v>
      </c>
      <c r="S1098" s="22" t="str">
        <f t="shared" ca="1" si="168"/>
        <v/>
      </c>
      <c r="T1098" s="24" t="str">
        <f t="shared" ca="1" si="169"/>
        <v/>
      </c>
      <c r="U1098" s="24">
        <f t="shared" ca="1" si="172"/>
        <v>0</v>
      </c>
    </row>
    <row r="1099" spans="7:21" x14ac:dyDescent="0.25">
      <c r="G1099" s="22">
        <v>1092</v>
      </c>
      <c r="H1099" s="22">
        <f>HLOOKUP($O1099,$B$8:$E$26,H$5,FALSE)</f>
        <v>3</v>
      </c>
      <c r="I1099" s="22">
        <f>HLOOKUP($O1099,$B$8:$E$26,I$5,FALSE)</f>
        <v>0.2</v>
      </c>
      <c r="J1099" s="22">
        <f>HLOOKUP($O1099,$B$8:$E$26,J$5,FALSE)</f>
        <v>1.26</v>
      </c>
      <c r="K1099" s="22">
        <f>HLOOKUP($O1099,$B$8:$E$26,K$5,FALSE)</f>
        <v>0</v>
      </c>
      <c r="L1099" s="22">
        <f>HLOOKUP($O1099,$B$8:$E$26,L$5,FALSE)</f>
        <v>0</v>
      </c>
      <c r="M1099" s="22">
        <f t="shared" si="165"/>
        <v>0.60000000000000009</v>
      </c>
      <c r="N1099" s="22">
        <f t="shared" si="166"/>
        <v>3.7800000000000002</v>
      </c>
      <c r="O1099" s="22" t="s">
        <v>39</v>
      </c>
      <c r="P1099" s="24">
        <f t="shared" ca="1" si="170"/>
        <v>0.18432853679189051</v>
      </c>
      <c r="Q1099" s="24">
        <f t="shared" ca="1" si="171"/>
        <v>2.13335829498924</v>
      </c>
      <c r="R1099" s="24">
        <f t="shared" ca="1" si="167"/>
        <v>2.3176868317811303</v>
      </c>
      <c r="S1099" s="22" t="str">
        <f t="shared" ca="1" si="168"/>
        <v/>
      </c>
      <c r="T1099" s="24" t="str">
        <f t="shared" ca="1" si="169"/>
        <v/>
      </c>
      <c r="U1099" s="24">
        <f t="shared" ca="1" si="172"/>
        <v>0</v>
      </c>
    </row>
    <row r="1100" spans="7:21" x14ac:dyDescent="0.25">
      <c r="G1100" s="22">
        <v>1093</v>
      </c>
      <c r="H1100" s="22">
        <f>HLOOKUP($O1100,$B$8:$E$26,H$5,FALSE)</f>
        <v>5</v>
      </c>
      <c r="I1100" s="22">
        <f>HLOOKUP($O1100,$B$8:$E$26,I$5,FALSE)</f>
        <v>0.18</v>
      </c>
      <c r="J1100" s="22">
        <f>HLOOKUP($O1100,$B$8:$E$26,J$5,FALSE)</f>
        <v>1.37</v>
      </c>
      <c r="K1100" s="22">
        <f>HLOOKUP($O1100,$B$8:$E$26,K$5,FALSE)</f>
        <v>0</v>
      </c>
      <c r="L1100" s="22">
        <f>HLOOKUP($O1100,$B$8:$E$26,L$5,FALSE)</f>
        <v>0</v>
      </c>
      <c r="M1100" s="22">
        <f t="shared" si="165"/>
        <v>0.89999999999999991</v>
      </c>
      <c r="N1100" s="22">
        <f t="shared" si="166"/>
        <v>6.8500000000000005</v>
      </c>
      <c r="O1100" s="22" t="s">
        <v>40</v>
      </c>
      <c r="P1100" s="24">
        <f t="shared" ca="1" si="170"/>
        <v>0.76820281730918738</v>
      </c>
      <c r="Q1100" s="24">
        <f t="shared" ca="1" si="171"/>
        <v>3.6734911913891417</v>
      </c>
      <c r="R1100" s="24">
        <f t="shared" ca="1" si="167"/>
        <v>4.4416940086983292</v>
      </c>
      <c r="S1100" s="22" t="str">
        <f t="shared" ca="1" si="168"/>
        <v/>
      </c>
      <c r="T1100" s="24" t="str">
        <f t="shared" ca="1" si="169"/>
        <v/>
      </c>
      <c r="U1100" s="24">
        <f t="shared" ca="1" si="172"/>
        <v>0</v>
      </c>
    </row>
    <row r="1101" spans="7:21" x14ac:dyDescent="0.25">
      <c r="G1101" s="22">
        <v>1094</v>
      </c>
      <c r="H1101" s="22">
        <f>HLOOKUP($O1101,$B$8:$E$26,H$5,FALSE)</f>
        <v>10</v>
      </c>
      <c r="I1101" s="22">
        <f>HLOOKUP($O1101,$B$8:$E$26,I$5,FALSE)</f>
        <v>0.2</v>
      </c>
      <c r="J1101" s="22">
        <f>HLOOKUP($O1101,$B$8:$E$26,J$5,FALSE)</f>
        <v>1.4</v>
      </c>
      <c r="K1101" s="22">
        <f>HLOOKUP($O1101,$B$8:$E$26,K$5,FALSE)</f>
        <v>0</v>
      </c>
      <c r="L1101" s="22">
        <f>HLOOKUP($O1101,$B$8:$E$26,L$5,FALSE)</f>
        <v>0</v>
      </c>
      <c r="M1101" s="22">
        <f t="shared" si="165"/>
        <v>2</v>
      </c>
      <c r="N1101" s="22">
        <f t="shared" si="166"/>
        <v>14</v>
      </c>
      <c r="O1101" s="22" t="s">
        <v>41</v>
      </c>
      <c r="P1101" s="24">
        <f t="shared" ca="1" si="170"/>
        <v>1.1449788772975249</v>
      </c>
      <c r="Q1101" s="24">
        <f t="shared" ca="1" si="171"/>
        <v>7.0778439168807026</v>
      </c>
      <c r="R1101" s="24">
        <f t="shared" ca="1" si="167"/>
        <v>8.2228227941782279</v>
      </c>
      <c r="S1101" s="22" t="str">
        <f t="shared" ca="1" si="168"/>
        <v/>
      </c>
      <c r="T1101" s="24" t="str">
        <f t="shared" ca="1" si="169"/>
        <v/>
      </c>
      <c r="U1101" s="24">
        <f t="shared" ca="1" si="172"/>
        <v>0</v>
      </c>
    </row>
    <row r="1102" spans="7:21" x14ac:dyDescent="0.25">
      <c r="G1102" s="22">
        <v>1095</v>
      </c>
      <c r="H1102" s="22">
        <f>HLOOKUP($O1102,$B$8:$E$26,H$5,FALSE)</f>
        <v>1</v>
      </c>
      <c r="I1102" s="22">
        <f>HLOOKUP($O1102,$B$8:$E$26,I$5,FALSE)</f>
        <v>0.3</v>
      </c>
      <c r="J1102" s="22">
        <f>HLOOKUP($O1102,$B$8:$E$26,J$5,FALSE)</f>
        <v>0.95</v>
      </c>
      <c r="K1102" s="22">
        <f>HLOOKUP($O1102,$B$8:$E$26,K$5,FALSE)</f>
        <v>0</v>
      </c>
      <c r="L1102" s="22">
        <f>HLOOKUP($O1102,$B$8:$E$26,L$5,FALSE)</f>
        <v>0</v>
      </c>
      <c r="M1102" s="22">
        <f t="shared" si="165"/>
        <v>0.3</v>
      </c>
      <c r="N1102" s="22">
        <f t="shared" si="166"/>
        <v>0.95</v>
      </c>
      <c r="O1102" s="22" t="s">
        <v>38</v>
      </c>
      <c r="P1102" s="24">
        <f t="shared" ca="1" si="170"/>
        <v>0.17606806000980829</v>
      </c>
      <c r="Q1102" s="24">
        <f t="shared" ca="1" si="171"/>
        <v>0.69938869658949965</v>
      </c>
      <c r="R1102" s="24">
        <f t="shared" ca="1" si="167"/>
        <v>0.87545675659930788</v>
      </c>
      <c r="S1102" s="22" t="str">
        <f t="shared" ca="1" si="168"/>
        <v/>
      </c>
      <c r="T1102" s="24" t="str">
        <f t="shared" ca="1" si="169"/>
        <v/>
      </c>
      <c r="U1102" s="24">
        <f t="shared" ca="1" si="172"/>
        <v>0</v>
      </c>
    </row>
    <row r="1103" spans="7:21" x14ac:dyDescent="0.25">
      <c r="G1103" s="22">
        <v>1096</v>
      </c>
      <c r="H1103" s="22">
        <f>HLOOKUP($O1103,$B$8:$E$26,H$5,FALSE)</f>
        <v>1</v>
      </c>
      <c r="I1103" s="22">
        <f>HLOOKUP($O1103,$B$8:$E$26,I$5,FALSE)</f>
        <v>0.3</v>
      </c>
      <c r="J1103" s="22">
        <f>HLOOKUP($O1103,$B$8:$E$26,J$5,FALSE)</f>
        <v>0.95</v>
      </c>
      <c r="K1103" s="22">
        <f>HLOOKUP($O1103,$B$8:$E$26,K$5,FALSE)</f>
        <v>0</v>
      </c>
      <c r="L1103" s="22">
        <f>HLOOKUP($O1103,$B$8:$E$26,L$5,FALSE)</f>
        <v>0</v>
      </c>
      <c r="M1103" s="22">
        <f t="shared" ref="M1103:M1166" si="173">I1103*$H1103</f>
        <v>0.3</v>
      </c>
      <c r="N1103" s="22">
        <f t="shared" ref="N1103:N1166" si="174">J1103*$H1103</f>
        <v>0.95</v>
      </c>
      <c r="O1103" s="22" t="s">
        <v>38</v>
      </c>
      <c r="P1103" s="24">
        <f t="shared" ca="1" si="170"/>
        <v>0.19317953886049352</v>
      </c>
      <c r="Q1103" s="24">
        <f t="shared" ca="1" si="171"/>
        <v>0.68370891576315729</v>
      </c>
      <c r="R1103" s="24">
        <f t="shared" ca="1" si="167"/>
        <v>0.87688845462365084</v>
      </c>
      <c r="S1103" s="22" t="str">
        <f t="shared" ca="1" si="168"/>
        <v/>
      </c>
      <c r="T1103" s="24" t="str">
        <f t="shared" ca="1" si="169"/>
        <v/>
      </c>
      <c r="U1103" s="24">
        <f t="shared" ca="1" si="172"/>
        <v>0</v>
      </c>
    </row>
    <row r="1104" spans="7:21" x14ac:dyDescent="0.25">
      <c r="G1104" s="22">
        <v>1097</v>
      </c>
      <c r="H1104" s="22">
        <f>HLOOKUP($O1104,$B$8:$E$26,H$5,FALSE)</f>
        <v>10</v>
      </c>
      <c r="I1104" s="22">
        <f>HLOOKUP($O1104,$B$8:$E$26,I$5,FALSE)</f>
        <v>0.2</v>
      </c>
      <c r="J1104" s="22">
        <f>HLOOKUP($O1104,$B$8:$E$26,J$5,FALSE)</f>
        <v>1.4</v>
      </c>
      <c r="K1104" s="22">
        <f>HLOOKUP($O1104,$B$8:$E$26,K$5,FALSE)</f>
        <v>0</v>
      </c>
      <c r="L1104" s="22">
        <f>HLOOKUP($O1104,$B$8:$E$26,L$5,FALSE)</f>
        <v>0</v>
      </c>
      <c r="M1104" s="22">
        <f t="shared" si="173"/>
        <v>2</v>
      </c>
      <c r="N1104" s="22">
        <f t="shared" si="174"/>
        <v>14</v>
      </c>
      <c r="O1104" s="22" t="s">
        <v>41</v>
      </c>
      <c r="P1104" s="24">
        <f t="shared" ca="1" si="170"/>
        <v>0.51216467346561689</v>
      </c>
      <c r="Q1104" s="24">
        <f t="shared" ca="1" si="171"/>
        <v>7.667875148679518</v>
      </c>
      <c r="R1104" s="24">
        <f t="shared" ca="1" si="167"/>
        <v>8.1800398221451349</v>
      </c>
      <c r="S1104" s="22" t="str">
        <f t="shared" ca="1" si="168"/>
        <v/>
      </c>
      <c r="T1104" s="24" t="str">
        <f t="shared" ca="1" si="169"/>
        <v/>
      </c>
      <c r="U1104" s="24">
        <f t="shared" ca="1" si="172"/>
        <v>0</v>
      </c>
    </row>
    <row r="1105" spans="7:21" x14ac:dyDescent="0.25">
      <c r="G1105" s="22">
        <v>1098</v>
      </c>
      <c r="H1105" s="22">
        <f>HLOOKUP($O1105,$B$8:$E$26,H$5,FALSE)</f>
        <v>3</v>
      </c>
      <c r="I1105" s="22">
        <f>HLOOKUP($O1105,$B$8:$E$26,I$5,FALSE)</f>
        <v>0.2</v>
      </c>
      <c r="J1105" s="22">
        <f>HLOOKUP($O1105,$B$8:$E$26,J$5,FALSE)</f>
        <v>1.26</v>
      </c>
      <c r="K1105" s="22">
        <f>HLOOKUP($O1105,$B$8:$E$26,K$5,FALSE)</f>
        <v>0</v>
      </c>
      <c r="L1105" s="22">
        <f>HLOOKUP($O1105,$B$8:$E$26,L$5,FALSE)</f>
        <v>0</v>
      </c>
      <c r="M1105" s="22">
        <f t="shared" si="173"/>
        <v>0.60000000000000009</v>
      </c>
      <c r="N1105" s="22">
        <f t="shared" si="174"/>
        <v>3.7800000000000002</v>
      </c>
      <c r="O1105" s="22" t="s">
        <v>39</v>
      </c>
      <c r="P1105" s="24">
        <f t="shared" ca="1" si="170"/>
        <v>0.41944660712409881</v>
      </c>
      <c r="Q1105" s="24">
        <f t="shared" ca="1" si="171"/>
        <v>2.3179729933941053</v>
      </c>
      <c r="R1105" s="24">
        <f t="shared" ca="1" si="167"/>
        <v>2.7374196005182041</v>
      </c>
      <c r="S1105" s="22" t="str">
        <f t="shared" ca="1" si="168"/>
        <v/>
      </c>
      <c r="T1105" s="24" t="str">
        <f t="shared" ca="1" si="169"/>
        <v/>
      </c>
      <c r="U1105" s="24">
        <f t="shared" ca="1" si="172"/>
        <v>0</v>
      </c>
    </row>
    <row r="1106" spans="7:21" x14ac:dyDescent="0.25">
      <c r="G1106" s="22">
        <v>1099</v>
      </c>
      <c r="H1106" s="22">
        <f>HLOOKUP($O1106,$B$8:$E$26,H$5,FALSE)</f>
        <v>5</v>
      </c>
      <c r="I1106" s="22">
        <f>HLOOKUP($O1106,$B$8:$E$26,I$5,FALSE)</f>
        <v>0.18</v>
      </c>
      <c r="J1106" s="22">
        <f>HLOOKUP($O1106,$B$8:$E$26,J$5,FALSE)</f>
        <v>1.37</v>
      </c>
      <c r="K1106" s="22">
        <f>HLOOKUP($O1106,$B$8:$E$26,K$5,FALSE)</f>
        <v>0</v>
      </c>
      <c r="L1106" s="22">
        <f>HLOOKUP($O1106,$B$8:$E$26,L$5,FALSE)</f>
        <v>0</v>
      </c>
      <c r="M1106" s="22">
        <f t="shared" si="173"/>
        <v>0.89999999999999991</v>
      </c>
      <c r="N1106" s="22">
        <f t="shared" si="174"/>
        <v>6.8500000000000005</v>
      </c>
      <c r="O1106" s="22" t="s">
        <v>40</v>
      </c>
      <c r="P1106" s="24">
        <f t="shared" ca="1" si="170"/>
        <v>0.55114060866859627</v>
      </c>
      <c r="Q1106" s="24">
        <f t="shared" ca="1" si="171"/>
        <v>4.1591258183877819</v>
      </c>
      <c r="R1106" s="24">
        <f t="shared" ca="1" si="167"/>
        <v>4.7102664270563785</v>
      </c>
      <c r="S1106" s="22" t="str">
        <f t="shared" ca="1" si="168"/>
        <v/>
      </c>
      <c r="T1106" s="24" t="str">
        <f t="shared" ca="1" si="169"/>
        <v/>
      </c>
      <c r="U1106" s="24">
        <f t="shared" ca="1" si="172"/>
        <v>0</v>
      </c>
    </row>
    <row r="1107" spans="7:21" x14ac:dyDescent="0.25">
      <c r="G1107" s="22">
        <v>1100</v>
      </c>
      <c r="H1107" s="22">
        <f>HLOOKUP($O1107,$B$8:$E$26,H$5,FALSE)</f>
        <v>5</v>
      </c>
      <c r="I1107" s="22">
        <f>HLOOKUP($O1107,$B$8:$E$26,I$5,FALSE)</f>
        <v>0.18</v>
      </c>
      <c r="J1107" s="22">
        <f>HLOOKUP($O1107,$B$8:$E$26,J$5,FALSE)</f>
        <v>1.37</v>
      </c>
      <c r="K1107" s="22">
        <f>HLOOKUP($O1107,$B$8:$E$26,K$5,FALSE)</f>
        <v>0</v>
      </c>
      <c r="L1107" s="22">
        <f>HLOOKUP($O1107,$B$8:$E$26,L$5,FALSE)</f>
        <v>0</v>
      </c>
      <c r="M1107" s="22">
        <f t="shared" si="173"/>
        <v>0.89999999999999991</v>
      </c>
      <c r="N1107" s="22">
        <f t="shared" si="174"/>
        <v>6.8500000000000005</v>
      </c>
      <c r="O1107" s="22" t="s">
        <v>40</v>
      </c>
      <c r="P1107" s="24">
        <f t="shared" ca="1" si="170"/>
        <v>0.62539955874035547</v>
      </c>
      <c r="Q1107" s="24">
        <f t="shared" ca="1" si="171"/>
        <v>3.7863641785039284</v>
      </c>
      <c r="R1107" s="24">
        <f t="shared" ca="1" si="167"/>
        <v>4.4117637372442839</v>
      </c>
      <c r="S1107" s="22" t="str">
        <f t="shared" ca="1" si="168"/>
        <v/>
      </c>
      <c r="T1107" s="24" t="str">
        <f t="shared" ca="1" si="169"/>
        <v/>
      </c>
      <c r="U1107" s="24">
        <f t="shared" ca="1" si="172"/>
        <v>0</v>
      </c>
    </row>
    <row r="1108" spans="7:21" x14ac:dyDescent="0.25">
      <c r="G1108" s="22">
        <v>1101</v>
      </c>
      <c r="H1108" s="22">
        <f>HLOOKUP($O1108,$B$8:$E$26,H$5,FALSE)</f>
        <v>1</v>
      </c>
      <c r="I1108" s="22">
        <f>HLOOKUP($O1108,$B$8:$E$26,I$5,FALSE)</f>
        <v>0.3</v>
      </c>
      <c r="J1108" s="22">
        <f>HLOOKUP($O1108,$B$8:$E$26,J$5,FALSE)</f>
        <v>0.95</v>
      </c>
      <c r="K1108" s="22">
        <f>HLOOKUP($O1108,$B$8:$E$26,K$5,FALSE)</f>
        <v>0</v>
      </c>
      <c r="L1108" s="22">
        <f>HLOOKUP($O1108,$B$8:$E$26,L$5,FALSE)</f>
        <v>0</v>
      </c>
      <c r="M1108" s="22">
        <f t="shared" si="173"/>
        <v>0.3</v>
      </c>
      <c r="N1108" s="22">
        <f t="shared" si="174"/>
        <v>0.95</v>
      </c>
      <c r="O1108" s="22" t="s">
        <v>38</v>
      </c>
      <c r="P1108" s="24">
        <f t="shared" ca="1" si="170"/>
        <v>1.2103527305332717E-2</v>
      </c>
      <c r="Q1108" s="24">
        <f t="shared" ca="1" si="171"/>
        <v>0.62021393416817072</v>
      </c>
      <c r="R1108" s="24">
        <f t="shared" ca="1" si="167"/>
        <v>0.63231746147350343</v>
      </c>
      <c r="S1108" s="22" t="str">
        <f t="shared" ca="1" si="168"/>
        <v/>
      </c>
      <c r="T1108" s="24" t="str">
        <f t="shared" ca="1" si="169"/>
        <v/>
      </c>
      <c r="U1108" s="24">
        <f t="shared" ca="1" si="172"/>
        <v>0</v>
      </c>
    </row>
    <row r="1109" spans="7:21" x14ac:dyDescent="0.25">
      <c r="G1109" s="22">
        <v>1102</v>
      </c>
      <c r="H1109" s="22">
        <f>HLOOKUP($O1109,$B$8:$E$26,H$5,FALSE)</f>
        <v>3</v>
      </c>
      <c r="I1109" s="22">
        <f>HLOOKUP($O1109,$B$8:$E$26,I$5,FALSE)</f>
        <v>0.2</v>
      </c>
      <c r="J1109" s="22">
        <f>HLOOKUP($O1109,$B$8:$E$26,J$5,FALSE)</f>
        <v>1.26</v>
      </c>
      <c r="K1109" s="22">
        <f>HLOOKUP($O1109,$B$8:$E$26,K$5,FALSE)</f>
        <v>0</v>
      </c>
      <c r="L1109" s="22">
        <f>HLOOKUP($O1109,$B$8:$E$26,L$5,FALSE)</f>
        <v>0</v>
      </c>
      <c r="M1109" s="22">
        <f t="shared" si="173"/>
        <v>0.60000000000000009</v>
      </c>
      <c r="N1109" s="22">
        <f t="shared" si="174"/>
        <v>3.7800000000000002</v>
      </c>
      <c r="O1109" s="22" t="s">
        <v>39</v>
      </c>
      <c r="P1109" s="24">
        <f t="shared" ca="1" si="170"/>
        <v>0.22760371621263603</v>
      </c>
      <c r="Q1109" s="24">
        <f t="shared" ca="1" si="171"/>
        <v>2.0557457661309844</v>
      </c>
      <c r="R1109" s="24">
        <f t="shared" ca="1" si="167"/>
        <v>2.2833494823436205</v>
      </c>
      <c r="S1109" s="22" t="str">
        <f t="shared" ca="1" si="168"/>
        <v/>
      </c>
      <c r="T1109" s="24" t="str">
        <f t="shared" ca="1" si="169"/>
        <v/>
      </c>
      <c r="U1109" s="24">
        <f t="shared" ca="1" si="172"/>
        <v>0</v>
      </c>
    </row>
    <row r="1110" spans="7:21" x14ac:dyDescent="0.25">
      <c r="G1110" s="22">
        <v>1103</v>
      </c>
      <c r="H1110" s="22">
        <f>HLOOKUP($O1110,$B$8:$E$26,H$5,FALSE)</f>
        <v>5</v>
      </c>
      <c r="I1110" s="22">
        <f>HLOOKUP($O1110,$B$8:$E$26,I$5,FALSE)</f>
        <v>0.18</v>
      </c>
      <c r="J1110" s="22">
        <f>HLOOKUP($O1110,$B$8:$E$26,J$5,FALSE)</f>
        <v>1.37</v>
      </c>
      <c r="K1110" s="22">
        <f>HLOOKUP($O1110,$B$8:$E$26,K$5,FALSE)</f>
        <v>0</v>
      </c>
      <c r="L1110" s="22">
        <f>HLOOKUP($O1110,$B$8:$E$26,L$5,FALSE)</f>
        <v>0</v>
      </c>
      <c r="M1110" s="22">
        <f t="shared" si="173"/>
        <v>0.89999999999999991</v>
      </c>
      <c r="N1110" s="22">
        <f t="shared" si="174"/>
        <v>6.8500000000000005</v>
      </c>
      <c r="O1110" s="22" t="s">
        <v>40</v>
      </c>
      <c r="P1110" s="24">
        <f t="shared" ca="1" si="170"/>
        <v>0.79526358668979624</v>
      </c>
      <c r="Q1110" s="24">
        <f t="shared" ca="1" si="171"/>
        <v>4.3149713103318899</v>
      </c>
      <c r="R1110" s="24">
        <f t="shared" ca="1" si="167"/>
        <v>5.1102348970216864</v>
      </c>
      <c r="S1110" s="22" t="str">
        <f t="shared" ca="1" si="168"/>
        <v>C</v>
      </c>
      <c r="T1110" s="24">
        <f t="shared" ca="1" si="169"/>
        <v>0.11023489702168643</v>
      </c>
      <c r="U1110" s="24">
        <f t="shared" ca="1" si="172"/>
        <v>0</v>
      </c>
    </row>
    <row r="1111" spans="7:21" x14ac:dyDescent="0.25">
      <c r="G1111" s="22">
        <v>1104</v>
      </c>
      <c r="H1111" s="22">
        <f>HLOOKUP($O1111,$B$8:$E$26,H$5,FALSE)</f>
        <v>10</v>
      </c>
      <c r="I1111" s="22">
        <f>HLOOKUP($O1111,$B$8:$E$26,I$5,FALSE)</f>
        <v>0.2</v>
      </c>
      <c r="J1111" s="22">
        <f>HLOOKUP($O1111,$B$8:$E$26,J$5,FALSE)</f>
        <v>1.4</v>
      </c>
      <c r="K1111" s="22">
        <f>HLOOKUP($O1111,$B$8:$E$26,K$5,FALSE)</f>
        <v>0</v>
      </c>
      <c r="L1111" s="22">
        <f>HLOOKUP($O1111,$B$8:$E$26,L$5,FALSE)</f>
        <v>0</v>
      </c>
      <c r="M1111" s="22">
        <f t="shared" si="173"/>
        <v>2</v>
      </c>
      <c r="N1111" s="22">
        <f t="shared" si="174"/>
        <v>14</v>
      </c>
      <c r="O1111" s="22" t="s">
        <v>41</v>
      </c>
      <c r="P1111" s="24">
        <f t="shared" ca="1" si="170"/>
        <v>0.71359070058546492</v>
      </c>
      <c r="Q1111" s="24">
        <f t="shared" ca="1" si="171"/>
        <v>8.1633181718743781</v>
      </c>
      <c r="R1111" s="24">
        <f t="shared" ca="1" si="167"/>
        <v>8.8769088724598433</v>
      </c>
      <c r="S1111" s="22" t="str">
        <f t="shared" ca="1" si="168"/>
        <v/>
      </c>
      <c r="T1111" s="24" t="str">
        <f t="shared" ca="1" si="169"/>
        <v/>
      </c>
      <c r="U1111" s="24">
        <f t="shared" ca="1" si="172"/>
        <v>0</v>
      </c>
    </row>
    <row r="1112" spans="7:21" x14ac:dyDescent="0.25">
      <c r="G1112" s="22">
        <v>1105</v>
      </c>
      <c r="H1112" s="22">
        <f>HLOOKUP($O1112,$B$8:$E$26,H$5,FALSE)</f>
        <v>10</v>
      </c>
      <c r="I1112" s="22">
        <f>HLOOKUP($O1112,$B$8:$E$26,I$5,FALSE)</f>
        <v>0.2</v>
      </c>
      <c r="J1112" s="22">
        <f>HLOOKUP($O1112,$B$8:$E$26,J$5,FALSE)</f>
        <v>1.4</v>
      </c>
      <c r="K1112" s="22">
        <f>HLOOKUP($O1112,$B$8:$E$26,K$5,FALSE)</f>
        <v>0</v>
      </c>
      <c r="L1112" s="22">
        <f>HLOOKUP($O1112,$B$8:$E$26,L$5,FALSE)</f>
        <v>0</v>
      </c>
      <c r="M1112" s="22">
        <f t="shared" si="173"/>
        <v>2</v>
      </c>
      <c r="N1112" s="22">
        <f t="shared" si="174"/>
        <v>14</v>
      </c>
      <c r="O1112" s="22" t="s">
        <v>41</v>
      </c>
      <c r="P1112" s="24">
        <f t="shared" ca="1" si="170"/>
        <v>1.2766442420340154</v>
      </c>
      <c r="Q1112" s="24">
        <f t="shared" ca="1" si="171"/>
        <v>7.8640359696787554</v>
      </c>
      <c r="R1112" s="24">
        <f t="shared" ca="1" si="167"/>
        <v>9.1406802117127715</v>
      </c>
      <c r="S1112" s="22" t="str">
        <f t="shared" ca="1" si="168"/>
        <v/>
      </c>
      <c r="T1112" s="24" t="str">
        <f t="shared" ca="1" si="169"/>
        <v/>
      </c>
      <c r="U1112" s="24">
        <f t="shared" ca="1" si="172"/>
        <v>0</v>
      </c>
    </row>
    <row r="1113" spans="7:21" x14ac:dyDescent="0.25">
      <c r="G1113" s="22">
        <v>1106</v>
      </c>
      <c r="H1113" s="22">
        <f>HLOOKUP($O1113,$B$8:$E$26,H$5,FALSE)</f>
        <v>1</v>
      </c>
      <c r="I1113" s="22">
        <f>HLOOKUP($O1113,$B$8:$E$26,I$5,FALSE)</f>
        <v>0.3</v>
      </c>
      <c r="J1113" s="22">
        <f>HLOOKUP($O1113,$B$8:$E$26,J$5,FALSE)</f>
        <v>0.95</v>
      </c>
      <c r="K1113" s="22">
        <f>HLOOKUP($O1113,$B$8:$E$26,K$5,FALSE)</f>
        <v>0</v>
      </c>
      <c r="L1113" s="22">
        <f>HLOOKUP($O1113,$B$8:$E$26,L$5,FALSE)</f>
        <v>0</v>
      </c>
      <c r="M1113" s="22">
        <f t="shared" si="173"/>
        <v>0.3</v>
      </c>
      <c r="N1113" s="22">
        <f t="shared" si="174"/>
        <v>0.95</v>
      </c>
      <c r="O1113" s="22" t="s">
        <v>38</v>
      </c>
      <c r="P1113" s="24">
        <f t="shared" ca="1" si="170"/>
        <v>2.1821170919017838E-2</v>
      </c>
      <c r="Q1113" s="24">
        <f t="shared" ca="1" si="171"/>
        <v>0.57948069294239257</v>
      </c>
      <c r="R1113" s="24">
        <f t="shared" ca="1" si="167"/>
        <v>0.60130186386141038</v>
      </c>
      <c r="S1113" s="22" t="str">
        <f t="shared" ca="1" si="168"/>
        <v/>
      </c>
      <c r="T1113" s="24" t="str">
        <f t="shared" ca="1" si="169"/>
        <v/>
      </c>
      <c r="U1113" s="24">
        <f t="shared" ca="1" si="172"/>
        <v>0</v>
      </c>
    </row>
    <row r="1114" spans="7:21" x14ac:dyDescent="0.25">
      <c r="G1114" s="22">
        <v>1107</v>
      </c>
      <c r="H1114" s="22">
        <f>HLOOKUP($O1114,$B$8:$E$26,H$5,FALSE)</f>
        <v>3</v>
      </c>
      <c r="I1114" s="22">
        <f>HLOOKUP($O1114,$B$8:$E$26,I$5,FALSE)</f>
        <v>0.2</v>
      </c>
      <c r="J1114" s="22">
        <f>HLOOKUP($O1114,$B$8:$E$26,J$5,FALSE)</f>
        <v>1.26</v>
      </c>
      <c r="K1114" s="22">
        <f>HLOOKUP($O1114,$B$8:$E$26,K$5,FALSE)</f>
        <v>0</v>
      </c>
      <c r="L1114" s="22">
        <f>HLOOKUP($O1114,$B$8:$E$26,L$5,FALSE)</f>
        <v>0</v>
      </c>
      <c r="M1114" s="22">
        <f t="shared" si="173"/>
        <v>0.60000000000000009</v>
      </c>
      <c r="N1114" s="22">
        <f t="shared" si="174"/>
        <v>3.7800000000000002</v>
      </c>
      <c r="O1114" s="22" t="s">
        <v>39</v>
      </c>
      <c r="P1114" s="24">
        <f t="shared" ca="1" si="170"/>
        <v>0.26266272042621852</v>
      </c>
      <c r="Q1114" s="24">
        <f t="shared" ca="1" si="171"/>
        <v>1.9156577569602966</v>
      </c>
      <c r="R1114" s="24">
        <f t="shared" ca="1" si="167"/>
        <v>2.178320477386515</v>
      </c>
      <c r="S1114" s="22" t="str">
        <f t="shared" ca="1" si="168"/>
        <v/>
      </c>
      <c r="T1114" s="24" t="str">
        <f t="shared" ca="1" si="169"/>
        <v/>
      </c>
      <c r="U1114" s="24">
        <f t="shared" ca="1" si="172"/>
        <v>0</v>
      </c>
    </row>
    <row r="1115" spans="7:21" x14ac:dyDescent="0.25">
      <c r="G1115" s="22">
        <v>1108</v>
      </c>
      <c r="H1115" s="22">
        <f>HLOOKUP($O1115,$B$8:$E$26,H$5,FALSE)</f>
        <v>3</v>
      </c>
      <c r="I1115" s="22">
        <f>HLOOKUP($O1115,$B$8:$E$26,I$5,FALSE)</f>
        <v>0.2</v>
      </c>
      <c r="J1115" s="22">
        <f>HLOOKUP($O1115,$B$8:$E$26,J$5,FALSE)</f>
        <v>1.26</v>
      </c>
      <c r="K1115" s="22">
        <f>HLOOKUP($O1115,$B$8:$E$26,K$5,FALSE)</f>
        <v>0</v>
      </c>
      <c r="L1115" s="22">
        <f>HLOOKUP($O1115,$B$8:$E$26,L$5,FALSE)</f>
        <v>0</v>
      </c>
      <c r="M1115" s="22">
        <f t="shared" si="173"/>
        <v>0.60000000000000009</v>
      </c>
      <c r="N1115" s="22">
        <f t="shared" si="174"/>
        <v>3.7800000000000002</v>
      </c>
      <c r="O1115" s="22" t="s">
        <v>39</v>
      </c>
      <c r="P1115" s="24">
        <f t="shared" ca="1" si="170"/>
        <v>0.34229631437073166</v>
      </c>
      <c r="Q1115" s="24">
        <f t="shared" ca="1" si="171"/>
        <v>2.1484735711423584</v>
      </c>
      <c r="R1115" s="24">
        <f t="shared" ca="1" si="167"/>
        <v>2.4907698855130902</v>
      </c>
      <c r="S1115" s="22" t="str">
        <f t="shared" ca="1" si="168"/>
        <v/>
      </c>
      <c r="T1115" s="24" t="str">
        <f t="shared" ca="1" si="169"/>
        <v/>
      </c>
      <c r="U1115" s="24">
        <f t="shared" ca="1" si="172"/>
        <v>0</v>
      </c>
    </row>
    <row r="1116" spans="7:21" x14ac:dyDescent="0.25">
      <c r="G1116" s="22">
        <v>1109</v>
      </c>
      <c r="H1116" s="22">
        <f>HLOOKUP($O1116,$B$8:$E$26,H$5,FALSE)</f>
        <v>5</v>
      </c>
      <c r="I1116" s="22">
        <f>HLOOKUP($O1116,$B$8:$E$26,I$5,FALSE)</f>
        <v>0.18</v>
      </c>
      <c r="J1116" s="22">
        <f>HLOOKUP($O1116,$B$8:$E$26,J$5,FALSE)</f>
        <v>1.37</v>
      </c>
      <c r="K1116" s="22">
        <f>HLOOKUP($O1116,$B$8:$E$26,K$5,FALSE)</f>
        <v>0</v>
      </c>
      <c r="L1116" s="22">
        <f>HLOOKUP($O1116,$B$8:$E$26,L$5,FALSE)</f>
        <v>0</v>
      </c>
      <c r="M1116" s="22">
        <f t="shared" si="173"/>
        <v>0.89999999999999991</v>
      </c>
      <c r="N1116" s="22">
        <f t="shared" si="174"/>
        <v>6.8500000000000005</v>
      </c>
      <c r="O1116" s="22" t="s">
        <v>40</v>
      </c>
      <c r="P1116" s="24">
        <f t="shared" ca="1" si="170"/>
        <v>0.5371649403185631</v>
      </c>
      <c r="Q1116" s="24">
        <f t="shared" ca="1" si="171"/>
        <v>3.9561971523285973</v>
      </c>
      <c r="R1116" s="24">
        <f t="shared" ca="1" si="167"/>
        <v>4.4933620926471605</v>
      </c>
      <c r="S1116" s="22" t="str">
        <f t="shared" ca="1" si="168"/>
        <v/>
      </c>
      <c r="T1116" s="24" t="str">
        <f t="shared" ca="1" si="169"/>
        <v/>
      </c>
      <c r="U1116" s="24">
        <f t="shared" ca="1" si="172"/>
        <v>0</v>
      </c>
    </row>
    <row r="1117" spans="7:21" x14ac:dyDescent="0.25">
      <c r="G1117" s="22">
        <v>1110</v>
      </c>
      <c r="H1117" s="22">
        <f>HLOOKUP($O1117,$B$8:$E$26,H$5,FALSE)</f>
        <v>5</v>
      </c>
      <c r="I1117" s="22">
        <f>HLOOKUP($O1117,$B$8:$E$26,I$5,FALSE)</f>
        <v>0.18</v>
      </c>
      <c r="J1117" s="22">
        <f>HLOOKUP($O1117,$B$8:$E$26,J$5,FALSE)</f>
        <v>1.37</v>
      </c>
      <c r="K1117" s="22">
        <f>HLOOKUP($O1117,$B$8:$E$26,K$5,FALSE)</f>
        <v>0</v>
      </c>
      <c r="L1117" s="22">
        <f>HLOOKUP($O1117,$B$8:$E$26,L$5,FALSE)</f>
        <v>0</v>
      </c>
      <c r="M1117" s="22">
        <f t="shared" si="173"/>
        <v>0.89999999999999991</v>
      </c>
      <c r="N1117" s="22">
        <f t="shared" si="174"/>
        <v>6.8500000000000005</v>
      </c>
      <c r="O1117" s="22" t="s">
        <v>40</v>
      </c>
      <c r="P1117" s="24">
        <f t="shared" ca="1" si="170"/>
        <v>0.81735118232707038</v>
      </c>
      <c r="Q1117" s="24">
        <f t="shared" ca="1" si="171"/>
        <v>3.7319571146797395</v>
      </c>
      <c r="R1117" s="24">
        <f t="shared" ca="1" si="167"/>
        <v>4.5493082970068102</v>
      </c>
      <c r="S1117" s="22" t="str">
        <f t="shared" ca="1" si="168"/>
        <v/>
      </c>
      <c r="T1117" s="24" t="str">
        <f t="shared" ca="1" si="169"/>
        <v/>
      </c>
      <c r="U1117" s="24">
        <f t="shared" ca="1" si="172"/>
        <v>0</v>
      </c>
    </row>
    <row r="1118" spans="7:21" x14ac:dyDescent="0.25">
      <c r="G1118" s="22">
        <v>1111</v>
      </c>
      <c r="H1118" s="22">
        <f>HLOOKUP($O1118,$B$8:$E$26,H$5,FALSE)</f>
        <v>5</v>
      </c>
      <c r="I1118" s="22">
        <f>HLOOKUP($O1118,$B$8:$E$26,I$5,FALSE)</f>
        <v>0.18</v>
      </c>
      <c r="J1118" s="22">
        <f>HLOOKUP($O1118,$B$8:$E$26,J$5,FALSE)</f>
        <v>1.37</v>
      </c>
      <c r="K1118" s="22">
        <f>HLOOKUP($O1118,$B$8:$E$26,K$5,FALSE)</f>
        <v>0</v>
      </c>
      <c r="L1118" s="22">
        <f>HLOOKUP($O1118,$B$8:$E$26,L$5,FALSE)</f>
        <v>0</v>
      </c>
      <c r="M1118" s="22">
        <f t="shared" si="173"/>
        <v>0.89999999999999991</v>
      </c>
      <c r="N1118" s="22">
        <f t="shared" si="174"/>
        <v>6.8500000000000005</v>
      </c>
      <c r="O1118" s="22" t="s">
        <v>40</v>
      </c>
      <c r="P1118" s="24">
        <f t="shared" ca="1" si="170"/>
        <v>0.71497299680289939</v>
      </c>
      <c r="Q1118" s="24">
        <f t="shared" ca="1" si="171"/>
        <v>3.8498581406307646</v>
      </c>
      <c r="R1118" s="24">
        <f t="shared" ca="1" si="167"/>
        <v>4.5648311374336643</v>
      </c>
      <c r="S1118" s="22" t="str">
        <f t="shared" ca="1" si="168"/>
        <v/>
      </c>
      <c r="T1118" s="24" t="str">
        <f t="shared" ca="1" si="169"/>
        <v/>
      </c>
      <c r="U1118" s="24">
        <f t="shared" ca="1" si="172"/>
        <v>0</v>
      </c>
    </row>
    <row r="1119" spans="7:21" x14ac:dyDescent="0.25">
      <c r="G1119" s="22">
        <v>1112</v>
      </c>
      <c r="H1119" s="22">
        <f>HLOOKUP($O1119,$B$8:$E$26,H$5,FALSE)</f>
        <v>3</v>
      </c>
      <c r="I1119" s="22">
        <f>HLOOKUP($O1119,$B$8:$E$26,I$5,FALSE)</f>
        <v>0.2</v>
      </c>
      <c r="J1119" s="22">
        <f>HLOOKUP($O1119,$B$8:$E$26,J$5,FALSE)</f>
        <v>1.26</v>
      </c>
      <c r="K1119" s="22">
        <f>HLOOKUP($O1119,$B$8:$E$26,K$5,FALSE)</f>
        <v>0</v>
      </c>
      <c r="L1119" s="22">
        <f>HLOOKUP($O1119,$B$8:$E$26,L$5,FALSE)</f>
        <v>0</v>
      </c>
      <c r="M1119" s="22">
        <f t="shared" si="173"/>
        <v>0.60000000000000009</v>
      </c>
      <c r="N1119" s="22">
        <f t="shared" si="174"/>
        <v>3.7800000000000002</v>
      </c>
      <c r="O1119" s="22" t="s">
        <v>39</v>
      </c>
      <c r="P1119" s="24">
        <f t="shared" ca="1" si="170"/>
        <v>0.56078854167926828</v>
      </c>
      <c r="Q1119" s="24">
        <f t="shared" ca="1" si="171"/>
        <v>1.8789761218749561</v>
      </c>
      <c r="R1119" s="24">
        <f t="shared" ca="1" si="167"/>
        <v>2.4397646635542243</v>
      </c>
      <c r="S1119" s="22" t="str">
        <f t="shared" ca="1" si="168"/>
        <v/>
      </c>
      <c r="T1119" s="24" t="str">
        <f t="shared" ca="1" si="169"/>
        <v/>
      </c>
      <c r="U1119" s="24">
        <f t="shared" ca="1" si="172"/>
        <v>0</v>
      </c>
    </row>
    <row r="1120" spans="7:21" x14ac:dyDescent="0.25">
      <c r="G1120" s="22">
        <v>1113</v>
      </c>
      <c r="H1120" s="22">
        <f>HLOOKUP($O1120,$B$8:$E$26,H$5,FALSE)</f>
        <v>3</v>
      </c>
      <c r="I1120" s="22">
        <f>HLOOKUP($O1120,$B$8:$E$26,I$5,FALSE)</f>
        <v>0.2</v>
      </c>
      <c r="J1120" s="22">
        <f>HLOOKUP($O1120,$B$8:$E$26,J$5,FALSE)</f>
        <v>1.26</v>
      </c>
      <c r="K1120" s="22">
        <f>HLOOKUP($O1120,$B$8:$E$26,K$5,FALSE)</f>
        <v>0</v>
      </c>
      <c r="L1120" s="22">
        <f>HLOOKUP($O1120,$B$8:$E$26,L$5,FALSE)</f>
        <v>0</v>
      </c>
      <c r="M1120" s="22">
        <f t="shared" si="173"/>
        <v>0.60000000000000009</v>
      </c>
      <c r="N1120" s="22">
        <f t="shared" si="174"/>
        <v>3.7800000000000002</v>
      </c>
      <c r="O1120" s="22" t="s">
        <v>39</v>
      </c>
      <c r="P1120" s="24">
        <f t="shared" ca="1" si="170"/>
        <v>0.32399608906471777</v>
      </c>
      <c r="Q1120" s="24">
        <f t="shared" ca="1" si="171"/>
        <v>2.0760549204304795</v>
      </c>
      <c r="R1120" s="24">
        <f t="shared" ca="1" si="167"/>
        <v>2.400051009495197</v>
      </c>
      <c r="S1120" s="22" t="str">
        <f t="shared" ca="1" si="168"/>
        <v/>
      </c>
      <c r="T1120" s="24" t="str">
        <f t="shared" ca="1" si="169"/>
        <v/>
      </c>
      <c r="U1120" s="24">
        <f t="shared" ca="1" si="172"/>
        <v>0</v>
      </c>
    </row>
    <row r="1121" spans="7:21" x14ac:dyDescent="0.25">
      <c r="G1121" s="22">
        <v>1114</v>
      </c>
      <c r="H1121" s="22">
        <f>HLOOKUP($O1121,$B$8:$E$26,H$5,FALSE)</f>
        <v>1</v>
      </c>
      <c r="I1121" s="22">
        <f>HLOOKUP($O1121,$B$8:$E$26,I$5,FALSE)</f>
        <v>0.3</v>
      </c>
      <c r="J1121" s="22">
        <f>HLOOKUP($O1121,$B$8:$E$26,J$5,FALSE)</f>
        <v>0.95</v>
      </c>
      <c r="K1121" s="22">
        <f>HLOOKUP($O1121,$B$8:$E$26,K$5,FALSE)</f>
        <v>0</v>
      </c>
      <c r="L1121" s="22">
        <f>HLOOKUP($O1121,$B$8:$E$26,L$5,FALSE)</f>
        <v>0</v>
      </c>
      <c r="M1121" s="22">
        <f t="shared" si="173"/>
        <v>0.3</v>
      </c>
      <c r="N1121" s="22">
        <f t="shared" si="174"/>
        <v>0.95</v>
      </c>
      <c r="O1121" s="22" t="s">
        <v>38</v>
      </c>
      <c r="P1121" s="24">
        <f t="shared" ca="1" si="170"/>
        <v>3.1944398671198922E-2</v>
      </c>
      <c r="Q1121" s="24">
        <f t="shared" ca="1" si="171"/>
        <v>0.62943288784571527</v>
      </c>
      <c r="R1121" s="24">
        <f t="shared" ca="1" si="167"/>
        <v>0.66137728651691419</v>
      </c>
      <c r="S1121" s="22" t="str">
        <f t="shared" ca="1" si="168"/>
        <v/>
      </c>
      <c r="T1121" s="24" t="str">
        <f t="shared" ca="1" si="169"/>
        <v/>
      </c>
      <c r="U1121" s="24">
        <f t="shared" ca="1" si="172"/>
        <v>0</v>
      </c>
    </row>
    <row r="1122" spans="7:21" x14ac:dyDescent="0.25">
      <c r="G1122" s="22">
        <v>1115</v>
      </c>
      <c r="H1122" s="22">
        <f>HLOOKUP($O1122,$B$8:$E$26,H$5,FALSE)</f>
        <v>1</v>
      </c>
      <c r="I1122" s="22">
        <f>HLOOKUP($O1122,$B$8:$E$26,I$5,FALSE)</f>
        <v>0.3</v>
      </c>
      <c r="J1122" s="22">
        <f>HLOOKUP($O1122,$B$8:$E$26,J$5,FALSE)</f>
        <v>0.95</v>
      </c>
      <c r="K1122" s="22">
        <f>HLOOKUP($O1122,$B$8:$E$26,K$5,FALSE)</f>
        <v>0</v>
      </c>
      <c r="L1122" s="22">
        <f>HLOOKUP($O1122,$B$8:$E$26,L$5,FALSE)</f>
        <v>0</v>
      </c>
      <c r="M1122" s="22">
        <f t="shared" si="173"/>
        <v>0.3</v>
      </c>
      <c r="N1122" s="22">
        <f t="shared" si="174"/>
        <v>0.95</v>
      </c>
      <c r="O1122" s="22" t="s">
        <v>38</v>
      </c>
      <c r="P1122" s="24">
        <f t="shared" ca="1" si="170"/>
        <v>0.28012771643415618</v>
      </c>
      <c r="Q1122" s="24">
        <f t="shared" ca="1" si="171"/>
        <v>0.63893328401504002</v>
      </c>
      <c r="R1122" s="24">
        <f t="shared" ca="1" si="167"/>
        <v>0.91906100044919614</v>
      </c>
      <c r="S1122" s="22" t="str">
        <f t="shared" ca="1" si="168"/>
        <v/>
      </c>
      <c r="T1122" s="24" t="str">
        <f t="shared" ca="1" si="169"/>
        <v/>
      </c>
      <c r="U1122" s="24">
        <f t="shared" ca="1" si="172"/>
        <v>0</v>
      </c>
    </row>
    <row r="1123" spans="7:21" x14ac:dyDescent="0.25">
      <c r="G1123" s="22">
        <v>1116</v>
      </c>
      <c r="H1123" s="22">
        <f>HLOOKUP($O1123,$B$8:$E$26,H$5,FALSE)</f>
        <v>5</v>
      </c>
      <c r="I1123" s="22">
        <f>HLOOKUP($O1123,$B$8:$E$26,I$5,FALSE)</f>
        <v>0.18</v>
      </c>
      <c r="J1123" s="22">
        <f>HLOOKUP($O1123,$B$8:$E$26,J$5,FALSE)</f>
        <v>1.37</v>
      </c>
      <c r="K1123" s="22">
        <f>HLOOKUP($O1123,$B$8:$E$26,K$5,FALSE)</f>
        <v>0</v>
      </c>
      <c r="L1123" s="22">
        <f>HLOOKUP($O1123,$B$8:$E$26,L$5,FALSE)</f>
        <v>0</v>
      </c>
      <c r="M1123" s="22">
        <f t="shared" si="173"/>
        <v>0.89999999999999991</v>
      </c>
      <c r="N1123" s="22">
        <f t="shared" si="174"/>
        <v>6.8500000000000005</v>
      </c>
      <c r="O1123" s="22" t="s">
        <v>40</v>
      </c>
      <c r="P1123" s="24">
        <f t="shared" ca="1" si="170"/>
        <v>0.24442167358394834</v>
      </c>
      <c r="Q1123" s="24">
        <f t="shared" ca="1" si="171"/>
        <v>3.7372443603479684</v>
      </c>
      <c r="R1123" s="24">
        <f t="shared" ca="1" si="167"/>
        <v>3.9816660339319165</v>
      </c>
      <c r="S1123" s="22" t="str">
        <f t="shared" ca="1" si="168"/>
        <v/>
      </c>
      <c r="T1123" s="24" t="str">
        <f t="shared" ca="1" si="169"/>
        <v/>
      </c>
      <c r="U1123" s="24">
        <f t="shared" ca="1" si="172"/>
        <v>0</v>
      </c>
    </row>
    <row r="1124" spans="7:21" x14ac:dyDescent="0.25">
      <c r="G1124" s="22">
        <v>1117</v>
      </c>
      <c r="H1124" s="22">
        <f>HLOOKUP($O1124,$B$8:$E$26,H$5,FALSE)</f>
        <v>5</v>
      </c>
      <c r="I1124" s="22">
        <f>HLOOKUP($O1124,$B$8:$E$26,I$5,FALSE)</f>
        <v>0.18</v>
      </c>
      <c r="J1124" s="22">
        <f>HLOOKUP($O1124,$B$8:$E$26,J$5,FALSE)</f>
        <v>1.37</v>
      </c>
      <c r="K1124" s="22">
        <f>HLOOKUP($O1124,$B$8:$E$26,K$5,FALSE)</f>
        <v>0</v>
      </c>
      <c r="L1124" s="22">
        <f>HLOOKUP($O1124,$B$8:$E$26,L$5,FALSE)</f>
        <v>0</v>
      </c>
      <c r="M1124" s="22">
        <f t="shared" si="173"/>
        <v>0.89999999999999991</v>
      </c>
      <c r="N1124" s="22">
        <f t="shared" si="174"/>
        <v>6.8500000000000005</v>
      </c>
      <c r="O1124" s="22" t="s">
        <v>40</v>
      </c>
      <c r="P1124" s="24">
        <f t="shared" ca="1" si="170"/>
        <v>0.47802752894035733</v>
      </c>
      <c r="Q1124" s="24">
        <f t="shared" ca="1" si="171"/>
        <v>3.5188751451877769</v>
      </c>
      <c r="R1124" s="24">
        <f t="shared" ca="1" si="167"/>
        <v>3.9969026741281342</v>
      </c>
      <c r="S1124" s="22" t="str">
        <f t="shared" ca="1" si="168"/>
        <v/>
      </c>
      <c r="T1124" s="24" t="str">
        <f t="shared" ca="1" si="169"/>
        <v/>
      </c>
      <c r="U1124" s="24">
        <f t="shared" ca="1" si="172"/>
        <v>0</v>
      </c>
    </row>
    <row r="1125" spans="7:21" x14ac:dyDescent="0.25">
      <c r="G1125" s="22">
        <v>1118</v>
      </c>
      <c r="H1125" s="22">
        <f>HLOOKUP($O1125,$B$8:$E$26,H$5,FALSE)</f>
        <v>5</v>
      </c>
      <c r="I1125" s="22">
        <f>HLOOKUP($O1125,$B$8:$E$26,I$5,FALSE)</f>
        <v>0.18</v>
      </c>
      <c r="J1125" s="22">
        <f>HLOOKUP($O1125,$B$8:$E$26,J$5,FALSE)</f>
        <v>1.37</v>
      </c>
      <c r="K1125" s="22">
        <f>HLOOKUP($O1125,$B$8:$E$26,K$5,FALSE)</f>
        <v>0</v>
      </c>
      <c r="L1125" s="22">
        <f>HLOOKUP($O1125,$B$8:$E$26,L$5,FALSE)</f>
        <v>0</v>
      </c>
      <c r="M1125" s="22">
        <f t="shared" si="173"/>
        <v>0.89999999999999991</v>
      </c>
      <c r="N1125" s="22">
        <f t="shared" si="174"/>
        <v>6.8500000000000005</v>
      </c>
      <c r="O1125" s="22" t="s">
        <v>40</v>
      </c>
      <c r="P1125" s="24">
        <f t="shared" ca="1" si="170"/>
        <v>0.32901208006214894</v>
      </c>
      <c r="Q1125" s="24">
        <f t="shared" ca="1" si="171"/>
        <v>3.6409952706574455</v>
      </c>
      <c r="R1125" s="24">
        <f t="shared" ca="1" si="167"/>
        <v>3.9700073507195945</v>
      </c>
      <c r="S1125" s="22" t="str">
        <f t="shared" ca="1" si="168"/>
        <v/>
      </c>
      <c r="T1125" s="24" t="str">
        <f t="shared" ca="1" si="169"/>
        <v/>
      </c>
      <c r="U1125" s="24">
        <f t="shared" ca="1" si="172"/>
        <v>0</v>
      </c>
    </row>
    <row r="1126" spans="7:21" x14ac:dyDescent="0.25">
      <c r="G1126" s="22">
        <v>1119</v>
      </c>
      <c r="H1126" s="22">
        <f>HLOOKUP($O1126,$B$8:$E$26,H$5,FALSE)</f>
        <v>1</v>
      </c>
      <c r="I1126" s="22">
        <f>HLOOKUP($O1126,$B$8:$E$26,I$5,FALSE)</f>
        <v>0.3</v>
      </c>
      <c r="J1126" s="22">
        <f>HLOOKUP($O1126,$B$8:$E$26,J$5,FALSE)</f>
        <v>0.95</v>
      </c>
      <c r="K1126" s="22">
        <f>HLOOKUP($O1126,$B$8:$E$26,K$5,FALSE)</f>
        <v>0</v>
      </c>
      <c r="L1126" s="22">
        <f>HLOOKUP($O1126,$B$8:$E$26,L$5,FALSE)</f>
        <v>0</v>
      </c>
      <c r="M1126" s="22">
        <f t="shared" si="173"/>
        <v>0.3</v>
      </c>
      <c r="N1126" s="22">
        <f t="shared" si="174"/>
        <v>0.95</v>
      </c>
      <c r="O1126" s="22" t="s">
        <v>38</v>
      </c>
      <c r="P1126" s="24">
        <f t="shared" ca="1" si="170"/>
        <v>0.273275397701496</v>
      </c>
      <c r="Q1126" s="24">
        <f t="shared" ca="1" si="171"/>
        <v>0.69615348873585381</v>
      </c>
      <c r="R1126" s="24">
        <f t="shared" ca="1" si="167"/>
        <v>0.96942888643734981</v>
      </c>
      <c r="S1126" s="22" t="str">
        <f t="shared" ca="1" si="168"/>
        <v/>
      </c>
      <c r="T1126" s="24" t="str">
        <f t="shared" ca="1" si="169"/>
        <v/>
      </c>
      <c r="U1126" s="24">
        <f t="shared" ca="1" si="172"/>
        <v>0</v>
      </c>
    </row>
    <row r="1127" spans="7:21" x14ac:dyDescent="0.25">
      <c r="G1127" s="22">
        <v>1120</v>
      </c>
      <c r="H1127" s="22">
        <f>HLOOKUP($O1127,$B$8:$E$26,H$5,FALSE)</f>
        <v>10</v>
      </c>
      <c r="I1127" s="22">
        <f>HLOOKUP($O1127,$B$8:$E$26,I$5,FALSE)</f>
        <v>0.2</v>
      </c>
      <c r="J1127" s="22">
        <f>HLOOKUP($O1127,$B$8:$E$26,J$5,FALSE)</f>
        <v>1.4</v>
      </c>
      <c r="K1127" s="22">
        <f>HLOOKUP($O1127,$B$8:$E$26,K$5,FALSE)</f>
        <v>0</v>
      </c>
      <c r="L1127" s="22">
        <f>HLOOKUP($O1127,$B$8:$E$26,L$5,FALSE)</f>
        <v>0</v>
      </c>
      <c r="M1127" s="22">
        <f t="shared" si="173"/>
        <v>2</v>
      </c>
      <c r="N1127" s="22">
        <f t="shared" si="174"/>
        <v>14</v>
      </c>
      <c r="O1127" s="22" t="s">
        <v>41</v>
      </c>
      <c r="P1127" s="24">
        <f t="shared" ca="1" si="170"/>
        <v>4.354639344703215E-2</v>
      </c>
      <c r="Q1127" s="24">
        <f t="shared" ca="1" si="171"/>
        <v>7.9191108394766827</v>
      </c>
      <c r="R1127" s="24">
        <f t="shared" ca="1" si="167"/>
        <v>7.9626572329237151</v>
      </c>
      <c r="S1127" s="22" t="str">
        <f t="shared" ca="1" si="168"/>
        <v/>
      </c>
      <c r="T1127" s="24" t="str">
        <f t="shared" ca="1" si="169"/>
        <v/>
      </c>
      <c r="U1127" s="24">
        <f t="shared" ca="1" si="172"/>
        <v>0</v>
      </c>
    </row>
    <row r="1128" spans="7:21" x14ac:dyDescent="0.25">
      <c r="G1128" s="22">
        <v>1121</v>
      </c>
      <c r="H1128" s="22">
        <f>HLOOKUP($O1128,$B$8:$E$26,H$5,FALSE)</f>
        <v>1</v>
      </c>
      <c r="I1128" s="22">
        <f>HLOOKUP($O1128,$B$8:$E$26,I$5,FALSE)</f>
        <v>0.3</v>
      </c>
      <c r="J1128" s="22">
        <f>HLOOKUP($O1128,$B$8:$E$26,J$5,FALSE)</f>
        <v>0.95</v>
      </c>
      <c r="K1128" s="22">
        <f>HLOOKUP($O1128,$B$8:$E$26,K$5,FALSE)</f>
        <v>0</v>
      </c>
      <c r="L1128" s="22">
        <f>HLOOKUP($O1128,$B$8:$E$26,L$5,FALSE)</f>
        <v>0</v>
      </c>
      <c r="M1128" s="22">
        <f t="shared" si="173"/>
        <v>0.3</v>
      </c>
      <c r="N1128" s="22">
        <f t="shared" si="174"/>
        <v>0.95</v>
      </c>
      <c r="O1128" s="22" t="s">
        <v>38</v>
      </c>
      <c r="P1128" s="24">
        <f t="shared" ca="1" si="170"/>
        <v>0.26347879652386463</v>
      </c>
      <c r="Q1128" s="24">
        <f t="shared" ca="1" si="171"/>
        <v>0.64771959299295889</v>
      </c>
      <c r="R1128" s="24">
        <f t="shared" ca="1" si="167"/>
        <v>0.91119838951682353</v>
      </c>
      <c r="S1128" s="22" t="str">
        <f t="shared" ca="1" si="168"/>
        <v/>
      </c>
      <c r="T1128" s="24" t="str">
        <f t="shared" ca="1" si="169"/>
        <v/>
      </c>
      <c r="U1128" s="24">
        <f t="shared" ca="1" si="172"/>
        <v>0</v>
      </c>
    </row>
    <row r="1129" spans="7:21" x14ac:dyDescent="0.25">
      <c r="G1129" s="22">
        <v>1122</v>
      </c>
      <c r="H1129" s="22">
        <f>HLOOKUP($O1129,$B$8:$E$26,H$5,FALSE)</f>
        <v>5</v>
      </c>
      <c r="I1129" s="22">
        <f>HLOOKUP($O1129,$B$8:$E$26,I$5,FALSE)</f>
        <v>0.18</v>
      </c>
      <c r="J1129" s="22">
        <f>HLOOKUP($O1129,$B$8:$E$26,J$5,FALSE)</f>
        <v>1.37</v>
      </c>
      <c r="K1129" s="22">
        <f>HLOOKUP($O1129,$B$8:$E$26,K$5,FALSE)</f>
        <v>0</v>
      </c>
      <c r="L1129" s="22">
        <f>HLOOKUP($O1129,$B$8:$E$26,L$5,FALSE)</f>
        <v>0</v>
      </c>
      <c r="M1129" s="22">
        <f t="shared" si="173"/>
        <v>0.89999999999999991</v>
      </c>
      <c r="N1129" s="22">
        <f t="shared" si="174"/>
        <v>6.8500000000000005</v>
      </c>
      <c r="O1129" s="22" t="s">
        <v>40</v>
      </c>
      <c r="P1129" s="24">
        <f t="shared" ca="1" si="170"/>
        <v>0.65112478394717976</v>
      </c>
      <c r="Q1129" s="24">
        <f t="shared" ca="1" si="171"/>
        <v>3.8582165567296141</v>
      </c>
      <c r="R1129" s="24">
        <f t="shared" ca="1" si="167"/>
        <v>4.5093413406767935</v>
      </c>
      <c r="S1129" s="22" t="str">
        <f t="shared" ca="1" si="168"/>
        <v/>
      </c>
      <c r="T1129" s="24" t="str">
        <f t="shared" ca="1" si="169"/>
        <v/>
      </c>
      <c r="U1129" s="24">
        <f t="shared" ca="1" si="172"/>
        <v>0</v>
      </c>
    </row>
    <row r="1130" spans="7:21" x14ac:dyDescent="0.25">
      <c r="G1130" s="22">
        <v>1123</v>
      </c>
      <c r="H1130" s="22">
        <f>HLOOKUP($O1130,$B$8:$E$26,H$5,FALSE)</f>
        <v>3</v>
      </c>
      <c r="I1130" s="22">
        <f>HLOOKUP($O1130,$B$8:$E$26,I$5,FALSE)</f>
        <v>0.2</v>
      </c>
      <c r="J1130" s="22">
        <f>HLOOKUP($O1130,$B$8:$E$26,J$5,FALSE)</f>
        <v>1.26</v>
      </c>
      <c r="K1130" s="22">
        <f>HLOOKUP($O1130,$B$8:$E$26,K$5,FALSE)</f>
        <v>0</v>
      </c>
      <c r="L1130" s="22">
        <f>HLOOKUP($O1130,$B$8:$E$26,L$5,FALSE)</f>
        <v>0</v>
      </c>
      <c r="M1130" s="22">
        <f t="shared" si="173"/>
        <v>0.60000000000000009</v>
      </c>
      <c r="N1130" s="22">
        <f t="shared" si="174"/>
        <v>3.7800000000000002</v>
      </c>
      <c r="O1130" s="22" t="s">
        <v>39</v>
      </c>
      <c r="P1130" s="24">
        <f t="shared" ca="1" si="170"/>
        <v>0.4857317730538025</v>
      </c>
      <c r="Q1130" s="24">
        <f t="shared" ca="1" si="171"/>
        <v>1.8776932738485672</v>
      </c>
      <c r="R1130" s="24">
        <f t="shared" ca="1" si="167"/>
        <v>2.3634250469023699</v>
      </c>
      <c r="S1130" s="22" t="str">
        <f t="shared" ca="1" si="168"/>
        <v/>
      </c>
      <c r="T1130" s="24" t="str">
        <f t="shared" ca="1" si="169"/>
        <v/>
      </c>
      <c r="U1130" s="24">
        <f t="shared" ca="1" si="172"/>
        <v>0</v>
      </c>
    </row>
    <row r="1131" spans="7:21" x14ac:dyDescent="0.25">
      <c r="G1131" s="22">
        <v>1124</v>
      </c>
      <c r="H1131" s="22">
        <f>HLOOKUP($O1131,$B$8:$E$26,H$5,FALSE)</f>
        <v>3</v>
      </c>
      <c r="I1131" s="22">
        <f>HLOOKUP($O1131,$B$8:$E$26,I$5,FALSE)</f>
        <v>0.2</v>
      </c>
      <c r="J1131" s="22">
        <f>HLOOKUP($O1131,$B$8:$E$26,J$5,FALSE)</f>
        <v>1.26</v>
      </c>
      <c r="K1131" s="22">
        <f>HLOOKUP($O1131,$B$8:$E$26,K$5,FALSE)</f>
        <v>0</v>
      </c>
      <c r="L1131" s="22">
        <f>HLOOKUP($O1131,$B$8:$E$26,L$5,FALSE)</f>
        <v>0</v>
      </c>
      <c r="M1131" s="22">
        <f t="shared" si="173"/>
        <v>0.60000000000000009</v>
      </c>
      <c r="N1131" s="22">
        <f t="shared" si="174"/>
        <v>3.7800000000000002</v>
      </c>
      <c r="O1131" s="22" t="s">
        <v>39</v>
      </c>
      <c r="P1131" s="24">
        <f t="shared" ca="1" si="170"/>
        <v>0.58663143090856462</v>
      </c>
      <c r="Q1131" s="24">
        <f t="shared" ca="1" si="171"/>
        <v>2.0351489345392166</v>
      </c>
      <c r="R1131" s="24">
        <f t="shared" ca="1" si="167"/>
        <v>2.6217803654477811</v>
      </c>
      <c r="S1131" s="22" t="str">
        <f t="shared" ca="1" si="168"/>
        <v/>
      </c>
      <c r="T1131" s="24" t="str">
        <f t="shared" ca="1" si="169"/>
        <v/>
      </c>
      <c r="U1131" s="24">
        <f t="shared" ca="1" si="172"/>
        <v>0</v>
      </c>
    </row>
    <row r="1132" spans="7:21" x14ac:dyDescent="0.25">
      <c r="G1132" s="22">
        <v>1125</v>
      </c>
      <c r="H1132" s="22">
        <f>HLOOKUP($O1132,$B$8:$E$26,H$5,FALSE)</f>
        <v>10</v>
      </c>
      <c r="I1132" s="22">
        <f>HLOOKUP($O1132,$B$8:$E$26,I$5,FALSE)</f>
        <v>0.2</v>
      </c>
      <c r="J1132" s="22">
        <f>HLOOKUP($O1132,$B$8:$E$26,J$5,FALSE)</f>
        <v>1.4</v>
      </c>
      <c r="K1132" s="22">
        <f>HLOOKUP($O1132,$B$8:$E$26,K$5,FALSE)</f>
        <v>0</v>
      </c>
      <c r="L1132" s="22">
        <f>HLOOKUP($O1132,$B$8:$E$26,L$5,FALSE)</f>
        <v>0</v>
      </c>
      <c r="M1132" s="22">
        <f t="shared" si="173"/>
        <v>2</v>
      </c>
      <c r="N1132" s="22">
        <f t="shared" si="174"/>
        <v>14</v>
      </c>
      <c r="O1132" s="22" t="s">
        <v>41</v>
      </c>
      <c r="P1132" s="24">
        <f t="shared" ca="1" si="170"/>
        <v>1.7471595543035074</v>
      </c>
      <c r="Q1132" s="24">
        <f t="shared" ca="1" si="171"/>
        <v>7.548576315055298</v>
      </c>
      <c r="R1132" s="24">
        <f t="shared" ref="R1132:R1195" ca="1" si="175">SUM(P1132:Q1132)</f>
        <v>9.2957358693588059</v>
      </c>
      <c r="S1132" s="22" t="str">
        <f t="shared" ref="S1132:S1195" ca="1" si="176">IF(H1132&lt;R1132,O1132,"")</f>
        <v/>
      </c>
      <c r="T1132" s="24" t="str">
        <f t="shared" ref="T1132:T1195" ca="1" si="177">IF(S1132=O1132,R1132-H1132,"")</f>
        <v/>
      </c>
      <c r="U1132" s="24">
        <f t="shared" ca="1" si="172"/>
        <v>0</v>
      </c>
    </row>
    <row r="1133" spans="7:21" x14ac:dyDescent="0.25">
      <c r="G1133" s="22">
        <v>1126</v>
      </c>
      <c r="H1133" s="22">
        <f>HLOOKUP($O1133,$B$8:$E$26,H$5,FALSE)</f>
        <v>3</v>
      </c>
      <c r="I1133" s="22">
        <f>HLOOKUP($O1133,$B$8:$E$26,I$5,FALSE)</f>
        <v>0.2</v>
      </c>
      <c r="J1133" s="22">
        <f>HLOOKUP($O1133,$B$8:$E$26,J$5,FALSE)</f>
        <v>1.26</v>
      </c>
      <c r="K1133" s="22">
        <f>HLOOKUP($O1133,$B$8:$E$26,K$5,FALSE)</f>
        <v>0</v>
      </c>
      <c r="L1133" s="22">
        <f>HLOOKUP($O1133,$B$8:$E$26,L$5,FALSE)</f>
        <v>0</v>
      </c>
      <c r="M1133" s="22">
        <f t="shared" si="173"/>
        <v>0.60000000000000009</v>
      </c>
      <c r="N1133" s="22">
        <f t="shared" si="174"/>
        <v>3.7800000000000002</v>
      </c>
      <c r="O1133" s="22" t="s">
        <v>39</v>
      </c>
      <c r="P1133" s="24">
        <f t="shared" ca="1" si="170"/>
        <v>0.24561810835831061</v>
      </c>
      <c r="Q1133" s="24">
        <f t="shared" ca="1" si="171"/>
        <v>2.2881038249495225</v>
      </c>
      <c r="R1133" s="24">
        <f t="shared" ca="1" si="175"/>
        <v>2.5337219333078331</v>
      </c>
      <c r="S1133" s="22" t="str">
        <f t="shared" ca="1" si="176"/>
        <v/>
      </c>
      <c r="T1133" s="24" t="str">
        <f t="shared" ca="1" si="177"/>
        <v/>
      </c>
      <c r="U1133" s="24">
        <f t="shared" ca="1" si="172"/>
        <v>0</v>
      </c>
    </row>
    <row r="1134" spans="7:21" x14ac:dyDescent="0.25">
      <c r="G1134" s="22">
        <v>1127</v>
      </c>
      <c r="H1134" s="22">
        <f>HLOOKUP($O1134,$B$8:$E$26,H$5,FALSE)</f>
        <v>3</v>
      </c>
      <c r="I1134" s="22">
        <f>HLOOKUP($O1134,$B$8:$E$26,I$5,FALSE)</f>
        <v>0.2</v>
      </c>
      <c r="J1134" s="22">
        <f>HLOOKUP($O1134,$B$8:$E$26,J$5,FALSE)</f>
        <v>1.26</v>
      </c>
      <c r="K1134" s="22">
        <f>HLOOKUP($O1134,$B$8:$E$26,K$5,FALSE)</f>
        <v>0</v>
      </c>
      <c r="L1134" s="22">
        <f>HLOOKUP($O1134,$B$8:$E$26,L$5,FALSE)</f>
        <v>0</v>
      </c>
      <c r="M1134" s="22">
        <f t="shared" si="173"/>
        <v>0.60000000000000009</v>
      </c>
      <c r="N1134" s="22">
        <f t="shared" si="174"/>
        <v>3.7800000000000002</v>
      </c>
      <c r="O1134" s="22" t="s">
        <v>39</v>
      </c>
      <c r="P1134" s="24">
        <f t="shared" ca="1" si="170"/>
        <v>0.5183457282937759</v>
      </c>
      <c r="Q1134" s="24">
        <f t="shared" ca="1" si="171"/>
        <v>1.972874204734288</v>
      </c>
      <c r="R1134" s="24">
        <f t="shared" ca="1" si="175"/>
        <v>2.4912199330280638</v>
      </c>
      <c r="S1134" s="22" t="str">
        <f t="shared" ca="1" si="176"/>
        <v/>
      </c>
      <c r="T1134" s="24" t="str">
        <f t="shared" ca="1" si="177"/>
        <v/>
      </c>
      <c r="U1134" s="24">
        <f t="shared" ca="1" si="172"/>
        <v>0</v>
      </c>
    </row>
    <row r="1135" spans="7:21" x14ac:dyDescent="0.25">
      <c r="G1135" s="22">
        <v>1128</v>
      </c>
      <c r="H1135" s="22">
        <f>HLOOKUP($O1135,$B$8:$E$26,H$5,FALSE)</f>
        <v>5</v>
      </c>
      <c r="I1135" s="22">
        <f>HLOOKUP($O1135,$B$8:$E$26,I$5,FALSE)</f>
        <v>0.18</v>
      </c>
      <c r="J1135" s="22">
        <f>HLOOKUP($O1135,$B$8:$E$26,J$5,FALSE)</f>
        <v>1.37</v>
      </c>
      <c r="K1135" s="22">
        <f>HLOOKUP($O1135,$B$8:$E$26,K$5,FALSE)</f>
        <v>0</v>
      </c>
      <c r="L1135" s="22">
        <f>HLOOKUP($O1135,$B$8:$E$26,L$5,FALSE)</f>
        <v>0</v>
      </c>
      <c r="M1135" s="22">
        <f t="shared" si="173"/>
        <v>0.89999999999999991</v>
      </c>
      <c r="N1135" s="22">
        <f t="shared" si="174"/>
        <v>6.8500000000000005</v>
      </c>
      <c r="O1135" s="22" t="s">
        <v>40</v>
      </c>
      <c r="P1135" s="24">
        <f t="shared" ca="1" si="170"/>
        <v>0.78138342995352572</v>
      </c>
      <c r="Q1135" s="24">
        <f t="shared" ca="1" si="171"/>
        <v>3.9260743261087772</v>
      </c>
      <c r="R1135" s="24">
        <f t="shared" ca="1" si="175"/>
        <v>4.7074577560623032</v>
      </c>
      <c r="S1135" s="22" t="str">
        <f t="shared" ca="1" si="176"/>
        <v/>
      </c>
      <c r="T1135" s="24" t="str">
        <f t="shared" ca="1" si="177"/>
        <v/>
      </c>
      <c r="U1135" s="24">
        <f t="shared" ca="1" si="172"/>
        <v>0</v>
      </c>
    </row>
    <row r="1136" spans="7:21" x14ac:dyDescent="0.25">
      <c r="G1136" s="22">
        <v>1129</v>
      </c>
      <c r="H1136" s="22">
        <f>HLOOKUP($O1136,$B$8:$E$26,H$5,FALSE)</f>
        <v>1</v>
      </c>
      <c r="I1136" s="22">
        <f>HLOOKUP($O1136,$B$8:$E$26,I$5,FALSE)</f>
        <v>0.3</v>
      </c>
      <c r="J1136" s="22">
        <f>HLOOKUP($O1136,$B$8:$E$26,J$5,FALSE)</f>
        <v>0.95</v>
      </c>
      <c r="K1136" s="22">
        <f>HLOOKUP($O1136,$B$8:$E$26,K$5,FALSE)</f>
        <v>0</v>
      </c>
      <c r="L1136" s="22">
        <f>HLOOKUP($O1136,$B$8:$E$26,L$5,FALSE)</f>
        <v>0</v>
      </c>
      <c r="M1136" s="22">
        <f t="shared" si="173"/>
        <v>0.3</v>
      </c>
      <c r="N1136" s="22">
        <f t="shared" si="174"/>
        <v>0.95</v>
      </c>
      <c r="O1136" s="22" t="s">
        <v>38</v>
      </c>
      <c r="P1136" s="24">
        <f t="shared" ca="1" si="170"/>
        <v>5.1670371808799354E-2</v>
      </c>
      <c r="Q1136" s="24">
        <f t="shared" ca="1" si="171"/>
        <v>0.63519605637098064</v>
      </c>
      <c r="R1136" s="24">
        <f t="shared" ca="1" si="175"/>
        <v>0.68686642817978005</v>
      </c>
      <c r="S1136" s="22" t="str">
        <f t="shared" ca="1" si="176"/>
        <v/>
      </c>
      <c r="T1136" s="24" t="str">
        <f t="shared" ca="1" si="177"/>
        <v/>
      </c>
      <c r="U1136" s="24">
        <f t="shared" ca="1" si="172"/>
        <v>0</v>
      </c>
    </row>
    <row r="1137" spans="7:21" x14ac:dyDescent="0.25">
      <c r="G1137" s="22">
        <v>1130</v>
      </c>
      <c r="H1137" s="22">
        <f>HLOOKUP($O1137,$B$8:$E$26,H$5,FALSE)</f>
        <v>10</v>
      </c>
      <c r="I1137" s="22">
        <f>HLOOKUP($O1137,$B$8:$E$26,I$5,FALSE)</f>
        <v>0.2</v>
      </c>
      <c r="J1137" s="22">
        <f>HLOOKUP($O1137,$B$8:$E$26,J$5,FALSE)</f>
        <v>1.4</v>
      </c>
      <c r="K1137" s="22">
        <f>HLOOKUP($O1137,$B$8:$E$26,K$5,FALSE)</f>
        <v>0</v>
      </c>
      <c r="L1137" s="22">
        <f>HLOOKUP($O1137,$B$8:$E$26,L$5,FALSE)</f>
        <v>0</v>
      </c>
      <c r="M1137" s="22">
        <f t="shared" si="173"/>
        <v>2</v>
      </c>
      <c r="N1137" s="22">
        <f t="shared" si="174"/>
        <v>14</v>
      </c>
      <c r="O1137" s="22" t="s">
        <v>41</v>
      </c>
      <c r="P1137" s="24">
        <f t="shared" ca="1" si="170"/>
        <v>1.5760546619072773</v>
      </c>
      <c r="Q1137" s="24">
        <f t="shared" ca="1" si="171"/>
        <v>7.8794898093820303</v>
      </c>
      <c r="R1137" s="24">
        <f t="shared" ca="1" si="175"/>
        <v>9.4555444712893078</v>
      </c>
      <c r="S1137" s="22" t="str">
        <f t="shared" ca="1" si="176"/>
        <v/>
      </c>
      <c r="T1137" s="24" t="str">
        <f t="shared" ca="1" si="177"/>
        <v/>
      </c>
      <c r="U1137" s="24">
        <f t="shared" ca="1" si="172"/>
        <v>0</v>
      </c>
    </row>
    <row r="1138" spans="7:21" x14ac:dyDescent="0.25">
      <c r="G1138" s="22">
        <v>1131</v>
      </c>
      <c r="H1138" s="22">
        <f>HLOOKUP($O1138,$B$8:$E$26,H$5,FALSE)</f>
        <v>10</v>
      </c>
      <c r="I1138" s="22">
        <f>HLOOKUP($O1138,$B$8:$E$26,I$5,FALSE)</f>
        <v>0.2</v>
      </c>
      <c r="J1138" s="22">
        <f>HLOOKUP($O1138,$B$8:$E$26,J$5,FALSE)</f>
        <v>1.4</v>
      </c>
      <c r="K1138" s="22">
        <f>HLOOKUP($O1138,$B$8:$E$26,K$5,FALSE)</f>
        <v>0</v>
      </c>
      <c r="L1138" s="22">
        <f>HLOOKUP($O1138,$B$8:$E$26,L$5,FALSE)</f>
        <v>0</v>
      </c>
      <c r="M1138" s="22">
        <f t="shared" si="173"/>
        <v>2</v>
      </c>
      <c r="N1138" s="22">
        <f t="shared" si="174"/>
        <v>14</v>
      </c>
      <c r="O1138" s="22" t="s">
        <v>41</v>
      </c>
      <c r="P1138" s="24">
        <f t="shared" ca="1" si="170"/>
        <v>1.2221599439548041</v>
      </c>
      <c r="Q1138" s="24">
        <f t="shared" ca="1" si="171"/>
        <v>7.880732179813668</v>
      </c>
      <c r="R1138" s="24">
        <f t="shared" ca="1" si="175"/>
        <v>9.1028921237684717</v>
      </c>
      <c r="S1138" s="22" t="str">
        <f t="shared" ca="1" si="176"/>
        <v/>
      </c>
      <c r="T1138" s="24" t="str">
        <f t="shared" ca="1" si="177"/>
        <v/>
      </c>
      <c r="U1138" s="24">
        <f t="shared" ca="1" si="172"/>
        <v>0</v>
      </c>
    </row>
    <row r="1139" spans="7:21" x14ac:dyDescent="0.25">
      <c r="G1139" s="22">
        <v>1132</v>
      </c>
      <c r="H1139" s="22">
        <f>HLOOKUP($O1139,$B$8:$E$26,H$5,FALSE)</f>
        <v>3</v>
      </c>
      <c r="I1139" s="22">
        <f>HLOOKUP($O1139,$B$8:$E$26,I$5,FALSE)</f>
        <v>0.2</v>
      </c>
      <c r="J1139" s="22">
        <f>HLOOKUP($O1139,$B$8:$E$26,J$5,FALSE)</f>
        <v>1.26</v>
      </c>
      <c r="K1139" s="22">
        <f>HLOOKUP($O1139,$B$8:$E$26,K$5,FALSE)</f>
        <v>0</v>
      </c>
      <c r="L1139" s="22">
        <f>HLOOKUP($O1139,$B$8:$E$26,L$5,FALSE)</f>
        <v>0</v>
      </c>
      <c r="M1139" s="22">
        <f t="shared" si="173"/>
        <v>0.60000000000000009</v>
      </c>
      <c r="N1139" s="22">
        <f t="shared" si="174"/>
        <v>3.7800000000000002</v>
      </c>
      <c r="O1139" s="22" t="s">
        <v>39</v>
      </c>
      <c r="P1139" s="24">
        <f t="shared" ca="1" si="170"/>
        <v>0.22339742307115285</v>
      </c>
      <c r="Q1139" s="24">
        <f t="shared" ca="1" si="171"/>
        <v>2.1350740139230115</v>
      </c>
      <c r="R1139" s="24">
        <f t="shared" ca="1" si="175"/>
        <v>2.3584714369941642</v>
      </c>
      <c r="S1139" s="22" t="str">
        <f t="shared" ca="1" si="176"/>
        <v/>
      </c>
      <c r="T1139" s="24" t="str">
        <f t="shared" ca="1" si="177"/>
        <v/>
      </c>
      <c r="U1139" s="24">
        <f t="shared" ca="1" si="172"/>
        <v>0</v>
      </c>
    </row>
    <row r="1140" spans="7:21" x14ac:dyDescent="0.25">
      <c r="G1140" s="22">
        <v>1133</v>
      </c>
      <c r="H1140" s="22">
        <f>HLOOKUP($O1140,$B$8:$E$26,H$5,FALSE)</f>
        <v>5</v>
      </c>
      <c r="I1140" s="22">
        <f>HLOOKUP($O1140,$B$8:$E$26,I$5,FALSE)</f>
        <v>0.18</v>
      </c>
      <c r="J1140" s="22">
        <f>HLOOKUP($O1140,$B$8:$E$26,J$5,FALSE)</f>
        <v>1.37</v>
      </c>
      <c r="K1140" s="22">
        <f>HLOOKUP($O1140,$B$8:$E$26,K$5,FALSE)</f>
        <v>0</v>
      </c>
      <c r="L1140" s="22">
        <f>HLOOKUP($O1140,$B$8:$E$26,L$5,FALSE)</f>
        <v>0</v>
      </c>
      <c r="M1140" s="22">
        <f t="shared" si="173"/>
        <v>0.89999999999999991</v>
      </c>
      <c r="N1140" s="22">
        <f t="shared" si="174"/>
        <v>6.8500000000000005</v>
      </c>
      <c r="O1140" s="22" t="s">
        <v>40</v>
      </c>
      <c r="P1140" s="24">
        <f t="shared" ca="1" si="170"/>
        <v>0.37753663775737667</v>
      </c>
      <c r="Q1140" s="24">
        <f t="shared" ca="1" si="171"/>
        <v>3.3825390931346968</v>
      </c>
      <c r="R1140" s="24">
        <f t="shared" ca="1" si="175"/>
        <v>3.7600757308920736</v>
      </c>
      <c r="S1140" s="22" t="str">
        <f t="shared" ca="1" si="176"/>
        <v/>
      </c>
      <c r="T1140" s="24" t="str">
        <f t="shared" ca="1" si="177"/>
        <v/>
      </c>
      <c r="U1140" s="24">
        <f t="shared" ca="1" si="172"/>
        <v>0</v>
      </c>
    </row>
    <row r="1141" spans="7:21" x14ac:dyDescent="0.25">
      <c r="G1141" s="22">
        <v>1134</v>
      </c>
      <c r="H1141" s="22">
        <f>HLOOKUP($O1141,$B$8:$E$26,H$5,FALSE)</f>
        <v>10</v>
      </c>
      <c r="I1141" s="22">
        <f>HLOOKUP($O1141,$B$8:$E$26,I$5,FALSE)</f>
        <v>0.2</v>
      </c>
      <c r="J1141" s="22">
        <f>HLOOKUP($O1141,$B$8:$E$26,J$5,FALSE)</f>
        <v>1.4</v>
      </c>
      <c r="K1141" s="22">
        <f>HLOOKUP($O1141,$B$8:$E$26,K$5,FALSE)</f>
        <v>0</v>
      </c>
      <c r="L1141" s="22">
        <f>HLOOKUP($O1141,$B$8:$E$26,L$5,FALSE)</f>
        <v>0</v>
      </c>
      <c r="M1141" s="22">
        <f t="shared" si="173"/>
        <v>2</v>
      </c>
      <c r="N1141" s="22">
        <f t="shared" si="174"/>
        <v>14</v>
      </c>
      <c r="O1141" s="22" t="s">
        <v>41</v>
      </c>
      <c r="P1141" s="24">
        <f t="shared" ca="1" si="170"/>
        <v>0.41174614751253724</v>
      </c>
      <c r="Q1141" s="24">
        <f t="shared" ca="1" si="171"/>
        <v>7.3991797499907515</v>
      </c>
      <c r="R1141" s="24">
        <f t="shared" ca="1" si="175"/>
        <v>7.8109258975032887</v>
      </c>
      <c r="S1141" s="22" t="str">
        <f t="shared" ca="1" si="176"/>
        <v/>
      </c>
      <c r="T1141" s="24" t="str">
        <f t="shared" ca="1" si="177"/>
        <v/>
      </c>
      <c r="U1141" s="24">
        <f t="shared" ca="1" si="172"/>
        <v>0</v>
      </c>
    </row>
    <row r="1142" spans="7:21" x14ac:dyDescent="0.25">
      <c r="G1142" s="22">
        <v>1135</v>
      </c>
      <c r="H1142" s="22">
        <f>HLOOKUP($O1142,$B$8:$E$26,H$5,FALSE)</f>
        <v>1</v>
      </c>
      <c r="I1142" s="22">
        <f>HLOOKUP($O1142,$B$8:$E$26,I$5,FALSE)</f>
        <v>0.3</v>
      </c>
      <c r="J1142" s="22">
        <f>HLOOKUP($O1142,$B$8:$E$26,J$5,FALSE)</f>
        <v>0.95</v>
      </c>
      <c r="K1142" s="22">
        <f>HLOOKUP($O1142,$B$8:$E$26,K$5,FALSE)</f>
        <v>0</v>
      </c>
      <c r="L1142" s="22">
        <f>HLOOKUP($O1142,$B$8:$E$26,L$5,FALSE)</f>
        <v>0</v>
      </c>
      <c r="M1142" s="22">
        <f t="shared" si="173"/>
        <v>0.3</v>
      </c>
      <c r="N1142" s="22">
        <f t="shared" si="174"/>
        <v>0.95</v>
      </c>
      <c r="O1142" s="22" t="s">
        <v>38</v>
      </c>
      <c r="P1142" s="24">
        <f t="shared" ca="1" si="170"/>
        <v>0.25144066087680489</v>
      </c>
      <c r="Q1142" s="24">
        <f t="shared" ca="1" si="171"/>
        <v>0.68425737997689762</v>
      </c>
      <c r="R1142" s="24">
        <f t="shared" ca="1" si="175"/>
        <v>0.93569804085370256</v>
      </c>
      <c r="S1142" s="22" t="str">
        <f t="shared" ca="1" si="176"/>
        <v/>
      </c>
      <c r="T1142" s="24" t="str">
        <f t="shared" ca="1" si="177"/>
        <v/>
      </c>
      <c r="U1142" s="24">
        <f t="shared" ca="1" si="172"/>
        <v>0</v>
      </c>
    </row>
    <row r="1143" spans="7:21" x14ac:dyDescent="0.25">
      <c r="G1143" s="22">
        <v>1136</v>
      </c>
      <c r="H1143" s="22">
        <f>HLOOKUP($O1143,$B$8:$E$26,H$5,FALSE)</f>
        <v>10</v>
      </c>
      <c r="I1143" s="22">
        <f>HLOOKUP($O1143,$B$8:$E$26,I$5,FALSE)</f>
        <v>0.2</v>
      </c>
      <c r="J1143" s="22">
        <f>HLOOKUP($O1143,$B$8:$E$26,J$5,FALSE)</f>
        <v>1.4</v>
      </c>
      <c r="K1143" s="22">
        <f>HLOOKUP($O1143,$B$8:$E$26,K$5,FALSE)</f>
        <v>0</v>
      </c>
      <c r="L1143" s="22">
        <f>HLOOKUP($O1143,$B$8:$E$26,L$5,FALSE)</f>
        <v>0</v>
      </c>
      <c r="M1143" s="22">
        <f t="shared" si="173"/>
        <v>2</v>
      </c>
      <c r="N1143" s="22">
        <f t="shared" si="174"/>
        <v>14</v>
      </c>
      <c r="O1143" s="22" t="s">
        <v>41</v>
      </c>
      <c r="P1143" s="24">
        <f t="shared" ca="1" si="170"/>
        <v>0.95814092800635109</v>
      </c>
      <c r="Q1143" s="24">
        <f t="shared" ca="1" si="171"/>
        <v>8.4548429842598765</v>
      </c>
      <c r="R1143" s="24">
        <f t="shared" ca="1" si="175"/>
        <v>9.4129839122662275</v>
      </c>
      <c r="S1143" s="22" t="str">
        <f t="shared" ca="1" si="176"/>
        <v/>
      </c>
      <c r="T1143" s="24" t="str">
        <f t="shared" ca="1" si="177"/>
        <v/>
      </c>
      <c r="U1143" s="24">
        <f t="shared" ca="1" si="172"/>
        <v>0</v>
      </c>
    </row>
    <row r="1144" spans="7:21" x14ac:dyDescent="0.25">
      <c r="G1144" s="22">
        <v>1137</v>
      </c>
      <c r="H1144" s="22">
        <f>HLOOKUP($O1144,$B$8:$E$26,H$5,FALSE)</f>
        <v>3</v>
      </c>
      <c r="I1144" s="22">
        <f>HLOOKUP($O1144,$B$8:$E$26,I$5,FALSE)</f>
        <v>0.2</v>
      </c>
      <c r="J1144" s="22">
        <f>HLOOKUP($O1144,$B$8:$E$26,J$5,FALSE)</f>
        <v>1.26</v>
      </c>
      <c r="K1144" s="22">
        <f>HLOOKUP($O1144,$B$8:$E$26,K$5,FALSE)</f>
        <v>0</v>
      </c>
      <c r="L1144" s="22">
        <f>HLOOKUP($O1144,$B$8:$E$26,L$5,FALSE)</f>
        <v>0</v>
      </c>
      <c r="M1144" s="22">
        <f t="shared" si="173"/>
        <v>0.60000000000000009</v>
      </c>
      <c r="N1144" s="22">
        <f t="shared" si="174"/>
        <v>3.7800000000000002</v>
      </c>
      <c r="O1144" s="22" t="s">
        <v>39</v>
      </c>
      <c r="P1144" s="24">
        <f t="shared" ca="1" si="170"/>
        <v>0.4435308941588082</v>
      </c>
      <c r="Q1144" s="24">
        <f t="shared" ca="1" si="171"/>
        <v>2.2110857330228195</v>
      </c>
      <c r="R1144" s="24">
        <f t="shared" ca="1" si="175"/>
        <v>2.6546166271816278</v>
      </c>
      <c r="S1144" s="22" t="str">
        <f t="shared" ca="1" si="176"/>
        <v/>
      </c>
      <c r="T1144" s="24" t="str">
        <f t="shared" ca="1" si="177"/>
        <v/>
      </c>
      <c r="U1144" s="24">
        <f t="shared" ca="1" si="172"/>
        <v>0</v>
      </c>
    </row>
    <row r="1145" spans="7:21" x14ac:dyDescent="0.25">
      <c r="G1145" s="22">
        <v>1138</v>
      </c>
      <c r="H1145" s="22">
        <f>HLOOKUP($O1145,$B$8:$E$26,H$5,FALSE)</f>
        <v>3</v>
      </c>
      <c r="I1145" s="22">
        <f>HLOOKUP($O1145,$B$8:$E$26,I$5,FALSE)</f>
        <v>0.2</v>
      </c>
      <c r="J1145" s="22">
        <f>HLOOKUP($O1145,$B$8:$E$26,J$5,FALSE)</f>
        <v>1.26</v>
      </c>
      <c r="K1145" s="22">
        <f>HLOOKUP($O1145,$B$8:$E$26,K$5,FALSE)</f>
        <v>0</v>
      </c>
      <c r="L1145" s="22">
        <f>HLOOKUP($O1145,$B$8:$E$26,L$5,FALSE)</f>
        <v>0</v>
      </c>
      <c r="M1145" s="22">
        <f t="shared" si="173"/>
        <v>0.60000000000000009</v>
      </c>
      <c r="N1145" s="22">
        <f t="shared" si="174"/>
        <v>3.7800000000000002</v>
      </c>
      <c r="O1145" s="22" t="s">
        <v>39</v>
      </c>
      <c r="P1145" s="24">
        <f t="shared" ca="1" si="170"/>
        <v>0.42448561330366963</v>
      </c>
      <c r="Q1145" s="24">
        <f t="shared" ca="1" si="171"/>
        <v>2.464606868665224</v>
      </c>
      <c r="R1145" s="24">
        <f t="shared" ca="1" si="175"/>
        <v>2.8890924819688939</v>
      </c>
      <c r="S1145" s="22" t="str">
        <f t="shared" ca="1" si="176"/>
        <v/>
      </c>
      <c r="T1145" s="24" t="str">
        <f t="shared" ca="1" si="177"/>
        <v/>
      </c>
      <c r="U1145" s="24">
        <f t="shared" ca="1" si="172"/>
        <v>0</v>
      </c>
    </row>
    <row r="1146" spans="7:21" x14ac:dyDescent="0.25">
      <c r="G1146" s="22">
        <v>1139</v>
      </c>
      <c r="H1146" s="22">
        <f>HLOOKUP($O1146,$B$8:$E$26,H$5,FALSE)</f>
        <v>5</v>
      </c>
      <c r="I1146" s="22">
        <f>HLOOKUP($O1146,$B$8:$E$26,I$5,FALSE)</f>
        <v>0.18</v>
      </c>
      <c r="J1146" s="22">
        <f>HLOOKUP($O1146,$B$8:$E$26,J$5,FALSE)</f>
        <v>1.37</v>
      </c>
      <c r="K1146" s="22">
        <f>HLOOKUP($O1146,$B$8:$E$26,K$5,FALSE)</f>
        <v>0</v>
      </c>
      <c r="L1146" s="22">
        <f>HLOOKUP($O1146,$B$8:$E$26,L$5,FALSE)</f>
        <v>0</v>
      </c>
      <c r="M1146" s="22">
        <f t="shared" si="173"/>
        <v>0.89999999999999991</v>
      </c>
      <c r="N1146" s="22">
        <f t="shared" si="174"/>
        <v>6.8500000000000005</v>
      </c>
      <c r="O1146" s="22" t="s">
        <v>40</v>
      </c>
      <c r="P1146" s="24">
        <f t="shared" ca="1" si="170"/>
        <v>8.6895352351525568E-2</v>
      </c>
      <c r="Q1146" s="24">
        <f t="shared" ca="1" si="171"/>
        <v>3.4858576789909601</v>
      </c>
      <c r="R1146" s="24">
        <f t="shared" ca="1" si="175"/>
        <v>3.5727530313424856</v>
      </c>
      <c r="S1146" s="22" t="str">
        <f t="shared" ca="1" si="176"/>
        <v/>
      </c>
      <c r="T1146" s="24" t="str">
        <f t="shared" ca="1" si="177"/>
        <v/>
      </c>
      <c r="U1146" s="24">
        <f t="shared" ca="1" si="172"/>
        <v>0</v>
      </c>
    </row>
    <row r="1147" spans="7:21" x14ac:dyDescent="0.25">
      <c r="G1147" s="22">
        <v>1140</v>
      </c>
      <c r="H1147" s="22">
        <f>HLOOKUP($O1147,$B$8:$E$26,H$5,FALSE)</f>
        <v>10</v>
      </c>
      <c r="I1147" s="22">
        <f>HLOOKUP($O1147,$B$8:$E$26,I$5,FALSE)</f>
        <v>0.2</v>
      </c>
      <c r="J1147" s="22">
        <f>HLOOKUP($O1147,$B$8:$E$26,J$5,FALSE)</f>
        <v>1.4</v>
      </c>
      <c r="K1147" s="22">
        <f>HLOOKUP($O1147,$B$8:$E$26,K$5,FALSE)</f>
        <v>0</v>
      </c>
      <c r="L1147" s="22">
        <f>HLOOKUP($O1147,$B$8:$E$26,L$5,FALSE)</f>
        <v>0</v>
      </c>
      <c r="M1147" s="22">
        <f t="shared" si="173"/>
        <v>2</v>
      </c>
      <c r="N1147" s="22">
        <f t="shared" si="174"/>
        <v>14</v>
      </c>
      <c r="O1147" s="22" t="s">
        <v>41</v>
      </c>
      <c r="P1147" s="24">
        <f t="shared" ca="1" si="170"/>
        <v>9.3989448786095942E-3</v>
      </c>
      <c r="Q1147" s="24">
        <f t="shared" ca="1" si="171"/>
        <v>7.4005670084931348</v>
      </c>
      <c r="R1147" s="24">
        <f t="shared" ca="1" si="175"/>
        <v>7.4099659533717439</v>
      </c>
      <c r="S1147" s="22" t="str">
        <f t="shared" ca="1" si="176"/>
        <v/>
      </c>
      <c r="T1147" s="24" t="str">
        <f t="shared" ca="1" si="177"/>
        <v/>
      </c>
      <c r="U1147" s="24">
        <f t="shared" ca="1" si="172"/>
        <v>0</v>
      </c>
    </row>
    <row r="1148" spans="7:21" x14ac:dyDescent="0.25">
      <c r="G1148" s="22">
        <v>1141</v>
      </c>
      <c r="H1148" s="22">
        <f>HLOOKUP($O1148,$B$8:$E$26,H$5,FALSE)</f>
        <v>5</v>
      </c>
      <c r="I1148" s="22">
        <f>HLOOKUP($O1148,$B$8:$E$26,I$5,FALSE)</f>
        <v>0.18</v>
      </c>
      <c r="J1148" s="22">
        <f>HLOOKUP($O1148,$B$8:$E$26,J$5,FALSE)</f>
        <v>1.37</v>
      </c>
      <c r="K1148" s="22">
        <f>HLOOKUP($O1148,$B$8:$E$26,K$5,FALSE)</f>
        <v>0</v>
      </c>
      <c r="L1148" s="22">
        <f>HLOOKUP($O1148,$B$8:$E$26,L$5,FALSE)</f>
        <v>0</v>
      </c>
      <c r="M1148" s="22">
        <f t="shared" si="173"/>
        <v>0.89999999999999991</v>
      </c>
      <c r="N1148" s="22">
        <f t="shared" si="174"/>
        <v>6.8500000000000005</v>
      </c>
      <c r="O1148" s="22" t="s">
        <v>40</v>
      </c>
      <c r="P1148" s="24">
        <f t="shared" ca="1" si="170"/>
        <v>0.45066837555011335</v>
      </c>
      <c r="Q1148" s="24">
        <f t="shared" ca="1" si="171"/>
        <v>4.7370188975545071</v>
      </c>
      <c r="R1148" s="24">
        <f t="shared" ca="1" si="175"/>
        <v>5.1876872731046202</v>
      </c>
      <c r="S1148" s="22" t="str">
        <f t="shared" ca="1" si="176"/>
        <v>C</v>
      </c>
      <c r="T1148" s="24">
        <f t="shared" ca="1" si="177"/>
        <v>0.18768727310462019</v>
      </c>
      <c r="U1148" s="24">
        <f t="shared" ca="1" si="172"/>
        <v>0</v>
      </c>
    </row>
    <row r="1149" spans="7:21" x14ac:dyDescent="0.25">
      <c r="G1149" s="22">
        <v>1142</v>
      </c>
      <c r="H1149" s="22">
        <f>HLOOKUP($O1149,$B$8:$E$26,H$5,FALSE)</f>
        <v>3</v>
      </c>
      <c r="I1149" s="22">
        <f>HLOOKUP($O1149,$B$8:$E$26,I$5,FALSE)</f>
        <v>0.2</v>
      </c>
      <c r="J1149" s="22">
        <f>HLOOKUP($O1149,$B$8:$E$26,J$5,FALSE)</f>
        <v>1.26</v>
      </c>
      <c r="K1149" s="22">
        <f>HLOOKUP($O1149,$B$8:$E$26,K$5,FALSE)</f>
        <v>0</v>
      </c>
      <c r="L1149" s="22">
        <f>HLOOKUP($O1149,$B$8:$E$26,L$5,FALSE)</f>
        <v>0</v>
      </c>
      <c r="M1149" s="22">
        <f t="shared" si="173"/>
        <v>0.60000000000000009</v>
      </c>
      <c r="N1149" s="22">
        <f t="shared" si="174"/>
        <v>3.7800000000000002</v>
      </c>
      <c r="O1149" s="22" t="s">
        <v>39</v>
      </c>
      <c r="P1149" s="24">
        <f t="shared" ca="1" si="170"/>
        <v>0.33449684223191378</v>
      </c>
      <c r="Q1149" s="24">
        <f t="shared" ca="1" si="171"/>
        <v>1.9607417959264559</v>
      </c>
      <c r="R1149" s="24">
        <f t="shared" ca="1" si="175"/>
        <v>2.2952386381583696</v>
      </c>
      <c r="S1149" s="22" t="str">
        <f t="shared" ca="1" si="176"/>
        <v/>
      </c>
      <c r="T1149" s="24" t="str">
        <f t="shared" ca="1" si="177"/>
        <v/>
      </c>
      <c r="U1149" s="24">
        <f t="shared" ca="1" si="172"/>
        <v>0</v>
      </c>
    </row>
    <row r="1150" spans="7:21" x14ac:dyDescent="0.25">
      <c r="G1150" s="22">
        <v>1143</v>
      </c>
      <c r="H1150" s="22">
        <f>HLOOKUP($O1150,$B$8:$E$26,H$5,FALSE)</f>
        <v>3</v>
      </c>
      <c r="I1150" s="22">
        <f>HLOOKUP($O1150,$B$8:$E$26,I$5,FALSE)</f>
        <v>0.2</v>
      </c>
      <c r="J1150" s="22">
        <f>HLOOKUP($O1150,$B$8:$E$26,J$5,FALSE)</f>
        <v>1.26</v>
      </c>
      <c r="K1150" s="22">
        <f>HLOOKUP($O1150,$B$8:$E$26,K$5,FALSE)</f>
        <v>0</v>
      </c>
      <c r="L1150" s="22">
        <f>HLOOKUP($O1150,$B$8:$E$26,L$5,FALSE)</f>
        <v>0</v>
      </c>
      <c r="M1150" s="22">
        <f t="shared" si="173"/>
        <v>0.60000000000000009</v>
      </c>
      <c r="N1150" s="22">
        <f t="shared" si="174"/>
        <v>3.7800000000000002</v>
      </c>
      <c r="O1150" s="22" t="s">
        <v>39</v>
      </c>
      <c r="P1150" s="24">
        <f t="shared" ca="1" si="170"/>
        <v>0.26387535644930704</v>
      </c>
      <c r="Q1150" s="24">
        <f t="shared" ca="1" si="171"/>
        <v>1.9337982599389765</v>
      </c>
      <c r="R1150" s="24">
        <f t="shared" ca="1" si="175"/>
        <v>2.1976736163882835</v>
      </c>
      <c r="S1150" s="22" t="str">
        <f t="shared" ca="1" si="176"/>
        <v/>
      </c>
      <c r="T1150" s="24" t="str">
        <f t="shared" ca="1" si="177"/>
        <v/>
      </c>
      <c r="U1150" s="24">
        <f t="shared" ca="1" si="172"/>
        <v>0</v>
      </c>
    </row>
    <row r="1151" spans="7:21" x14ac:dyDescent="0.25">
      <c r="G1151" s="22">
        <v>1144</v>
      </c>
      <c r="H1151" s="22">
        <f>HLOOKUP($O1151,$B$8:$E$26,H$5,FALSE)</f>
        <v>10</v>
      </c>
      <c r="I1151" s="22">
        <f>HLOOKUP($O1151,$B$8:$E$26,I$5,FALSE)</f>
        <v>0.2</v>
      </c>
      <c r="J1151" s="22">
        <f>HLOOKUP($O1151,$B$8:$E$26,J$5,FALSE)</f>
        <v>1.4</v>
      </c>
      <c r="K1151" s="22">
        <f>HLOOKUP($O1151,$B$8:$E$26,K$5,FALSE)</f>
        <v>0</v>
      </c>
      <c r="L1151" s="22">
        <f>HLOOKUP($O1151,$B$8:$E$26,L$5,FALSE)</f>
        <v>0</v>
      </c>
      <c r="M1151" s="22">
        <f t="shared" si="173"/>
        <v>2</v>
      </c>
      <c r="N1151" s="22">
        <f t="shared" si="174"/>
        <v>14</v>
      </c>
      <c r="O1151" s="22" t="s">
        <v>41</v>
      </c>
      <c r="P1151" s="24">
        <f t="shared" ca="1" si="170"/>
        <v>1.0131251201956568</v>
      </c>
      <c r="Q1151" s="24">
        <f t="shared" ca="1" si="171"/>
        <v>8.0468805991907946</v>
      </c>
      <c r="R1151" s="24">
        <f t="shared" ca="1" si="175"/>
        <v>9.0600057193864512</v>
      </c>
      <c r="S1151" s="22" t="str">
        <f t="shared" ca="1" si="176"/>
        <v/>
      </c>
      <c r="T1151" s="24" t="str">
        <f t="shared" ca="1" si="177"/>
        <v/>
      </c>
      <c r="U1151" s="24">
        <f t="shared" ca="1" si="172"/>
        <v>0</v>
      </c>
    </row>
    <row r="1152" spans="7:21" x14ac:dyDescent="0.25">
      <c r="G1152" s="22">
        <v>1145</v>
      </c>
      <c r="H1152" s="22">
        <f>HLOOKUP($O1152,$B$8:$E$26,H$5,FALSE)</f>
        <v>1</v>
      </c>
      <c r="I1152" s="22">
        <f>HLOOKUP($O1152,$B$8:$E$26,I$5,FALSE)</f>
        <v>0.3</v>
      </c>
      <c r="J1152" s="22">
        <f>HLOOKUP($O1152,$B$8:$E$26,J$5,FALSE)</f>
        <v>0.95</v>
      </c>
      <c r="K1152" s="22">
        <f>HLOOKUP($O1152,$B$8:$E$26,K$5,FALSE)</f>
        <v>0</v>
      </c>
      <c r="L1152" s="22">
        <f>HLOOKUP($O1152,$B$8:$E$26,L$5,FALSE)</f>
        <v>0</v>
      </c>
      <c r="M1152" s="22">
        <f t="shared" si="173"/>
        <v>0.3</v>
      </c>
      <c r="N1152" s="22">
        <f t="shared" si="174"/>
        <v>0.95</v>
      </c>
      <c r="O1152" s="22" t="s">
        <v>38</v>
      </c>
      <c r="P1152" s="24">
        <f t="shared" ca="1" si="170"/>
        <v>8.2673240611054091E-2</v>
      </c>
      <c r="Q1152" s="24">
        <f t="shared" ca="1" si="171"/>
        <v>0.58807853552688905</v>
      </c>
      <c r="R1152" s="24">
        <f t="shared" ca="1" si="175"/>
        <v>0.67075177613794312</v>
      </c>
      <c r="S1152" s="22" t="str">
        <f t="shared" ca="1" si="176"/>
        <v/>
      </c>
      <c r="T1152" s="24" t="str">
        <f t="shared" ca="1" si="177"/>
        <v/>
      </c>
      <c r="U1152" s="24">
        <f t="shared" ca="1" si="172"/>
        <v>0</v>
      </c>
    </row>
    <row r="1153" spans="7:21" x14ac:dyDescent="0.25">
      <c r="G1153" s="22">
        <v>1146</v>
      </c>
      <c r="H1153" s="22">
        <f>HLOOKUP($O1153,$B$8:$E$26,H$5,FALSE)</f>
        <v>5</v>
      </c>
      <c r="I1153" s="22">
        <f>HLOOKUP($O1153,$B$8:$E$26,I$5,FALSE)</f>
        <v>0.18</v>
      </c>
      <c r="J1153" s="22">
        <f>HLOOKUP($O1153,$B$8:$E$26,J$5,FALSE)</f>
        <v>1.37</v>
      </c>
      <c r="K1153" s="22">
        <f>HLOOKUP($O1153,$B$8:$E$26,K$5,FALSE)</f>
        <v>0</v>
      </c>
      <c r="L1153" s="22">
        <f>HLOOKUP($O1153,$B$8:$E$26,L$5,FALSE)</f>
        <v>0</v>
      </c>
      <c r="M1153" s="22">
        <f t="shared" si="173"/>
        <v>0.89999999999999991</v>
      </c>
      <c r="N1153" s="22">
        <f t="shared" si="174"/>
        <v>6.8500000000000005</v>
      </c>
      <c r="O1153" s="22" t="s">
        <v>40</v>
      </c>
      <c r="P1153" s="24">
        <f t="shared" ca="1" si="170"/>
        <v>0.26103306901863116</v>
      </c>
      <c r="Q1153" s="24">
        <f t="shared" ca="1" si="171"/>
        <v>4.0559770088507703</v>
      </c>
      <c r="R1153" s="24">
        <f t="shared" ca="1" si="175"/>
        <v>4.3170100778694014</v>
      </c>
      <c r="S1153" s="22" t="str">
        <f t="shared" ca="1" si="176"/>
        <v/>
      </c>
      <c r="T1153" s="24" t="str">
        <f t="shared" ca="1" si="177"/>
        <v/>
      </c>
      <c r="U1153" s="24">
        <f t="shared" ca="1" si="172"/>
        <v>0</v>
      </c>
    </row>
    <row r="1154" spans="7:21" x14ac:dyDescent="0.25">
      <c r="G1154" s="22">
        <v>1147</v>
      </c>
      <c r="H1154" s="22">
        <f>HLOOKUP($O1154,$B$8:$E$26,H$5,FALSE)</f>
        <v>5</v>
      </c>
      <c r="I1154" s="22">
        <f>HLOOKUP($O1154,$B$8:$E$26,I$5,FALSE)</f>
        <v>0.18</v>
      </c>
      <c r="J1154" s="22">
        <f>HLOOKUP($O1154,$B$8:$E$26,J$5,FALSE)</f>
        <v>1.37</v>
      </c>
      <c r="K1154" s="22">
        <f>HLOOKUP($O1154,$B$8:$E$26,K$5,FALSE)</f>
        <v>0</v>
      </c>
      <c r="L1154" s="22">
        <f>HLOOKUP($O1154,$B$8:$E$26,L$5,FALSE)</f>
        <v>0</v>
      </c>
      <c r="M1154" s="22">
        <f t="shared" si="173"/>
        <v>0.89999999999999991</v>
      </c>
      <c r="N1154" s="22">
        <f t="shared" si="174"/>
        <v>6.8500000000000005</v>
      </c>
      <c r="O1154" s="22" t="s">
        <v>40</v>
      </c>
      <c r="P1154" s="24">
        <f t="shared" ca="1" si="170"/>
        <v>0.63753876376132812</v>
      </c>
      <c r="Q1154" s="24">
        <f t="shared" ca="1" si="171"/>
        <v>3.1527723266259109</v>
      </c>
      <c r="R1154" s="24">
        <f t="shared" ca="1" si="175"/>
        <v>3.790311090387239</v>
      </c>
      <c r="S1154" s="22" t="str">
        <f t="shared" ca="1" si="176"/>
        <v/>
      </c>
      <c r="T1154" s="24" t="str">
        <f t="shared" ca="1" si="177"/>
        <v/>
      </c>
      <c r="U1154" s="24">
        <f t="shared" ca="1" si="172"/>
        <v>0</v>
      </c>
    </row>
    <row r="1155" spans="7:21" x14ac:dyDescent="0.25">
      <c r="G1155" s="22">
        <v>1148</v>
      </c>
      <c r="H1155" s="22">
        <f>HLOOKUP($O1155,$B$8:$E$26,H$5,FALSE)</f>
        <v>10</v>
      </c>
      <c r="I1155" s="22">
        <f>HLOOKUP($O1155,$B$8:$E$26,I$5,FALSE)</f>
        <v>0.2</v>
      </c>
      <c r="J1155" s="22">
        <f>HLOOKUP($O1155,$B$8:$E$26,J$5,FALSE)</f>
        <v>1.4</v>
      </c>
      <c r="K1155" s="22">
        <f>HLOOKUP($O1155,$B$8:$E$26,K$5,FALSE)</f>
        <v>0</v>
      </c>
      <c r="L1155" s="22">
        <f>HLOOKUP($O1155,$B$8:$E$26,L$5,FALSE)</f>
        <v>0</v>
      </c>
      <c r="M1155" s="22">
        <f t="shared" si="173"/>
        <v>2</v>
      </c>
      <c r="N1155" s="22">
        <f t="shared" si="174"/>
        <v>14</v>
      </c>
      <c r="O1155" s="22" t="s">
        <v>41</v>
      </c>
      <c r="P1155" s="24">
        <f t="shared" ca="1" si="170"/>
        <v>1.4683534680973021</v>
      </c>
      <c r="Q1155" s="24">
        <f t="shared" ca="1" si="171"/>
        <v>7.3692833750936053</v>
      </c>
      <c r="R1155" s="24">
        <f t="shared" ca="1" si="175"/>
        <v>8.8376368431909071</v>
      </c>
      <c r="S1155" s="22" t="str">
        <f t="shared" ca="1" si="176"/>
        <v/>
      </c>
      <c r="T1155" s="24" t="str">
        <f t="shared" ca="1" si="177"/>
        <v/>
      </c>
      <c r="U1155" s="24">
        <f t="shared" ca="1" si="172"/>
        <v>0</v>
      </c>
    </row>
    <row r="1156" spans="7:21" x14ac:dyDescent="0.25">
      <c r="G1156" s="22">
        <v>1149</v>
      </c>
      <c r="H1156" s="22">
        <f>HLOOKUP($O1156,$B$8:$E$26,H$5,FALSE)</f>
        <v>1</v>
      </c>
      <c r="I1156" s="22">
        <f>HLOOKUP($O1156,$B$8:$E$26,I$5,FALSE)</f>
        <v>0.3</v>
      </c>
      <c r="J1156" s="22">
        <f>HLOOKUP($O1156,$B$8:$E$26,J$5,FALSE)</f>
        <v>0.95</v>
      </c>
      <c r="K1156" s="22">
        <f>HLOOKUP($O1156,$B$8:$E$26,K$5,FALSE)</f>
        <v>0</v>
      </c>
      <c r="L1156" s="22">
        <f>HLOOKUP($O1156,$B$8:$E$26,L$5,FALSE)</f>
        <v>0</v>
      </c>
      <c r="M1156" s="22">
        <f t="shared" si="173"/>
        <v>0.3</v>
      </c>
      <c r="N1156" s="22">
        <f t="shared" si="174"/>
        <v>0.95</v>
      </c>
      <c r="O1156" s="22" t="s">
        <v>38</v>
      </c>
      <c r="P1156" s="24">
        <f t="shared" ca="1" si="170"/>
        <v>2.948947949886762E-2</v>
      </c>
      <c r="Q1156" s="24">
        <f t="shared" ca="1" si="171"/>
        <v>0.59519254451880521</v>
      </c>
      <c r="R1156" s="24">
        <f t="shared" ca="1" si="175"/>
        <v>0.62468202401767281</v>
      </c>
      <c r="S1156" s="22" t="str">
        <f t="shared" ca="1" si="176"/>
        <v/>
      </c>
      <c r="T1156" s="24" t="str">
        <f t="shared" ca="1" si="177"/>
        <v/>
      </c>
      <c r="U1156" s="24">
        <f t="shared" ca="1" si="172"/>
        <v>0</v>
      </c>
    </row>
    <row r="1157" spans="7:21" x14ac:dyDescent="0.25">
      <c r="G1157" s="22">
        <v>1150</v>
      </c>
      <c r="H1157" s="22">
        <f>HLOOKUP($O1157,$B$8:$E$26,H$5,FALSE)</f>
        <v>1</v>
      </c>
      <c r="I1157" s="22">
        <f>HLOOKUP($O1157,$B$8:$E$26,I$5,FALSE)</f>
        <v>0.3</v>
      </c>
      <c r="J1157" s="22">
        <f>HLOOKUP($O1157,$B$8:$E$26,J$5,FALSE)</f>
        <v>0.95</v>
      </c>
      <c r="K1157" s="22">
        <f>HLOOKUP($O1157,$B$8:$E$26,K$5,FALSE)</f>
        <v>0</v>
      </c>
      <c r="L1157" s="22">
        <f>HLOOKUP($O1157,$B$8:$E$26,L$5,FALSE)</f>
        <v>0</v>
      </c>
      <c r="M1157" s="22">
        <f t="shared" si="173"/>
        <v>0.3</v>
      </c>
      <c r="N1157" s="22">
        <f t="shared" si="174"/>
        <v>0.95</v>
      </c>
      <c r="O1157" s="22" t="s">
        <v>38</v>
      </c>
      <c r="P1157" s="24">
        <f t="shared" ca="1" si="170"/>
        <v>0.24224617466559045</v>
      </c>
      <c r="Q1157" s="24">
        <f t="shared" ca="1" si="171"/>
        <v>0.60489547796017462</v>
      </c>
      <c r="R1157" s="24">
        <f t="shared" ca="1" si="175"/>
        <v>0.84714165262576513</v>
      </c>
      <c r="S1157" s="22" t="str">
        <f t="shared" ca="1" si="176"/>
        <v/>
      </c>
      <c r="T1157" s="24" t="str">
        <f t="shared" ca="1" si="177"/>
        <v/>
      </c>
      <c r="U1157" s="24">
        <f t="shared" ca="1" si="172"/>
        <v>0</v>
      </c>
    </row>
    <row r="1158" spans="7:21" x14ac:dyDescent="0.25">
      <c r="G1158" s="22">
        <v>1151</v>
      </c>
      <c r="H1158" s="22">
        <f>HLOOKUP($O1158,$B$8:$E$26,H$5,FALSE)</f>
        <v>1</v>
      </c>
      <c r="I1158" s="22">
        <f>HLOOKUP($O1158,$B$8:$E$26,I$5,FALSE)</f>
        <v>0.3</v>
      </c>
      <c r="J1158" s="22">
        <f>HLOOKUP($O1158,$B$8:$E$26,J$5,FALSE)</f>
        <v>0.95</v>
      </c>
      <c r="K1158" s="22">
        <f>HLOOKUP($O1158,$B$8:$E$26,K$5,FALSE)</f>
        <v>0</v>
      </c>
      <c r="L1158" s="22">
        <f>HLOOKUP($O1158,$B$8:$E$26,L$5,FALSE)</f>
        <v>0</v>
      </c>
      <c r="M1158" s="22">
        <f t="shared" si="173"/>
        <v>0.3</v>
      </c>
      <c r="N1158" s="22">
        <f t="shared" si="174"/>
        <v>0.95</v>
      </c>
      <c r="O1158" s="22" t="s">
        <v>38</v>
      </c>
      <c r="P1158" s="24">
        <f t="shared" ca="1" si="170"/>
        <v>0.25424642579001194</v>
      </c>
      <c r="Q1158" s="24">
        <f t="shared" ca="1" si="171"/>
        <v>0.64290144089721846</v>
      </c>
      <c r="R1158" s="24">
        <f t="shared" ca="1" si="175"/>
        <v>0.89714786668723034</v>
      </c>
      <c r="S1158" s="22" t="str">
        <f t="shared" ca="1" si="176"/>
        <v/>
      </c>
      <c r="T1158" s="24" t="str">
        <f t="shared" ca="1" si="177"/>
        <v/>
      </c>
      <c r="U1158" s="24">
        <f t="shared" ca="1" si="172"/>
        <v>0</v>
      </c>
    </row>
    <row r="1159" spans="7:21" x14ac:dyDescent="0.25">
      <c r="G1159" s="22">
        <v>1152</v>
      </c>
      <c r="H1159" s="22">
        <f>HLOOKUP($O1159,$B$8:$E$26,H$5,FALSE)</f>
        <v>5</v>
      </c>
      <c r="I1159" s="22">
        <f>HLOOKUP($O1159,$B$8:$E$26,I$5,FALSE)</f>
        <v>0.18</v>
      </c>
      <c r="J1159" s="22">
        <f>HLOOKUP($O1159,$B$8:$E$26,J$5,FALSE)</f>
        <v>1.37</v>
      </c>
      <c r="K1159" s="22">
        <f>HLOOKUP($O1159,$B$8:$E$26,K$5,FALSE)</f>
        <v>0</v>
      </c>
      <c r="L1159" s="22">
        <f>HLOOKUP($O1159,$B$8:$E$26,L$5,FALSE)</f>
        <v>0</v>
      </c>
      <c r="M1159" s="22">
        <f t="shared" si="173"/>
        <v>0.89999999999999991</v>
      </c>
      <c r="N1159" s="22">
        <f t="shared" si="174"/>
        <v>6.8500000000000005</v>
      </c>
      <c r="O1159" s="22" t="s">
        <v>40</v>
      </c>
      <c r="P1159" s="24">
        <f t="shared" ca="1" si="170"/>
        <v>0.54000905438995428</v>
      </c>
      <c r="Q1159" s="24">
        <f t="shared" ca="1" si="171"/>
        <v>3.8714389739970358</v>
      </c>
      <c r="R1159" s="24">
        <f t="shared" ca="1" si="175"/>
        <v>4.4114480283869906</v>
      </c>
      <c r="S1159" s="22" t="str">
        <f t="shared" ca="1" si="176"/>
        <v/>
      </c>
      <c r="T1159" s="24" t="str">
        <f t="shared" ca="1" si="177"/>
        <v/>
      </c>
      <c r="U1159" s="24">
        <f t="shared" ca="1" si="172"/>
        <v>0</v>
      </c>
    </row>
    <row r="1160" spans="7:21" x14ac:dyDescent="0.25">
      <c r="G1160" s="22">
        <v>1153</v>
      </c>
      <c r="H1160" s="22">
        <f>HLOOKUP($O1160,$B$8:$E$26,H$5,FALSE)</f>
        <v>3</v>
      </c>
      <c r="I1160" s="22">
        <f>HLOOKUP($O1160,$B$8:$E$26,I$5,FALSE)</f>
        <v>0.2</v>
      </c>
      <c r="J1160" s="22">
        <f>HLOOKUP($O1160,$B$8:$E$26,J$5,FALSE)</f>
        <v>1.26</v>
      </c>
      <c r="K1160" s="22">
        <f>HLOOKUP($O1160,$B$8:$E$26,K$5,FALSE)</f>
        <v>0</v>
      </c>
      <c r="L1160" s="22">
        <f>HLOOKUP($O1160,$B$8:$E$26,L$5,FALSE)</f>
        <v>0</v>
      </c>
      <c r="M1160" s="22">
        <f t="shared" si="173"/>
        <v>0.60000000000000009</v>
      </c>
      <c r="N1160" s="22">
        <f t="shared" si="174"/>
        <v>3.7800000000000002</v>
      </c>
      <c r="O1160" s="22" t="s">
        <v>39</v>
      </c>
      <c r="P1160" s="24">
        <f t="shared" ca="1" si="170"/>
        <v>0.47849981065312869</v>
      </c>
      <c r="Q1160" s="24">
        <f t="shared" ca="1" si="171"/>
        <v>2.3413673457158515</v>
      </c>
      <c r="R1160" s="24">
        <f t="shared" ca="1" si="175"/>
        <v>2.8198671563689803</v>
      </c>
      <c r="S1160" s="22" t="str">
        <f t="shared" ca="1" si="176"/>
        <v/>
      </c>
      <c r="T1160" s="24" t="str">
        <f t="shared" ca="1" si="177"/>
        <v/>
      </c>
      <c r="U1160" s="24">
        <f t="shared" ca="1" si="172"/>
        <v>0</v>
      </c>
    </row>
    <row r="1161" spans="7:21" x14ac:dyDescent="0.25">
      <c r="G1161" s="22">
        <v>1154</v>
      </c>
      <c r="H1161" s="22">
        <f>HLOOKUP($O1161,$B$8:$E$26,H$5,FALSE)</f>
        <v>3</v>
      </c>
      <c r="I1161" s="22">
        <f>HLOOKUP($O1161,$B$8:$E$26,I$5,FALSE)</f>
        <v>0.2</v>
      </c>
      <c r="J1161" s="22">
        <f>HLOOKUP($O1161,$B$8:$E$26,J$5,FALSE)</f>
        <v>1.26</v>
      </c>
      <c r="K1161" s="22">
        <f>HLOOKUP($O1161,$B$8:$E$26,K$5,FALSE)</f>
        <v>0</v>
      </c>
      <c r="L1161" s="22">
        <f>HLOOKUP($O1161,$B$8:$E$26,L$5,FALSE)</f>
        <v>0</v>
      </c>
      <c r="M1161" s="22">
        <f t="shared" si="173"/>
        <v>0.60000000000000009</v>
      </c>
      <c r="N1161" s="22">
        <f t="shared" si="174"/>
        <v>3.7800000000000002</v>
      </c>
      <c r="O1161" s="22" t="s">
        <v>39</v>
      </c>
      <c r="P1161" s="24">
        <f t="shared" ref="P1161:P1224" ca="1" si="178">RAND()*$M1161</f>
        <v>0.59452921817546767</v>
      </c>
      <c r="Q1161" s="24">
        <f t="shared" ref="Q1161:Q1224" ca="1" si="179">MIN(N1161*20,MAX(M1161,NORMINV(RAND(),N1161-(N1161-M1161)/2,(N1161-M1161)/16)))</f>
        <v>2.2468293229167244</v>
      </c>
      <c r="R1161" s="24">
        <f t="shared" ca="1" si="175"/>
        <v>2.841358541092192</v>
      </c>
      <c r="S1161" s="22" t="str">
        <f t="shared" ca="1" si="176"/>
        <v/>
      </c>
      <c r="T1161" s="24" t="str">
        <f t="shared" ca="1" si="177"/>
        <v/>
      </c>
      <c r="U1161" s="24">
        <f t="shared" ref="U1161:U1224" ca="1" si="180">Q1161*K1161*L1161</f>
        <v>0</v>
      </c>
    </row>
    <row r="1162" spans="7:21" x14ac:dyDescent="0.25">
      <c r="G1162" s="22">
        <v>1155</v>
      </c>
      <c r="H1162" s="22">
        <f>HLOOKUP($O1162,$B$8:$E$26,H$5,FALSE)</f>
        <v>10</v>
      </c>
      <c r="I1162" s="22">
        <f>HLOOKUP($O1162,$B$8:$E$26,I$5,FALSE)</f>
        <v>0.2</v>
      </c>
      <c r="J1162" s="22">
        <f>HLOOKUP($O1162,$B$8:$E$26,J$5,FALSE)</f>
        <v>1.4</v>
      </c>
      <c r="K1162" s="22">
        <f>HLOOKUP($O1162,$B$8:$E$26,K$5,FALSE)</f>
        <v>0</v>
      </c>
      <c r="L1162" s="22">
        <f>HLOOKUP($O1162,$B$8:$E$26,L$5,FALSE)</f>
        <v>0</v>
      </c>
      <c r="M1162" s="22">
        <f t="shared" si="173"/>
        <v>2</v>
      </c>
      <c r="N1162" s="22">
        <f t="shared" si="174"/>
        <v>14</v>
      </c>
      <c r="O1162" s="22" t="s">
        <v>41</v>
      </c>
      <c r="P1162" s="24">
        <f t="shared" ca="1" si="178"/>
        <v>1.2375629717741958</v>
      </c>
      <c r="Q1162" s="24">
        <f t="shared" ca="1" si="179"/>
        <v>8.1167510932184239</v>
      </c>
      <c r="R1162" s="24">
        <f t="shared" ca="1" si="175"/>
        <v>9.3543140649926197</v>
      </c>
      <c r="S1162" s="22" t="str">
        <f t="shared" ca="1" si="176"/>
        <v/>
      </c>
      <c r="T1162" s="24" t="str">
        <f t="shared" ca="1" si="177"/>
        <v/>
      </c>
      <c r="U1162" s="24">
        <f t="shared" ca="1" si="180"/>
        <v>0</v>
      </c>
    </row>
    <row r="1163" spans="7:21" x14ac:dyDescent="0.25">
      <c r="G1163" s="22">
        <v>1156</v>
      </c>
      <c r="H1163" s="22">
        <f>HLOOKUP($O1163,$B$8:$E$26,H$5,FALSE)</f>
        <v>3</v>
      </c>
      <c r="I1163" s="22">
        <f>HLOOKUP($O1163,$B$8:$E$26,I$5,FALSE)</f>
        <v>0.2</v>
      </c>
      <c r="J1163" s="22">
        <f>HLOOKUP($O1163,$B$8:$E$26,J$5,FALSE)</f>
        <v>1.26</v>
      </c>
      <c r="K1163" s="22">
        <f>HLOOKUP($O1163,$B$8:$E$26,K$5,FALSE)</f>
        <v>0</v>
      </c>
      <c r="L1163" s="22">
        <f>HLOOKUP($O1163,$B$8:$E$26,L$5,FALSE)</f>
        <v>0</v>
      </c>
      <c r="M1163" s="22">
        <f t="shared" si="173"/>
        <v>0.60000000000000009</v>
      </c>
      <c r="N1163" s="22">
        <f t="shared" si="174"/>
        <v>3.7800000000000002</v>
      </c>
      <c r="O1163" s="22" t="s">
        <v>39</v>
      </c>
      <c r="P1163" s="24">
        <f t="shared" ca="1" si="178"/>
        <v>0.47455511421623597</v>
      </c>
      <c r="Q1163" s="24">
        <f t="shared" ca="1" si="179"/>
        <v>2.0037807152756577</v>
      </c>
      <c r="R1163" s="24">
        <f t="shared" ca="1" si="175"/>
        <v>2.4783358294918938</v>
      </c>
      <c r="S1163" s="22" t="str">
        <f t="shared" ca="1" si="176"/>
        <v/>
      </c>
      <c r="T1163" s="24" t="str">
        <f t="shared" ca="1" si="177"/>
        <v/>
      </c>
      <c r="U1163" s="24">
        <f t="shared" ca="1" si="180"/>
        <v>0</v>
      </c>
    </row>
    <row r="1164" spans="7:21" x14ac:dyDescent="0.25">
      <c r="G1164" s="22">
        <v>1157</v>
      </c>
      <c r="H1164" s="22">
        <f>HLOOKUP($O1164,$B$8:$E$26,H$5,FALSE)</f>
        <v>3</v>
      </c>
      <c r="I1164" s="22">
        <f>HLOOKUP($O1164,$B$8:$E$26,I$5,FALSE)</f>
        <v>0.2</v>
      </c>
      <c r="J1164" s="22">
        <f>HLOOKUP($O1164,$B$8:$E$26,J$5,FALSE)</f>
        <v>1.26</v>
      </c>
      <c r="K1164" s="22">
        <f>HLOOKUP($O1164,$B$8:$E$26,K$5,FALSE)</f>
        <v>0</v>
      </c>
      <c r="L1164" s="22">
        <f>HLOOKUP($O1164,$B$8:$E$26,L$5,FALSE)</f>
        <v>0</v>
      </c>
      <c r="M1164" s="22">
        <f t="shared" si="173"/>
        <v>0.60000000000000009</v>
      </c>
      <c r="N1164" s="22">
        <f t="shared" si="174"/>
        <v>3.7800000000000002</v>
      </c>
      <c r="O1164" s="22" t="s">
        <v>39</v>
      </c>
      <c r="P1164" s="24">
        <f t="shared" ca="1" si="178"/>
        <v>0.54161887655268093</v>
      </c>
      <c r="Q1164" s="24">
        <f t="shared" ca="1" si="179"/>
        <v>1.7647973372095005</v>
      </c>
      <c r="R1164" s="24">
        <f t="shared" ca="1" si="175"/>
        <v>2.3064162137621813</v>
      </c>
      <c r="S1164" s="22" t="str">
        <f t="shared" ca="1" si="176"/>
        <v/>
      </c>
      <c r="T1164" s="24" t="str">
        <f t="shared" ca="1" si="177"/>
        <v/>
      </c>
      <c r="U1164" s="24">
        <f t="shared" ca="1" si="180"/>
        <v>0</v>
      </c>
    </row>
    <row r="1165" spans="7:21" x14ac:dyDescent="0.25">
      <c r="G1165" s="22">
        <v>1158</v>
      </c>
      <c r="H1165" s="22">
        <f>HLOOKUP($O1165,$B$8:$E$26,H$5,FALSE)</f>
        <v>5</v>
      </c>
      <c r="I1165" s="22">
        <f>HLOOKUP($O1165,$B$8:$E$26,I$5,FALSE)</f>
        <v>0.18</v>
      </c>
      <c r="J1165" s="22">
        <f>HLOOKUP($O1165,$B$8:$E$26,J$5,FALSE)</f>
        <v>1.37</v>
      </c>
      <c r="K1165" s="22">
        <f>HLOOKUP($O1165,$B$8:$E$26,K$5,FALSE)</f>
        <v>0</v>
      </c>
      <c r="L1165" s="22">
        <f>HLOOKUP($O1165,$B$8:$E$26,L$5,FALSE)</f>
        <v>0</v>
      </c>
      <c r="M1165" s="22">
        <f t="shared" si="173"/>
        <v>0.89999999999999991</v>
      </c>
      <c r="N1165" s="22">
        <f t="shared" si="174"/>
        <v>6.8500000000000005</v>
      </c>
      <c r="O1165" s="22" t="s">
        <v>40</v>
      </c>
      <c r="P1165" s="24">
        <f t="shared" ca="1" si="178"/>
        <v>0.75075720800034251</v>
      </c>
      <c r="Q1165" s="24">
        <f t="shared" ca="1" si="179"/>
        <v>4.2383750104826694</v>
      </c>
      <c r="R1165" s="24">
        <f t="shared" ca="1" si="175"/>
        <v>4.9891322184830118</v>
      </c>
      <c r="S1165" s="22" t="str">
        <f t="shared" ca="1" si="176"/>
        <v/>
      </c>
      <c r="T1165" s="24" t="str">
        <f t="shared" ca="1" si="177"/>
        <v/>
      </c>
      <c r="U1165" s="24">
        <f t="shared" ca="1" si="180"/>
        <v>0</v>
      </c>
    </row>
    <row r="1166" spans="7:21" x14ac:dyDescent="0.25">
      <c r="G1166" s="22">
        <v>1159</v>
      </c>
      <c r="H1166" s="22">
        <f>HLOOKUP($O1166,$B$8:$E$26,H$5,FALSE)</f>
        <v>1</v>
      </c>
      <c r="I1166" s="22">
        <f>HLOOKUP($O1166,$B$8:$E$26,I$5,FALSE)</f>
        <v>0.3</v>
      </c>
      <c r="J1166" s="22">
        <f>HLOOKUP($O1166,$B$8:$E$26,J$5,FALSE)</f>
        <v>0.95</v>
      </c>
      <c r="K1166" s="22">
        <f>HLOOKUP($O1166,$B$8:$E$26,K$5,FALSE)</f>
        <v>0</v>
      </c>
      <c r="L1166" s="22">
        <f>HLOOKUP($O1166,$B$8:$E$26,L$5,FALSE)</f>
        <v>0</v>
      </c>
      <c r="M1166" s="22">
        <f t="shared" si="173"/>
        <v>0.3</v>
      </c>
      <c r="N1166" s="22">
        <f t="shared" si="174"/>
        <v>0.95</v>
      </c>
      <c r="O1166" s="22" t="s">
        <v>38</v>
      </c>
      <c r="P1166" s="24">
        <f t="shared" ca="1" si="178"/>
        <v>0.29030366925076467</v>
      </c>
      <c r="Q1166" s="24">
        <f t="shared" ca="1" si="179"/>
        <v>0.6476830547892668</v>
      </c>
      <c r="R1166" s="24">
        <f t="shared" ca="1" si="175"/>
        <v>0.93798672404003147</v>
      </c>
      <c r="S1166" s="22" t="str">
        <f t="shared" ca="1" si="176"/>
        <v/>
      </c>
      <c r="T1166" s="24" t="str">
        <f t="shared" ca="1" si="177"/>
        <v/>
      </c>
      <c r="U1166" s="24">
        <f t="shared" ca="1" si="180"/>
        <v>0</v>
      </c>
    </row>
    <row r="1167" spans="7:21" x14ac:dyDescent="0.25">
      <c r="G1167" s="22">
        <v>1160</v>
      </c>
      <c r="H1167" s="22">
        <f>HLOOKUP($O1167,$B$8:$E$26,H$5,FALSE)</f>
        <v>1</v>
      </c>
      <c r="I1167" s="22">
        <f>HLOOKUP($O1167,$B$8:$E$26,I$5,FALSE)</f>
        <v>0.3</v>
      </c>
      <c r="J1167" s="22">
        <f>HLOOKUP($O1167,$B$8:$E$26,J$5,FALSE)</f>
        <v>0.95</v>
      </c>
      <c r="K1167" s="22">
        <f>HLOOKUP($O1167,$B$8:$E$26,K$5,FALSE)</f>
        <v>0</v>
      </c>
      <c r="L1167" s="22">
        <f>HLOOKUP($O1167,$B$8:$E$26,L$5,FALSE)</f>
        <v>0</v>
      </c>
      <c r="M1167" s="22">
        <f t="shared" ref="M1167:M1230" si="181">I1167*$H1167</f>
        <v>0.3</v>
      </c>
      <c r="N1167" s="22">
        <f t="shared" ref="N1167:N1230" si="182">J1167*$H1167</f>
        <v>0.95</v>
      </c>
      <c r="O1167" s="22" t="s">
        <v>38</v>
      </c>
      <c r="P1167" s="24">
        <f t="shared" ca="1" si="178"/>
        <v>0.21467603506054242</v>
      </c>
      <c r="Q1167" s="24">
        <f t="shared" ca="1" si="179"/>
        <v>0.59247807190813562</v>
      </c>
      <c r="R1167" s="24">
        <f t="shared" ca="1" si="175"/>
        <v>0.80715410696867806</v>
      </c>
      <c r="S1167" s="22" t="str">
        <f t="shared" ca="1" si="176"/>
        <v/>
      </c>
      <c r="T1167" s="24" t="str">
        <f t="shared" ca="1" si="177"/>
        <v/>
      </c>
      <c r="U1167" s="24">
        <f t="shared" ca="1" si="180"/>
        <v>0</v>
      </c>
    </row>
    <row r="1168" spans="7:21" x14ac:dyDescent="0.25">
      <c r="G1168" s="22">
        <v>1161</v>
      </c>
      <c r="H1168" s="22">
        <f>HLOOKUP($O1168,$B$8:$E$26,H$5,FALSE)</f>
        <v>1</v>
      </c>
      <c r="I1168" s="22">
        <f>HLOOKUP($O1168,$B$8:$E$26,I$5,FALSE)</f>
        <v>0.3</v>
      </c>
      <c r="J1168" s="22">
        <f>HLOOKUP($O1168,$B$8:$E$26,J$5,FALSE)</f>
        <v>0.95</v>
      </c>
      <c r="K1168" s="22">
        <f>HLOOKUP($O1168,$B$8:$E$26,K$5,FALSE)</f>
        <v>0</v>
      </c>
      <c r="L1168" s="22">
        <f>HLOOKUP($O1168,$B$8:$E$26,L$5,FALSE)</f>
        <v>0</v>
      </c>
      <c r="M1168" s="22">
        <f t="shared" si="181"/>
        <v>0.3</v>
      </c>
      <c r="N1168" s="22">
        <f t="shared" si="182"/>
        <v>0.95</v>
      </c>
      <c r="O1168" s="22" t="s">
        <v>38</v>
      </c>
      <c r="P1168" s="24">
        <f t="shared" ca="1" si="178"/>
        <v>0.21988622354444323</v>
      </c>
      <c r="Q1168" s="24">
        <f t="shared" ca="1" si="179"/>
        <v>0.67040112352818959</v>
      </c>
      <c r="R1168" s="24">
        <f t="shared" ca="1" si="175"/>
        <v>0.8902873470726328</v>
      </c>
      <c r="S1168" s="22" t="str">
        <f t="shared" ca="1" si="176"/>
        <v/>
      </c>
      <c r="T1168" s="24" t="str">
        <f t="shared" ca="1" si="177"/>
        <v/>
      </c>
      <c r="U1168" s="24">
        <f t="shared" ca="1" si="180"/>
        <v>0</v>
      </c>
    </row>
    <row r="1169" spans="7:21" x14ac:dyDescent="0.25">
      <c r="G1169" s="22">
        <v>1162</v>
      </c>
      <c r="H1169" s="22">
        <f>HLOOKUP($O1169,$B$8:$E$26,H$5,FALSE)</f>
        <v>3</v>
      </c>
      <c r="I1169" s="22">
        <f>HLOOKUP($O1169,$B$8:$E$26,I$5,FALSE)</f>
        <v>0.2</v>
      </c>
      <c r="J1169" s="22">
        <f>HLOOKUP($O1169,$B$8:$E$26,J$5,FALSE)</f>
        <v>1.26</v>
      </c>
      <c r="K1169" s="22">
        <f>HLOOKUP($O1169,$B$8:$E$26,K$5,FALSE)</f>
        <v>0</v>
      </c>
      <c r="L1169" s="22">
        <f>HLOOKUP($O1169,$B$8:$E$26,L$5,FALSE)</f>
        <v>0</v>
      </c>
      <c r="M1169" s="22">
        <f t="shared" si="181"/>
        <v>0.60000000000000009</v>
      </c>
      <c r="N1169" s="22">
        <f t="shared" si="182"/>
        <v>3.7800000000000002</v>
      </c>
      <c r="O1169" s="22" t="s">
        <v>39</v>
      </c>
      <c r="P1169" s="24">
        <f t="shared" ca="1" si="178"/>
        <v>0.10743036298230359</v>
      </c>
      <c r="Q1169" s="24">
        <f t="shared" ca="1" si="179"/>
        <v>2.1291850593587314</v>
      </c>
      <c r="R1169" s="24">
        <f t="shared" ca="1" si="175"/>
        <v>2.2366154223410351</v>
      </c>
      <c r="S1169" s="22" t="str">
        <f t="shared" ca="1" si="176"/>
        <v/>
      </c>
      <c r="T1169" s="24" t="str">
        <f t="shared" ca="1" si="177"/>
        <v/>
      </c>
      <c r="U1169" s="24">
        <f t="shared" ca="1" si="180"/>
        <v>0</v>
      </c>
    </row>
    <row r="1170" spans="7:21" x14ac:dyDescent="0.25">
      <c r="G1170" s="22">
        <v>1163</v>
      </c>
      <c r="H1170" s="22">
        <f>HLOOKUP($O1170,$B$8:$E$26,H$5,FALSE)</f>
        <v>5</v>
      </c>
      <c r="I1170" s="22">
        <f>HLOOKUP($O1170,$B$8:$E$26,I$5,FALSE)</f>
        <v>0.18</v>
      </c>
      <c r="J1170" s="22">
        <f>HLOOKUP($O1170,$B$8:$E$26,J$5,FALSE)</f>
        <v>1.37</v>
      </c>
      <c r="K1170" s="22">
        <f>HLOOKUP($O1170,$B$8:$E$26,K$5,FALSE)</f>
        <v>0</v>
      </c>
      <c r="L1170" s="22">
        <f>HLOOKUP($O1170,$B$8:$E$26,L$5,FALSE)</f>
        <v>0</v>
      </c>
      <c r="M1170" s="22">
        <f t="shared" si="181"/>
        <v>0.89999999999999991</v>
      </c>
      <c r="N1170" s="22">
        <f t="shared" si="182"/>
        <v>6.8500000000000005</v>
      </c>
      <c r="O1170" s="22" t="s">
        <v>40</v>
      </c>
      <c r="P1170" s="24">
        <f t="shared" ca="1" si="178"/>
        <v>0.85406683334784994</v>
      </c>
      <c r="Q1170" s="24">
        <f t="shared" ca="1" si="179"/>
        <v>4.0050187457104869</v>
      </c>
      <c r="R1170" s="24">
        <f t="shared" ca="1" si="175"/>
        <v>4.8590855790583367</v>
      </c>
      <c r="S1170" s="22" t="str">
        <f t="shared" ca="1" si="176"/>
        <v/>
      </c>
      <c r="T1170" s="24" t="str">
        <f t="shared" ca="1" si="177"/>
        <v/>
      </c>
      <c r="U1170" s="24">
        <f t="shared" ca="1" si="180"/>
        <v>0</v>
      </c>
    </row>
    <row r="1171" spans="7:21" x14ac:dyDescent="0.25">
      <c r="G1171" s="22">
        <v>1164</v>
      </c>
      <c r="H1171" s="22">
        <f>HLOOKUP($O1171,$B$8:$E$26,H$5,FALSE)</f>
        <v>10</v>
      </c>
      <c r="I1171" s="22">
        <f>HLOOKUP($O1171,$B$8:$E$26,I$5,FALSE)</f>
        <v>0.2</v>
      </c>
      <c r="J1171" s="22">
        <f>HLOOKUP($O1171,$B$8:$E$26,J$5,FALSE)</f>
        <v>1.4</v>
      </c>
      <c r="K1171" s="22">
        <f>HLOOKUP($O1171,$B$8:$E$26,K$5,FALSE)</f>
        <v>0</v>
      </c>
      <c r="L1171" s="22">
        <f>HLOOKUP($O1171,$B$8:$E$26,L$5,FALSE)</f>
        <v>0</v>
      </c>
      <c r="M1171" s="22">
        <f t="shared" si="181"/>
        <v>2</v>
      </c>
      <c r="N1171" s="22">
        <f t="shared" si="182"/>
        <v>14</v>
      </c>
      <c r="O1171" s="22" t="s">
        <v>41</v>
      </c>
      <c r="P1171" s="24">
        <f t="shared" ca="1" si="178"/>
        <v>1.6823717793816337</v>
      </c>
      <c r="Q1171" s="24">
        <f t="shared" ca="1" si="179"/>
        <v>8.2270555556802893</v>
      </c>
      <c r="R1171" s="24">
        <f t="shared" ca="1" si="175"/>
        <v>9.909427335061924</v>
      </c>
      <c r="S1171" s="22" t="str">
        <f t="shared" ca="1" si="176"/>
        <v/>
      </c>
      <c r="T1171" s="24" t="str">
        <f t="shared" ca="1" si="177"/>
        <v/>
      </c>
      <c r="U1171" s="24">
        <f t="shared" ca="1" si="180"/>
        <v>0</v>
      </c>
    </row>
    <row r="1172" spans="7:21" x14ac:dyDescent="0.25">
      <c r="G1172" s="22">
        <v>1165</v>
      </c>
      <c r="H1172" s="22">
        <f>HLOOKUP($O1172,$B$8:$E$26,H$5,FALSE)</f>
        <v>1</v>
      </c>
      <c r="I1172" s="22">
        <f>HLOOKUP($O1172,$B$8:$E$26,I$5,FALSE)</f>
        <v>0.3</v>
      </c>
      <c r="J1172" s="22">
        <f>HLOOKUP($O1172,$B$8:$E$26,J$5,FALSE)</f>
        <v>0.95</v>
      </c>
      <c r="K1172" s="22">
        <f>HLOOKUP($O1172,$B$8:$E$26,K$5,FALSE)</f>
        <v>0</v>
      </c>
      <c r="L1172" s="22">
        <f>HLOOKUP($O1172,$B$8:$E$26,L$5,FALSE)</f>
        <v>0</v>
      </c>
      <c r="M1172" s="22">
        <f t="shared" si="181"/>
        <v>0.3</v>
      </c>
      <c r="N1172" s="22">
        <f t="shared" si="182"/>
        <v>0.95</v>
      </c>
      <c r="O1172" s="22" t="s">
        <v>38</v>
      </c>
      <c r="P1172" s="24">
        <f t="shared" ca="1" si="178"/>
        <v>0.14390891039252343</v>
      </c>
      <c r="Q1172" s="24">
        <f t="shared" ca="1" si="179"/>
        <v>0.63121478109108387</v>
      </c>
      <c r="R1172" s="24">
        <f t="shared" ca="1" si="175"/>
        <v>0.77512369148360727</v>
      </c>
      <c r="S1172" s="22" t="str">
        <f t="shared" ca="1" si="176"/>
        <v/>
      </c>
      <c r="T1172" s="24" t="str">
        <f t="shared" ca="1" si="177"/>
        <v/>
      </c>
      <c r="U1172" s="24">
        <f t="shared" ca="1" si="180"/>
        <v>0</v>
      </c>
    </row>
    <row r="1173" spans="7:21" x14ac:dyDescent="0.25">
      <c r="G1173" s="22">
        <v>1166</v>
      </c>
      <c r="H1173" s="22">
        <f>HLOOKUP($O1173,$B$8:$E$26,H$5,FALSE)</f>
        <v>1</v>
      </c>
      <c r="I1173" s="22">
        <f>HLOOKUP($O1173,$B$8:$E$26,I$5,FALSE)</f>
        <v>0.3</v>
      </c>
      <c r="J1173" s="22">
        <f>HLOOKUP($O1173,$B$8:$E$26,J$5,FALSE)</f>
        <v>0.95</v>
      </c>
      <c r="K1173" s="22">
        <f>HLOOKUP($O1173,$B$8:$E$26,K$5,FALSE)</f>
        <v>0</v>
      </c>
      <c r="L1173" s="22">
        <f>HLOOKUP($O1173,$B$8:$E$26,L$5,FALSE)</f>
        <v>0</v>
      </c>
      <c r="M1173" s="22">
        <f t="shared" si="181"/>
        <v>0.3</v>
      </c>
      <c r="N1173" s="22">
        <f t="shared" si="182"/>
        <v>0.95</v>
      </c>
      <c r="O1173" s="22" t="s">
        <v>38</v>
      </c>
      <c r="P1173" s="24">
        <f t="shared" ca="1" si="178"/>
        <v>0.24485090211283569</v>
      </c>
      <c r="Q1173" s="24">
        <f t="shared" ca="1" si="179"/>
        <v>0.62069928930046947</v>
      </c>
      <c r="R1173" s="24">
        <f t="shared" ca="1" si="175"/>
        <v>0.86555019141330514</v>
      </c>
      <c r="S1173" s="22" t="str">
        <f t="shared" ca="1" si="176"/>
        <v/>
      </c>
      <c r="T1173" s="24" t="str">
        <f t="shared" ca="1" si="177"/>
        <v/>
      </c>
      <c r="U1173" s="24">
        <f t="shared" ca="1" si="180"/>
        <v>0</v>
      </c>
    </row>
    <row r="1174" spans="7:21" x14ac:dyDescent="0.25">
      <c r="G1174" s="22">
        <v>1167</v>
      </c>
      <c r="H1174" s="22">
        <f>HLOOKUP($O1174,$B$8:$E$26,H$5,FALSE)</f>
        <v>3</v>
      </c>
      <c r="I1174" s="22">
        <f>HLOOKUP($O1174,$B$8:$E$26,I$5,FALSE)</f>
        <v>0.2</v>
      </c>
      <c r="J1174" s="22">
        <f>HLOOKUP($O1174,$B$8:$E$26,J$5,FALSE)</f>
        <v>1.26</v>
      </c>
      <c r="K1174" s="22">
        <f>HLOOKUP($O1174,$B$8:$E$26,K$5,FALSE)</f>
        <v>0</v>
      </c>
      <c r="L1174" s="22">
        <f>HLOOKUP($O1174,$B$8:$E$26,L$5,FALSE)</f>
        <v>0</v>
      </c>
      <c r="M1174" s="22">
        <f t="shared" si="181"/>
        <v>0.60000000000000009</v>
      </c>
      <c r="N1174" s="22">
        <f t="shared" si="182"/>
        <v>3.7800000000000002</v>
      </c>
      <c r="O1174" s="22" t="s">
        <v>39</v>
      </c>
      <c r="P1174" s="24">
        <f t="shared" ca="1" si="178"/>
        <v>0.56958948563283374</v>
      </c>
      <c r="Q1174" s="24">
        <f t="shared" ca="1" si="179"/>
        <v>2.321317863214059</v>
      </c>
      <c r="R1174" s="24">
        <f t="shared" ca="1" si="175"/>
        <v>2.8909073488468926</v>
      </c>
      <c r="S1174" s="22" t="str">
        <f t="shared" ca="1" si="176"/>
        <v/>
      </c>
      <c r="T1174" s="24" t="str">
        <f t="shared" ca="1" si="177"/>
        <v/>
      </c>
      <c r="U1174" s="24">
        <f t="shared" ca="1" si="180"/>
        <v>0</v>
      </c>
    </row>
    <row r="1175" spans="7:21" x14ac:dyDescent="0.25">
      <c r="G1175" s="22">
        <v>1168</v>
      </c>
      <c r="H1175" s="22">
        <f>HLOOKUP($O1175,$B$8:$E$26,H$5,FALSE)</f>
        <v>3</v>
      </c>
      <c r="I1175" s="22">
        <f>HLOOKUP($O1175,$B$8:$E$26,I$5,FALSE)</f>
        <v>0.2</v>
      </c>
      <c r="J1175" s="22">
        <f>HLOOKUP($O1175,$B$8:$E$26,J$5,FALSE)</f>
        <v>1.26</v>
      </c>
      <c r="K1175" s="22">
        <f>HLOOKUP($O1175,$B$8:$E$26,K$5,FALSE)</f>
        <v>0</v>
      </c>
      <c r="L1175" s="22">
        <f>HLOOKUP($O1175,$B$8:$E$26,L$5,FALSE)</f>
        <v>0</v>
      </c>
      <c r="M1175" s="22">
        <f t="shared" si="181"/>
        <v>0.60000000000000009</v>
      </c>
      <c r="N1175" s="22">
        <f t="shared" si="182"/>
        <v>3.7800000000000002</v>
      </c>
      <c r="O1175" s="22" t="s">
        <v>39</v>
      </c>
      <c r="P1175" s="24">
        <f t="shared" ca="1" si="178"/>
        <v>0.1664664310053757</v>
      </c>
      <c r="Q1175" s="24">
        <f t="shared" ca="1" si="179"/>
        <v>2.2002176098275448</v>
      </c>
      <c r="R1175" s="24">
        <f t="shared" ca="1" si="175"/>
        <v>2.3666840408329204</v>
      </c>
      <c r="S1175" s="22" t="str">
        <f t="shared" ca="1" si="176"/>
        <v/>
      </c>
      <c r="T1175" s="24" t="str">
        <f t="shared" ca="1" si="177"/>
        <v/>
      </c>
      <c r="U1175" s="24">
        <f t="shared" ca="1" si="180"/>
        <v>0</v>
      </c>
    </row>
    <row r="1176" spans="7:21" x14ac:dyDescent="0.25">
      <c r="G1176" s="22">
        <v>1169</v>
      </c>
      <c r="H1176" s="22">
        <f>HLOOKUP($O1176,$B$8:$E$26,H$5,FALSE)</f>
        <v>5</v>
      </c>
      <c r="I1176" s="22">
        <f>HLOOKUP($O1176,$B$8:$E$26,I$5,FALSE)</f>
        <v>0.18</v>
      </c>
      <c r="J1176" s="22">
        <f>HLOOKUP($O1176,$B$8:$E$26,J$5,FALSE)</f>
        <v>1.37</v>
      </c>
      <c r="K1176" s="22">
        <f>HLOOKUP($O1176,$B$8:$E$26,K$5,FALSE)</f>
        <v>0</v>
      </c>
      <c r="L1176" s="22">
        <f>HLOOKUP($O1176,$B$8:$E$26,L$5,FALSE)</f>
        <v>0</v>
      </c>
      <c r="M1176" s="22">
        <f t="shared" si="181"/>
        <v>0.89999999999999991</v>
      </c>
      <c r="N1176" s="22">
        <f t="shared" si="182"/>
        <v>6.8500000000000005</v>
      </c>
      <c r="O1176" s="22" t="s">
        <v>40</v>
      </c>
      <c r="P1176" s="24">
        <f t="shared" ca="1" si="178"/>
        <v>0.14627308586890361</v>
      </c>
      <c r="Q1176" s="24">
        <f t="shared" ca="1" si="179"/>
        <v>3.5975252979767052</v>
      </c>
      <c r="R1176" s="24">
        <f t="shared" ca="1" si="175"/>
        <v>3.7437983838456086</v>
      </c>
      <c r="S1176" s="22" t="str">
        <f t="shared" ca="1" si="176"/>
        <v/>
      </c>
      <c r="T1176" s="24" t="str">
        <f t="shared" ca="1" si="177"/>
        <v/>
      </c>
      <c r="U1176" s="24">
        <f t="shared" ca="1" si="180"/>
        <v>0</v>
      </c>
    </row>
    <row r="1177" spans="7:21" x14ac:dyDescent="0.25">
      <c r="G1177" s="22">
        <v>1170</v>
      </c>
      <c r="H1177" s="22">
        <f>HLOOKUP($O1177,$B$8:$E$26,H$5,FALSE)</f>
        <v>5</v>
      </c>
      <c r="I1177" s="22">
        <f>HLOOKUP($O1177,$B$8:$E$26,I$5,FALSE)</f>
        <v>0.18</v>
      </c>
      <c r="J1177" s="22">
        <f>HLOOKUP($O1177,$B$8:$E$26,J$5,FALSE)</f>
        <v>1.37</v>
      </c>
      <c r="K1177" s="22">
        <f>HLOOKUP($O1177,$B$8:$E$26,K$5,FALSE)</f>
        <v>0</v>
      </c>
      <c r="L1177" s="22">
        <f>HLOOKUP($O1177,$B$8:$E$26,L$5,FALSE)</f>
        <v>0</v>
      </c>
      <c r="M1177" s="22">
        <f t="shared" si="181"/>
        <v>0.89999999999999991</v>
      </c>
      <c r="N1177" s="22">
        <f t="shared" si="182"/>
        <v>6.8500000000000005</v>
      </c>
      <c r="O1177" s="22" t="s">
        <v>40</v>
      </c>
      <c r="P1177" s="24">
        <f t="shared" ca="1" si="178"/>
        <v>0.29215352467349542</v>
      </c>
      <c r="Q1177" s="24">
        <f t="shared" ca="1" si="179"/>
        <v>3.3905142791810801</v>
      </c>
      <c r="R1177" s="24">
        <f t="shared" ca="1" si="175"/>
        <v>3.6826678038545753</v>
      </c>
      <c r="S1177" s="22" t="str">
        <f t="shared" ca="1" si="176"/>
        <v/>
      </c>
      <c r="T1177" s="24" t="str">
        <f t="shared" ca="1" si="177"/>
        <v/>
      </c>
      <c r="U1177" s="24">
        <f t="shared" ca="1" si="180"/>
        <v>0</v>
      </c>
    </row>
    <row r="1178" spans="7:21" x14ac:dyDescent="0.25">
      <c r="G1178" s="22">
        <v>1171</v>
      </c>
      <c r="H1178" s="22">
        <f>HLOOKUP($O1178,$B$8:$E$26,H$5,FALSE)</f>
        <v>5</v>
      </c>
      <c r="I1178" s="22">
        <f>HLOOKUP($O1178,$B$8:$E$26,I$5,FALSE)</f>
        <v>0.18</v>
      </c>
      <c r="J1178" s="22">
        <f>HLOOKUP($O1178,$B$8:$E$26,J$5,FALSE)</f>
        <v>1.37</v>
      </c>
      <c r="K1178" s="22">
        <f>HLOOKUP($O1178,$B$8:$E$26,K$5,FALSE)</f>
        <v>0</v>
      </c>
      <c r="L1178" s="22">
        <f>HLOOKUP($O1178,$B$8:$E$26,L$5,FALSE)</f>
        <v>0</v>
      </c>
      <c r="M1178" s="22">
        <f t="shared" si="181"/>
        <v>0.89999999999999991</v>
      </c>
      <c r="N1178" s="22">
        <f t="shared" si="182"/>
        <v>6.8500000000000005</v>
      </c>
      <c r="O1178" s="22" t="s">
        <v>40</v>
      </c>
      <c r="P1178" s="24">
        <f t="shared" ca="1" si="178"/>
        <v>0.52063222561117939</v>
      </c>
      <c r="Q1178" s="24">
        <f t="shared" ca="1" si="179"/>
        <v>3.7465507231665609</v>
      </c>
      <c r="R1178" s="24">
        <f t="shared" ca="1" si="175"/>
        <v>4.26718294877774</v>
      </c>
      <c r="S1178" s="22" t="str">
        <f t="shared" ca="1" si="176"/>
        <v/>
      </c>
      <c r="T1178" s="24" t="str">
        <f t="shared" ca="1" si="177"/>
        <v/>
      </c>
      <c r="U1178" s="24">
        <f t="shared" ca="1" si="180"/>
        <v>0</v>
      </c>
    </row>
    <row r="1179" spans="7:21" x14ac:dyDescent="0.25">
      <c r="G1179" s="22">
        <v>1172</v>
      </c>
      <c r="H1179" s="22">
        <f>HLOOKUP($O1179,$B$8:$E$26,H$5,FALSE)</f>
        <v>3</v>
      </c>
      <c r="I1179" s="22">
        <f>HLOOKUP($O1179,$B$8:$E$26,I$5,FALSE)</f>
        <v>0.2</v>
      </c>
      <c r="J1179" s="22">
        <f>HLOOKUP($O1179,$B$8:$E$26,J$5,FALSE)</f>
        <v>1.26</v>
      </c>
      <c r="K1179" s="22">
        <f>HLOOKUP($O1179,$B$8:$E$26,K$5,FALSE)</f>
        <v>0</v>
      </c>
      <c r="L1179" s="22">
        <f>HLOOKUP($O1179,$B$8:$E$26,L$5,FALSE)</f>
        <v>0</v>
      </c>
      <c r="M1179" s="22">
        <f t="shared" si="181"/>
        <v>0.60000000000000009</v>
      </c>
      <c r="N1179" s="22">
        <f t="shared" si="182"/>
        <v>3.7800000000000002</v>
      </c>
      <c r="O1179" s="22" t="s">
        <v>39</v>
      </c>
      <c r="P1179" s="24">
        <f t="shared" ca="1" si="178"/>
        <v>0.37245327559129016</v>
      </c>
      <c r="Q1179" s="24">
        <f t="shared" ca="1" si="179"/>
        <v>2.3537100275040452</v>
      </c>
      <c r="R1179" s="24">
        <f t="shared" ca="1" si="175"/>
        <v>2.7261633030953352</v>
      </c>
      <c r="S1179" s="22" t="str">
        <f t="shared" ca="1" si="176"/>
        <v/>
      </c>
      <c r="T1179" s="24" t="str">
        <f t="shared" ca="1" si="177"/>
        <v/>
      </c>
      <c r="U1179" s="24">
        <f t="shared" ca="1" si="180"/>
        <v>0</v>
      </c>
    </row>
    <row r="1180" spans="7:21" x14ac:dyDescent="0.25">
      <c r="G1180" s="22">
        <v>1173</v>
      </c>
      <c r="H1180" s="22">
        <f>HLOOKUP($O1180,$B$8:$E$26,H$5,FALSE)</f>
        <v>3</v>
      </c>
      <c r="I1180" s="22">
        <f>HLOOKUP($O1180,$B$8:$E$26,I$5,FALSE)</f>
        <v>0.2</v>
      </c>
      <c r="J1180" s="22">
        <f>HLOOKUP($O1180,$B$8:$E$26,J$5,FALSE)</f>
        <v>1.26</v>
      </c>
      <c r="K1180" s="22">
        <f>HLOOKUP($O1180,$B$8:$E$26,K$5,FALSE)</f>
        <v>0</v>
      </c>
      <c r="L1180" s="22">
        <f>HLOOKUP($O1180,$B$8:$E$26,L$5,FALSE)</f>
        <v>0</v>
      </c>
      <c r="M1180" s="22">
        <f t="shared" si="181"/>
        <v>0.60000000000000009</v>
      </c>
      <c r="N1180" s="22">
        <f t="shared" si="182"/>
        <v>3.7800000000000002</v>
      </c>
      <c r="O1180" s="22" t="s">
        <v>39</v>
      </c>
      <c r="P1180" s="24">
        <f t="shared" ca="1" si="178"/>
        <v>0.40961798593740778</v>
      </c>
      <c r="Q1180" s="24">
        <f t="shared" ca="1" si="179"/>
        <v>1.853808228294237</v>
      </c>
      <c r="R1180" s="24">
        <f t="shared" ca="1" si="175"/>
        <v>2.2634262142316448</v>
      </c>
      <c r="S1180" s="22" t="str">
        <f t="shared" ca="1" si="176"/>
        <v/>
      </c>
      <c r="T1180" s="24" t="str">
        <f t="shared" ca="1" si="177"/>
        <v/>
      </c>
      <c r="U1180" s="24">
        <f t="shared" ca="1" si="180"/>
        <v>0</v>
      </c>
    </row>
    <row r="1181" spans="7:21" x14ac:dyDescent="0.25">
      <c r="G1181" s="22">
        <v>1174</v>
      </c>
      <c r="H1181" s="22">
        <f>HLOOKUP($O1181,$B$8:$E$26,H$5,FALSE)</f>
        <v>10</v>
      </c>
      <c r="I1181" s="22">
        <f>HLOOKUP($O1181,$B$8:$E$26,I$5,FALSE)</f>
        <v>0.2</v>
      </c>
      <c r="J1181" s="22">
        <f>HLOOKUP($O1181,$B$8:$E$26,J$5,FALSE)</f>
        <v>1.4</v>
      </c>
      <c r="K1181" s="22">
        <f>HLOOKUP($O1181,$B$8:$E$26,K$5,FALSE)</f>
        <v>0</v>
      </c>
      <c r="L1181" s="22">
        <f>HLOOKUP($O1181,$B$8:$E$26,L$5,FALSE)</f>
        <v>0</v>
      </c>
      <c r="M1181" s="22">
        <f t="shared" si="181"/>
        <v>2</v>
      </c>
      <c r="N1181" s="22">
        <f t="shared" si="182"/>
        <v>14</v>
      </c>
      <c r="O1181" s="22" t="s">
        <v>41</v>
      </c>
      <c r="P1181" s="24">
        <f t="shared" ca="1" si="178"/>
        <v>1.8618367312476265</v>
      </c>
      <c r="Q1181" s="24">
        <f t="shared" ca="1" si="179"/>
        <v>7.3905305834855239</v>
      </c>
      <c r="R1181" s="24">
        <f t="shared" ca="1" si="175"/>
        <v>9.2523673147331511</v>
      </c>
      <c r="S1181" s="22" t="str">
        <f t="shared" ca="1" si="176"/>
        <v/>
      </c>
      <c r="T1181" s="24" t="str">
        <f t="shared" ca="1" si="177"/>
        <v/>
      </c>
      <c r="U1181" s="24">
        <f t="shared" ca="1" si="180"/>
        <v>0</v>
      </c>
    </row>
    <row r="1182" spans="7:21" x14ac:dyDescent="0.25">
      <c r="G1182" s="22">
        <v>1175</v>
      </c>
      <c r="H1182" s="22">
        <f>HLOOKUP($O1182,$B$8:$E$26,H$5,FALSE)</f>
        <v>1</v>
      </c>
      <c r="I1182" s="22">
        <f>HLOOKUP($O1182,$B$8:$E$26,I$5,FALSE)</f>
        <v>0.3</v>
      </c>
      <c r="J1182" s="22">
        <f>HLOOKUP($O1182,$B$8:$E$26,J$5,FALSE)</f>
        <v>0.95</v>
      </c>
      <c r="K1182" s="22">
        <f>HLOOKUP($O1182,$B$8:$E$26,K$5,FALSE)</f>
        <v>0</v>
      </c>
      <c r="L1182" s="22">
        <f>HLOOKUP($O1182,$B$8:$E$26,L$5,FALSE)</f>
        <v>0</v>
      </c>
      <c r="M1182" s="22">
        <f t="shared" si="181"/>
        <v>0.3</v>
      </c>
      <c r="N1182" s="22">
        <f t="shared" si="182"/>
        <v>0.95</v>
      </c>
      <c r="O1182" s="22" t="s">
        <v>38</v>
      </c>
      <c r="P1182" s="24">
        <f t="shared" ca="1" si="178"/>
        <v>0.27413494824287898</v>
      </c>
      <c r="Q1182" s="24">
        <f t="shared" ca="1" si="179"/>
        <v>0.63479228141002852</v>
      </c>
      <c r="R1182" s="24">
        <f t="shared" ca="1" si="175"/>
        <v>0.90892722965290751</v>
      </c>
      <c r="S1182" s="22" t="str">
        <f t="shared" ca="1" si="176"/>
        <v/>
      </c>
      <c r="T1182" s="24" t="str">
        <f t="shared" ca="1" si="177"/>
        <v/>
      </c>
      <c r="U1182" s="24">
        <f t="shared" ca="1" si="180"/>
        <v>0</v>
      </c>
    </row>
    <row r="1183" spans="7:21" x14ac:dyDescent="0.25">
      <c r="G1183" s="22">
        <v>1176</v>
      </c>
      <c r="H1183" s="22">
        <f>HLOOKUP($O1183,$B$8:$E$26,H$5,FALSE)</f>
        <v>5</v>
      </c>
      <c r="I1183" s="22">
        <f>HLOOKUP($O1183,$B$8:$E$26,I$5,FALSE)</f>
        <v>0.18</v>
      </c>
      <c r="J1183" s="22">
        <f>HLOOKUP($O1183,$B$8:$E$26,J$5,FALSE)</f>
        <v>1.37</v>
      </c>
      <c r="K1183" s="22">
        <f>HLOOKUP($O1183,$B$8:$E$26,K$5,FALSE)</f>
        <v>0</v>
      </c>
      <c r="L1183" s="22">
        <f>HLOOKUP($O1183,$B$8:$E$26,L$5,FALSE)</f>
        <v>0</v>
      </c>
      <c r="M1183" s="22">
        <f t="shared" si="181"/>
        <v>0.89999999999999991</v>
      </c>
      <c r="N1183" s="22">
        <f t="shared" si="182"/>
        <v>6.8500000000000005</v>
      </c>
      <c r="O1183" s="22" t="s">
        <v>40</v>
      </c>
      <c r="P1183" s="24">
        <f t="shared" ca="1" si="178"/>
        <v>0.36240723950770443</v>
      </c>
      <c r="Q1183" s="24">
        <f t="shared" ca="1" si="179"/>
        <v>4.153129032695924</v>
      </c>
      <c r="R1183" s="24">
        <f t="shared" ca="1" si="175"/>
        <v>4.5155362722036285</v>
      </c>
      <c r="S1183" s="22" t="str">
        <f t="shared" ca="1" si="176"/>
        <v/>
      </c>
      <c r="T1183" s="24" t="str">
        <f t="shared" ca="1" si="177"/>
        <v/>
      </c>
      <c r="U1183" s="24">
        <f t="shared" ca="1" si="180"/>
        <v>0</v>
      </c>
    </row>
    <row r="1184" spans="7:21" x14ac:dyDescent="0.25">
      <c r="G1184" s="22">
        <v>1177</v>
      </c>
      <c r="H1184" s="22">
        <f>HLOOKUP($O1184,$B$8:$E$26,H$5,FALSE)</f>
        <v>5</v>
      </c>
      <c r="I1184" s="22">
        <f>HLOOKUP($O1184,$B$8:$E$26,I$5,FALSE)</f>
        <v>0.18</v>
      </c>
      <c r="J1184" s="22">
        <f>HLOOKUP($O1184,$B$8:$E$26,J$5,FALSE)</f>
        <v>1.37</v>
      </c>
      <c r="K1184" s="22">
        <f>HLOOKUP($O1184,$B$8:$E$26,K$5,FALSE)</f>
        <v>0</v>
      </c>
      <c r="L1184" s="22">
        <f>HLOOKUP($O1184,$B$8:$E$26,L$5,FALSE)</f>
        <v>0</v>
      </c>
      <c r="M1184" s="22">
        <f t="shared" si="181"/>
        <v>0.89999999999999991</v>
      </c>
      <c r="N1184" s="22">
        <f t="shared" si="182"/>
        <v>6.8500000000000005</v>
      </c>
      <c r="O1184" s="22" t="s">
        <v>40</v>
      </c>
      <c r="P1184" s="24">
        <f t="shared" ca="1" si="178"/>
        <v>0.13312533347507616</v>
      </c>
      <c r="Q1184" s="24">
        <f t="shared" ca="1" si="179"/>
        <v>3.6615305252775134</v>
      </c>
      <c r="R1184" s="24">
        <f t="shared" ca="1" si="175"/>
        <v>3.7946558587525896</v>
      </c>
      <c r="S1184" s="22" t="str">
        <f t="shared" ca="1" si="176"/>
        <v/>
      </c>
      <c r="T1184" s="24" t="str">
        <f t="shared" ca="1" si="177"/>
        <v/>
      </c>
      <c r="U1184" s="24">
        <f t="shared" ca="1" si="180"/>
        <v>0</v>
      </c>
    </row>
    <row r="1185" spans="7:21" x14ac:dyDescent="0.25">
      <c r="G1185" s="22">
        <v>1178</v>
      </c>
      <c r="H1185" s="22">
        <f>HLOOKUP($O1185,$B$8:$E$26,H$5,FALSE)</f>
        <v>5</v>
      </c>
      <c r="I1185" s="22">
        <f>HLOOKUP($O1185,$B$8:$E$26,I$5,FALSE)</f>
        <v>0.18</v>
      </c>
      <c r="J1185" s="22">
        <f>HLOOKUP($O1185,$B$8:$E$26,J$5,FALSE)</f>
        <v>1.37</v>
      </c>
      <c r="K1185" s="22">
        <f>HLOOKUP($O1185,$B$8:$E$26,K$5,FALSE)</f>
        <v>0</v>
      </c>
      <c r="L1185" s="22">
        <f>HLOOKUP($O1185,$B$8:$E$26,L$5,FALSE)</f>
        <v>0</v>
      </c>
      <c r="M1185" s="22">
        <f t="shared" si="181"/>
        <v>0.89999999999999991</v>
      </c>
      <c r="N1185" s="22">
        <f t="shared" si="182"/>
        <v>6.8500000000000005</v>
      </c>
      <c r="O1185" s="22" t="s">
        <v>40</v>
      </c>
      <c r="P1185" s="24">
        <f t="shared" ca="1" si="178"/>
        <v>0.80947354433572227</v>
      </c>
      <c r="Q1185" s="24">
        <f t="shared" ca="1" si="179"/>
        <v>3.5326121289906189</v>
      </c>
      <c r="R1185" s="24">
        <f t="shared" ca="1" si="175"/>
        <v>4.3420856733263413</v>
      </c>
      <c r="S1185" s="22" t="str">
        <f t="shared" ca="1" si="176"/>
        <v/>
      </c>
      <c r="T1185" s="24" t="str">
        <f t="shared" ca="1" si="177"/>
        <v/>
      </c>
      <c r="U1185" s="24">
        <f t="shared" ca="1" si="180"/>
        <v>0</v>
      </c>
    </row>
    <row r="1186" spans="7:21" x14ac:dyDescent="0.25">
      <c r="G1186" s="22">
        <v>1179</v>
      </c>
      <c r="H1186" s="22">
        <f>HLOOKUP($O1186,$B$8:$E$26,H$5,FALSE)</f>
        <v>1</v>
      </c>
      <c r="I1186" s="22">
        <f>HLOOKUP($O1186,$B$8:$E$26,I$5,FALSE)</f>
        <v>0.3</v>
      </c>
      <c r="J1186" s="22">
        <f>HLOOKUP($O1186,$B$8:$E$26,J$5,FALSE)</f>
        <v>0.95</v>
      </c>
      <c r="K1186" s="22">
        <f>HLOOKUP($O1186,$B$8:$E$26,K$5,FALSE)</f>
        <v>0</v>
      </c>
      <c r="L1186" s="22">
        <f>HLOOKUP($O1186,$B$8:$E$26,L$5,FALSE)</f>
        <v>0</v>
      </c>
      <c r="M1186" s="22">
        <f t="shared" si="181"/>
        <v>0.3</v>
      </c>
      <c r="N1186" s="22">
        <f t="shared" si="182"/>
        <v>0.95</v>
      </c>
      <c r="O1186" s="22" t="s">
        <v>38</v>
      </c>
      <c r="P1186" s="24">
        <f t="shared" ca="1" si="178"/>
        <v>0.28572004381423755</v>
      </c>
      <c r="Q1186" s="24">
        <f t="shared" ca="1" si="179"/>
        <v>0.67072764137038055</v>
      </c>
      <c r="R1186" s="24">
        <f t="shared" ca="1" si="175"/>
        <v>0.95644768518461809</v>
      </c>
      <c r="S1186" s="22" t="str">
        <f t="shared" ca="1" si="176"/>
        <v/>
      </c>
      <c r="T1186" s="24" t="str">
        <f t="shared" ca="1" si="177"/>
        <v/>
      </c>
      <c r="U1186" s="24">
        <f t="shared" ca="1" si="180"/>
        <v>0</v>
      </c>
    </row>
    <row r="1187" spans="7:21" x14ac:dyDescent="0.25">
      <c r="G1187" s="22">
        <v>1180</v>
      </c>
      <c r="H1187" s="22">
        <f>HLOOKUP($O1187,$B$8:$E$26,H$5,FALSE)</f>
        <v>1</v>
      </c>
      <c r="I1187" s="22">
        <f>HLOOKUP($O1187,$B$8:$E$26,I$5,FALSE)</f>
        <v>0.3</v>
      </c>
      <c r="J1187" s="22">
        <f>HLOOKUP($O1187,$B$8:$E$26,J$5,FALSE)</f>
        <v>0.95</v>
      </c>
      <c r="K1187" s="22">
        <f>HLOOKUP($O1187,$B$8:$E$26,K$5,FALSE)</f>
        <v>0</v>
      </c>
      <c r="L1187" s="22">
        <f>HLOOKUP($O1187,$B$8:$E$26,L$5,FALSE)</f>
        <v>0</v>
      </c>
      <c r="M1187" s="22">
        <f t="shared" si="181"/>
        <v>0.3</v>
      </c>
      <c r="N1187" s="22">
        <f t="shared" si="182"/>
        <v>0.95</v>
      </c>
      <c r="O1187" s="22" t="s">
        <v>38</v>
      </c>
      <c r="P1187" s="24">
        <f t="shared" ca="1" si="178"/>
        <v>0.10531451700480025</v>
      </c>
      <c r="Q1187" s="24">
        <f t="shared" ca="1" si="179"/>
        <v>0.69145687570168013</v>
      </c>
      <c r="R1187" s="24">
        <f t="shared" ca="1" si="175"/>
        <v>0.79677139270648034</v>
      </c>
      <c r="S1187" s="22" t="str">
        <f t="shared" ca="1" si="176"/>
        <v/>
      </c>
      <c r="T1187" s="24" t="str">
        <f t="shared" ca="1" si="177"/>
        <v/>
      </c>
      <c r="U1187" s="24">
        <f t="shared" ca="1" si="180"/>
        <v>0</v>
      </c>
    </row>
    <row r="1188" spans="7:21" x14ac:dyDescent="0.25">
      <c r="G1188" s="22">
        <v>1181</v>
      </c>
      <c r="H1188" s="22">
        <f>HLOOKUP($O1188,$B$8:$E$26,H$5,FALSE)</f>
        <v>1</v>
      </c>
      <c r="I1188" s="22">
        <f>HLOOKUP($O1188,$B$8:$E$26,I$5,FALSE)</f>
        <v>0.3</v>
      </c>
      <c r="J1188" s="22">
        <f>HLOOKUP($O1188,$B$8:$E$26,J$5,FALSE)</f>
        <v>0.95</v>
      </c>
      <c r="K1188" s="22">
        <f>HLOOKUP($O1188,$B$8:$E$26,K$5,FALSE)</f>
        <v>0</v>
      </c>
      <c r="L1188" s="22">
        <f>HLOOKUP($O1188,$B$8:$E$26,L$5,FALSE)</f>
        <v>0</v>
      </c>
      <c r="M1188" s="22">
        <f t="shared" si="181"/>
        <v>0.3</v>
      </c>
      <c r="N1188" s="22">
        <f t="shared" si="182"/>
        <v>0.95</v>
      </c>
      <c r="O1188" s="22" t="s">
        <v>38</v>
      </c>
      <c r="P1188" s="24">
        <f t="shared" ca="1" si="178"/>
        <v>8.6358704772959663E-2</v>
      </c>
      <c r="Q1188" s="24">
        <f t="shared" ca="1" si="179"/>
        <v>0.58145749783095613</v>
      </c>
      <c r="R1188" s="24">
        <f t="shared" ca="1" si="175"/>
        <v>0.66781620260391583</v>
      </c>
      <c r="S1188" s="22" t="str">
        <f t="shared" ca="1" si="176"/>
        <v/>
      </c>
      <c r="T1188" s="24" t="str">
        <f t="shared" ca="1" si="177"/>
        <v/>
      </c>
      <c r="U1188" s="24">
        <f t="shared" ca="1" si="180"/>
        <v>0</v>
      </c>
    </row>
    <row r="1189" spans="7:21" x14ac:dyDescent="0.25">
      <c r="G1189" s="22">
        <v>1182</v>
      </c>
      <c r="H1189" s="22">
        <f>HLOOKUP($O1189,$B$8:$E$26,H$5,FALSE)</f>
        <v>5</v>
      </c>
      <c r="I1189" s="22">
        <f>HLOOKUP($O1189,$B$8:$E$26,I$5,FALSE)</f>
        <v>0.18</v>
      </c>
      <c r="J1189" s="22">
        <f>HLOOKUP($O1189,$B$8:$E$26,J$5,FALSE)</f>
        <v>1.37</v>
      </c>
      <c r="K1189" s="22">
        <f>HLOOKUP($O1189,$B$8:$E$26,K$5,FALSE)</f>
        <v>0</v>
      </c>
      <c r="L1189" s="22">
        <f>HLOOKUP($O1189,$B$8:$E$26,L$5,FALSE)</f>
        <v>0</v>
      </c>
      <c r="M1189" s="22">
        <f t="shared" si="181"/>
        <v>0.89999999999999991</v>
      </c>
      <c r="N1189" s="22">
        <f t="shared" si="182"/>
        <v>6.8500000000000005</v>
      </c>
      <c r="O1189" s="22" t="s">
        <v>40</v>
      </c>
      <c r="P1189" s="24">
        <f t="shared" ca="1" si="178"/>
        <v>9.7209106739827911E-2</v>
      </c>
      <c r="Q1189" s="24">
        <f t="shared" ca="1" si="179"/>
        <v>3.9199359970724239</v>
      </c>
      <c r="R1189" s="24">
        <f t="shared" ca="1" si="175"/>
        <v>4.0171451038122514</v>
      </c>
      <c r="S1189" s="22" t="str">
        <f t="shared" ca="1" si="176"/>
        <v/>
      </c>
      <c r="T1189" s="24" t="str">
        <f t="shared" ca="1" si="177"/>
        <v/>
      </c>
      <c r="U1189" s="24">
        <f t="shared" ca="1" si="180"/>
        <v>0</v>
      </c>
    </row>
    <row r="1190" spans="7:21" x14ac:dyDescent="0.25">
      <c r="G1190" s="22">
        <v>1183</v>
      </c>
      <c r="H1190" s="22">
        <f>HLOOKUP($O1190,$B$8:$E$26,H$5,FALSE)</f>
        <v>3</v>
      </c>
      <c r="I1190" s="22">
        <f>HLOOKUP($O1190,$B$8:$E$26,I$5,FALSE)</f>
        <v>0.2</v>
      </c>
      <c r="J1190" s="22">
        <f>HLOOKUP($O1190,$B$8:$E$26,J$5,FALSE)</f>
        <v>1.26</v>
      </c>
      <c r="K1190" s="22">
        <f>HLOOKUP($O1190,$B$8:$E$26,K$5,FALSE)</f>
        <v>0</v>
      </c>
      <c r="L1190" s="22">
        <f>HLOOKUP($O1190,$B$8:$E$26,L$5,FALSE)</f>
        <v>0</v>
      </c>
      <c r="M1190" s="22">
        <f t="shared" si="181"/>
        <v>0.60000000000000009</v>
      </c>
      <c r="N1190" s="22">
        <f t="shared" si="182"/>
        <v>3.7800000000000002</v>
      </c>
      <c r="O1190" s="22" t="s">
        <v>39</v>
      </c>
      <c r="P1190" s="24">
        <f t="shared" ca="1" si="178"/>
        <v>0.3188609666241678</v>
      </c>
      <c r="Q1190" s="24">
        <f t="shared" ca="1" si="179"/>
        <v>2.0894097315694493</v>
      </c>
      <c r="R1190" s="24">
        <f t="shared" ca="1" si="175"/>
        <v>2.4082706981936171</v>
      </c>
      <c r="S1190" s="22" t="str">
        <f t="shared" ca="1" si="176"/>
        <v/>
      </c>
      <c r="T1190" s="24" t="str">
        <f t="shared" ca="1" si="177"/>
        <v/>
      </c>
      <c r="U1190" s="24">
        <f t="shared" ca="1" si="180"/>
        <v>0</v>
      </c>
    </row>
    <row r="1191" spans="7:21" x14ac:dyDescent="0.25">
      <c r="G1191" s="22">
        <v>1184</v>
      </c>
      <c r="H1191" s="22">
        <f>HLOOKUP($O1191,$B$8:$E$26,H$5,FALSE)</f>
        <v>3</v>
      </c>
      <c r="I1191" s="22">
        <f>HLOOKUP($O1191,$B$8:$E$26,I$5,FALSE)</f>
        <v>0.2</v>
      </c>
      <c r="J1191" s="22">
        <f>HLOOKUP($O1191,$B$8:$E$26,J$5,FALSE)</f>
        <v>1.26</v>
      </c>
      <c r="K1191" s="22">
        <f>HLOOKUP($O1191,$B$8:$E$26,K$5,FALSE)</f>
        <v>0</v>
      </c>
      <c r="L1191" s="22">
        <f>HLOOKUP($O1191,$B$8:$E$26,L$5,FALSE)</f>
        <v>0</v>
      </c>
      <c r="M1191" s="22">
        <f t="shared" si="181"/>
        <v>0.60000000000000009</v>
      </c>
      <c r="N1191" s="22">
        <f t="shared" si="182"/>
        <v>3.7800000000000002</v>
      </c>
      <c r="O1191" s="22" t="s">
        <v>39</v>
      </c>
      <c r="P1191" s="24">
        <f t="shared" ca="1" si="178"/>
        <v>6.8193269478514021E-2</v>
      </c>
      <c r="Q1191" s="24">
        <f t="shared" ca="1" si="179"/>
        <v>2.1071935001819311</v>
      </c>
      <c r="R1191" s="24">
        <f t="shared" ca="1" si="175"/>
        <v>2.1753867696604452</v>
      </c>
      <c r="S1191" s="22" t="str">
        <f t="shared" ca="1" si="176"/>
        <v/>
      </c>
      <c r="T1191" s="24" t="str">
        <f t="shared" ca="1" si="177"/>
        <v/>
      </c>
      <c r="U1191" s="24">
        <f t="shared" ca="1" si="180"/>
        <v>0</v>
      </c>
    </row>
    <row r="1192" spans="7:21" x14ac:dyDescent="0.25">
      <c r="G1192" s="22">
        <v>1185</v>
      </c>
      <c r="H1192" s="22">
        <f>HLOOKUP($O1192,$B$8:$E$26,H$5,FALSE)</f>
        <v>1</v>
      </c>
      <c r="I1192" s="22">
        <f>HLOOKUP($O1192,$B$8:$E$26,I$5,FALSE)</f>
        <v>0.3</v>
      </c>
      <c r="J1192" s="22">
        <f>HLOOKUP($O1192,$B$8:$E$26,J$5,FALSE)</f>
        <v>0.95</v>
      </c>
      <c r="K1192" s="22">
        <f>HLOOKUP($O1192,$B$8:$E$26,K$5,FALSE)</f>
        <v>0</v>
      </c>
      <c r="L1192" s="22">
        <f>HLOOKUP($O1192,$B$8:$E$26,L$5,FALSE)</f>
        <v>0</v>
      </c>
      <c r="M1192" s="22">
        <f t="shared" si="181"/>
        <v>0.3</v>
      </c>
      <c r="N1192" s="22">
        <f t="shared" si="182"/>
        <v>0.95</v>
      </c>
      <c r="O1192" s="22" t="s">
        <v>38</v>
      </c>
      <c r="P1192" s="24">
        <f t="shared" ca="1" si="178"/>
        <v>0.25417936237343991</v>
      </c>
      <c r="Q1192" s="24">
        <f t="shared" ca="1" si="179"/>
        <v>0.60557325975403686</v>
      </c>
      <c r="R1192" s="24">
        <f t="shared" ca="1" si="175"/>
        <v>0.85975262212747672</v>
      </c>
      <c r="S1192" s="22" t="str">
        <f t="shared" ca="1" si="176"/>
        <v/>
      </c>
      <c r="T1192" s="24" t="str">
        <f t="shared" ca="1" si="177"/>
        <v/>
      </c>
      <c r="U1192" s="24">
        <f t="shared" ca="1" si="180"/>
        <v>0</v>
      </c>
    </row>
    <row r="1193" spans="7:21" x14ac:dyDescent="0.25">
      <c r="G1193" s="22">
        <v>1186</v>
      </c>
      <c r="H1193" s="22">
        <f>HLOOKUP($O1193,$B$8:$E$26,H$5,FALSE)</f>
        <v>10</v>
      </c>
      <c r="I1193" s="22">
        <f>HLOOKUP($O1193,$B$8:$E$26,I$5,FALSE)</f>
        <v>0.2</v>
      </c>
      <c r="J1193" s="22">
        <f>HLOOKUP($O1193,$B$8:$E$26,J$5,FALSE)</f>
        <v>1.4</v>
      </c>
      <c r="K1193" s="22">
        <f>HLOOKUP($O1193,$B$8:$E$26,K$5,FALSE)</f>
        <v>0</v>
      </c>
      <c r="L1193" s="22">
        <f>HLOOKUP($O1193,$B$8:$E$26,L$5,FALSE)</f>
        <v>0</v>
      </c>
      <c r="M1193" s="22">
        <f t="shared" si="181"/>
        <v>2</v>
      </c>
      <c r="N1193" s="22">
        <f t="shared" si="182"/>
        <v>14</v>
      </c>
      <c r="O1193" s="22" t="s">
        <v>41</v>
      </c>
      <c r="P1193" s="24">
        <f t="shared" ca="1" si="178"/>
        <v>0.52300804142088797</v>
      </c>
      <c r="Q1193" s="24">
        <f t="shared" ca="1" si="179"/>
        <v>7.353416616182475</v>
      </c>
      <c r="R1193" s="24">
        <f t="shared" ca="1" si="175"/>
        <v>7.876424657603363</v>
      </c>
      <c r="S1193" s="22" t="str">
        <f t="shared" ca="1" si="176"/>
        <v/>
      </c>
      <c r="T1193" s="24" t="str">
        <f t="shared" ca="1" si="177"/>
        <v/>
      </c>
      <c r="U1193" s="24">
        <f t="shared" ca="1" si="180"/>
        <v>0</v>
      </c>
    </row>
    <row r="1194" spans="7:21" x14ac:dyDescent="0.25">
      <c r="G1194" s="22">
        <v>1187</v>
      </c>
      <c r="H1194" s="22">
        <f>HLOOKUP($O1194,$B$8:$E$26,H$5,FALSE)</f>
        <v>3</v>
      </c>
      <c r="I1194" s="22">
        <f>HLOOKUP($O1194,$B$8:$E$26,I$5,FALSE)</f>
        <v>0.2</v>
      </c>
      <c r="J1194" s="22">
        <f>HLOOKUP($O1194,$B$8:$E$26,J$5,FALSE)</f>
        <v>1.26</v>
      </c>
      <c r="K1194" s="22">
        <f>HLOOKUP($O1194,$B$8:$E$26,K$5,FALSE)</f>
        <v>0</v>
      </c>
      <c r="L1194" s="22">
        <f>HLOOKUP($O1194,$B$8:$E$26,L$5,FALSE)</f>
        <v>0</v>
      </c>
      <c r="M1194" s="22">
        <f t="shared" si="181"/>
        <v>0.60000000000000009</v>
      </c>
      <c r="N1194" s="22">
        <f t="shared" si="182"/>
        <v>3.7800000000000002</v>
      </c>
      <c r="O1194" s="22" t="s">
        <v>39</v>
      </c>
      <c r="P1194" s="24">
        <f t="shared" ca="1" si="178"/>
        <v>0.56482396876990937</v>
      </c>
      <c r="Q1194" s="24">
        <f t="shared" ca="1" si="179"/>
        <v>1.9691185201163703</v>
      </c>
      <c r="R1194" s="24">
        <f t="shared" ca="1" si="175"/>
        <v>2.5339424888862796</v>
      </c>
      <c r="S1194" s="22" t="str">
        <f t="shared" ca="1" si="176"/>
        <v/>
      </c>
      <c r="T1194" s="24" t="str">
        <f t="shared" ca="1" si="177"/>
        <v/>
      </c>
      <c r="U1194" s="24">
        <f t="shared" ca="1" si="180"/>
        <v>0</v>
      </c>
    </row>
    <row r="1195" spans="7:21" x14ac:dyDescent="0.25">
      <c r="G1195" s="22">
        <v>1188</v>
      </c>
      <c r="H1195" s="22">
        <f>HLOOKUP($O1195,$B$8:$E$26,H$5,FALSE)</f>
        <v>5</v>
      </c>
      <c r="I1195" s="22">
        <f>HLOOKUP($O1195,$B$8:$E$26,I$5,FALSE)</f>
        <v>0.18</v>
      </c>
      <c r="J1195" s="22">
        <f>HLOOKUP($O1195,$B$8:$E$26,J$5,FALSE)</f>
        <v>1.37</v>
      </c>
      <c r="K1195" s="22">
        <f>HLOOKUP($O1195,$B$8:$E$26,K$5,FALSE)</f>
        <v>0</v>
      </c>
      <c r="L1195" s="22">
        <f>HLOOKUP($O1195,$B$8:$E$26,L$5,FALSE)</f>
        <v>0</v>
      </c>
      <c r="M1195" s="22">
        <f t="shared" si="181"/>
        <v>0.89999999999999991</v>
      </c>
      <c r="N1195" s="22">
        <f t="shared" si="182"/>
        <v>6.8500000000000005</v>
      </c>
      <c r="O1195" s="22" t="s">
        <v>40</v>
      </c>
      <c r="P1195" s="24">
        <f t="shared" ca="1" si="178"/>
        <v>7.1908078029529893E-2</v>
      </c>
      <c r="Q1195" s="24">
        <f t="shared" ca="1" si="179"/>
        <v>4.5109560654974077</v>
      </c>
      <c r="R1195" s="24">
        <f t="shared" ca="1" si="175"/>
        <v>4.5828641435269377</v>
      </c>
      <c r="S1195" s="22" t="str">
        <f t="shared" ca="1" si="176"/>
        <v/>
      </c>
      <c r="T1195" s="24" t="str">
        <f t="shared" ca="1" si="177"/>
        <v/>
      </c>
      <c r="U1195" s="24">
        <f t="shared" ca="1" si="180"/>
        <v>0</v>
      </c>
    </row>
    <row r="1196" spans="7:21" x14ac:dyDescent="0.25">
      <c r="G1196" s="22">
        <v>1189</v>
      </c>
      <c r="H1196" s="22">
        <f>HLOOKUP($O1196,$B$8:$E$26,H$5,FALSE)</f>
        <v>1</v>
      </c>
      <c r="I1196" s="22">
        <f>HLOOKUP($O1196,$B$8:$E$26,I$5,FALSE)</f>
        <v>0.3</v>
      </c>
      <c r="J1196" s="22">
        <f>HLOOKUP($O1196,$B$8:$E$26,J$5,FALSE)</f>
        <v>0.95</v>
      </c>
      <c r="K1196" s="22">
        <f>HLOOKUP($O1196,$B$8:$E$26,K$5,FALSE)</f>
        <v>0</v>
      </c>
      <c r="L1196" s="22">
        <f>HLOOKUP($O1196,$B$8:$E$26,L$5,FALSE)</f>
        <v>0</v>
      </c>
      <c r="M1196" s="22">
        <f t="shared" si="181"/>
        <v>0.3</v>
      </c>
      <c r="N1196" s="22">
        <f t="shared" si="182"/>
        <v>0.95</v>
      </c>
      <c r="O1196" s="22" t="s">
        <v>38</v>
      </c>
      <c r="P1196" s="24">
        <f t="shared" ca="1" si="178"/>
        <v>0.11683468543371812</v>
      </c>
      <c r="Q1196" s="24">
        <f t="shared" ca="1" si="179"/>
        <v>0.55800806298825711</v>
      </c>
      <c r="R1196" s="24">
        <f t="shared" ref="R1196:R1259" ca="1" si="183">SUM(P1196:Q1196)</f>
        <v>0.67484274842197522</v>
      </c>
      <c r="S1196" s="22" t="str">
        <f t="shared" ref="S1196:S1259" ca="1" si="184">IF(H1196&lt;R1196,O1196,"")</f>
        <v/>
      </c>
      <c r="T1196" s="24" t="str">
        <f t="shared" ref="T1196:T1259" ca="1" si="185">IF(S1196=O1196,R1196-H1196,"")</f>
        <v/>
      </c>
      <c r="U1196" s="24">
        <f t="shared" ca="1" si="180"/>
        <v>0</v>
      </c>
    </row>
    <row r="1197" spans="7:21" x14ac:dyDescent="0.25">
      <c r="G1197" s="22">
        <v>1190</v>
      </c>
      <c r="H1197" s="22">
        <f>HLOOKUP($O1197,$B$8:$E$26,H$5,FALSE)</f>
        <v>1</v>
      </c>
      <c r="I1197" s="22">
        <f>HLOOKUP($O1197,$B$8:$E$26,I$5,FALSE)</f>
        <v>0.3</v>
      </c>
      <c r="J1197" s="22">
        <f>HLOOKUP($O1197,$B$8:$E$26,J$5,FALSE)</f>
        <v>0.95</v>
      </c>
      <c r="K1197" s="22">
        <f>HLOOKUP($O1197,$B$8:$E$26,K$5,FALSE)</f>
        <v>0</v>
      </c>
      <c r="L1197" s="22">
        <f>HLOOKUP($O1197,$B$8:$E$26,L$5,FALSE)</f>
        <v>0</v>
      </c>
      <c r="M1197" s="22">
        <f t="shared" si="181"/>
        <v>0.3</v>
      </c>
      <c r="N1197" s="22">
        <f t="shared" si="182"/>
        <v>0.95</v>
      </c>
      <c r="O1197" s="22" t="s">
        <v>38</v>
      </c>
      <c r="P1197" s="24">
        <f t="shared" ca="1" si="178"/>
        <v>0.1404062508294999</v>
      </c>
      <c r="Q1197" s="24">
        <f t="shared" ca="1" si="179"/>
        <v>0.66568987265618673</v>
      </c>
      <c r="R1197" s="24">
        <f t="shared" ca="1" si="183"/>
        <v>0.8060961234856866</v>
      </c>
      <c r="S1197" s="22" t="str">
        <f t="shared" ca="1" si="184"/>
        <v/>
      </c>
      <c r="T1197" s="24" t="str">
        <f t="shared" ca="1" si="185"/>
        <v/>
      </c>
      <c r="U1197" s="24">
        <f t="shared" ca="1" si="180"/>
        <v>0</v>
      </c>
    </row>
    <row r="1198" spans="7:21" x14ac:dyDescent="0.25">
      <c r="G1198" s="22">
        <v>1191</v>
      </c>
      <c r="H1198" s="22">
        <f>HLOOKUP($O1198,$B$8:$E$26,H$5,FALSE)</f>
        <v>1</v>
      </c>
      <c r="I1198" s="22">
        <f>HLOOKUP($O1198,$B$8:$E$26,I$5,FALSE)</f>
        <v>0.3</v>
      </c>
      <c r="J1198" s="22">
        <f>HLOOKUP($O1198,$B$8:$E$26,J$5,FALSE)</f>
        <v>0.95</v>
      </c>
      <c r="K1198" s="22">
        <f>HLOOKUP($O1198,$B$8:$E$26,K$5,FALSE)</f>
        <v>0</v>
      </c>
      <c r="L1198" s="22">
        <f>HLOOKUP($O1198,$B$8:$E$26,L$5,FALSE)</f>
        <v>0</v>
      </c>
      <c r="M1198" s="22">
        <f t="shared" si="181"/>
        <v>0.3</v>
      </c>
      <c r="N1198" s="22">
        <f t="shared" si="182"/>
        <v>0.95</v>
      </c>
      <c r="O1198" s="22" t="s">
        <v>38</v>
      </c>
      <c r="P1198" s="24">
        <f t="shared" ca="1" si="178"/>
        <v>0.1122126691159758</v>
      </c>
      <c r="Q1198" s="24">
        <f t="shared" ca="1" si="179"/>
        <v>0.63838653076360907</v>
      </c>
      <c r="R1198" s="24">
        <f t="shared" ca="1" si="183"/>
        <v>0.7505991998795849</v>
      </c>
      <c r="S1198" s="22" t="str">
        <f t="shared" ca="1" si="184"/>
        <v/>
      </c>
      <c r="T1198" s="24" t="str">
        <f t="shared" ca="1" si="185"/>
        <v/>
      </c>
      <c r="U1198" s="24">
        <f t="shared" ca="1" si="180"/>
        <v>0</v>
      </c>
    </row>
    <row r="1199" spans="7:21" x14ac:dyDescent="0.25">
      <c r="G1199" s="22">
        <v>1192</v>
      </c>
      <c r="H1199" s="22">
        <f>HLOOKUP($O1199,$B$8:$E$26,H$5,FALSE)</f>
        <v>3</v>
      </c>
      <c r="I1199" s="22">
        <f>HLOOKUP($O1199,$B$8:$E$26,I$5,FALSE)</f>
        <v>0.2</v>
      </c>
      <c r="J1199" s="22">
        <f>HLOOKUP($O1199,$B$8:$E$26,J$5,FALSE)</f>
        <v>1.26</v>
      </c>
      <c r="K1199" s="22">
        <f>HLOOKUP($O1199,$B$8:$E$26,K$5,FALSE)</f>
        <v>0</v>
      </c>
      <c r="L1199" s="22">
        <f>HLOOKUP($O1199,$B$8:$E$26,L$5,FALSE)</f>
        <v>0</v>
      </c>
      <c r="M1199" s="22">
        <f t="shared" si="181"/>
        <v>0.60000000000000009</v>
      </c>
      <c r="N1199" s="22">
        <f t="shared" si="182"/>
        <v>3.7800000000000002</v>
      </c>
      <c r="O1199" s="22" t="s">
        <v>39</v>
      </c>
      <c r="P1199" s="24">
        <f t="shared" ca="1" si="178"/>
        <v>0.34253566516769351</v>
      </c>
      <c r="Q1199" s="24">
        <f t="shared" ca="1" si="179"/>
        <v>2.3643962338335398</v>
      </c>
      <c r="R1199" s="24">
        <f t="shared" ca="1" si="183"/>
        <v>2.7069318990012334</v>
      </c>
      <c r="S1199" s="22" t="str">
        <f t="shared" ca="1" si="184"/>
        <v/>
      </c>
      <c r="T1199" s="24" t="str">
        <f t="shared" ca="1" si="185"/>
        <v/>
      </c>
      <c r="U1199" s="24">
        <f t="shared" ca="1" si="180"/>
        <v>0</v>
      </c>
    </row>
    <row r="1200" spans="7:21" x14ac:dyDescent="0.25">
      <c r="G1200" s="22">
        <v>1193</v>
      </c>
      <c r="H1200" s="22">
        <f>HLOOKUP($O1200,$B$8:$E$26,H$5,FALSE)</f>
        <v>5</v>
      </c>
      <c r="I1200" s="22">
        <f>HLOOKUP($O1200,$B$8:$E$26,I$5,FALSE)</f>
        <v>0.18</v>
      </c>
      <c r="J1200" s="22">
        <f>HLOOKUP($O1200,$B$8:$E$26,J$5,FALSE)</f>
        <v>1.37</v>
      </c>
      <c r="K1200" s="22">
        <f>HLOOKUP($O1200,$B$8:$E$26,K$5,FALSE)</f>
        <v>0</v>
      </c>
      <c r="L1200" s="22">
        <f>HLOOKUP($O1200,$B$8:$E$26,L$5,FALSE)</f>
        <v>0</v>
      </c>
      <c r="M1200" s="22">
        <f t="shared" si="181"/>
        <v>0.89999999999999991</v>
      </c>
      <c r="N1200" s="22">
        <f t="shared" si="182"/>
        <v>6.8500000000000005</v>
      </c>
      <c r="O1200" s="22" t="s">
        <v>40</v>
      </c>
      <c r="P1200" s="24">
        <f t="shared" ca="1" si="178"/>
        <v>0.16717017866623013</v>
      </c>
      <c r="Q1200" s="24">
        <f t="shared" ca="1" si="179"/>
        <v>3.9745732992952387</v>
      </c>
      <c r="R1200" s="24">
        <f t="shared" ca="1" si="183"/>
        <v>4.1417434779614686</v>
      </c>
      <c r="S1200" s="22" t="str">
        <f t="shared" ca="1" si="184"/>
        <v/>
      </c>
      <c r="T1200" s="24" t="str">
        <f t="shared" ca="1" si="185"/>
        <v/>
      </c>
      <c r="U1200" s="24">
        <f t="shared" ca="1" si="180"/>
        <v>0</v>
      </c>
    </row>
    <row r="1201" spans="7:21" x14ac:dyDescent="0.25">
      <c r="G1201" s="22">
        <v>1194</v>
      </c>
      <c r="H1201" s="22">
        <f>HLOOKUP($O1201,$B$8:$E$26,H$5,FALSE)</f>
        <v>10</v>
      </c>
      <c r="I1201" s="22">
        <f>HLOOKUP($O1201,$B$8:$E$26,I$5,FALSE)</f>
        <v>0.2</v>
      </c>
      <c r="J1201" s="22">
        <f>HLOOKUP($O1201,$B$8:$E$26,J$5,FALSE)</f>
        <v>1.4</v>
      </c>
      <c r="K1201" s="22">
        <f>HLOOKUP($O1201,$B$8:$E$26,K$5,FALSE)</f>
        <v>0</v>
      </c>
      <c r="L1201" s="22">
        <f>HLOOKUP($O1201,$B$8:$E$26,L$5,FALSE)</f>
        <v>0</v>
      </c>
      <c r="M1201" s="22">
        <f t="shared" si="181"/>
        <v>2</v>
      </c>
      <c r="N1201" s="22">
        <f t="shared" si="182"/>
        <v>14</v>
      </c>
      <c r="O1201" s="22" t="s">
        <v>41</v>
      </c>
      <c r="P1201" s="24">
        <f t="shared" ca="1" si="178"/>
        <v>0.49700030676825713</v>
      </c>
      <c r="Q1201" s="24">
        <f t="shared" ca="1" si="179"/>
        <v>7.7571081119691625</v>
      </c>
      <c r="R1201" s="24">
        <f t="shared" ca="1" si="183"/>
        <v>8.2541084187374203</v>
      </c>
      <c r="S1201" s="22" t="str">
        <f t="shared" ca="1" si="184"/>
        <v/>
      </c>
      <c r="T1201" s="24" t="str">
        <f t="shared" ca="1" si="185"/>
        <v/>
      </c>
      <c r="U1201" s="24">
        <f t="shared" ca="1" si="180"/>
        <v>0</v>
      </c>
    </row>
    <row r="1202" spans="7:21" x14ac:dyDescent="0.25">
      <c r="G1202" s="22">
        <v>1195</v>
      </c>
      <c r="H1202" s="22">
        <f>HLOOKUP($O1202,$B$8:$E$26,H$5,FALSE)</f>
        <v>1</v>
      </c>
      <c r="I1202" s="22">
        <f>HLOOKUP($O1202,$B$8:$E$26,I$5,FALSE)</f>
        <v>0.3</v>
      </c>
      <c r="J1202" s="22">
        <f>HLOOKUP($O1202,$B$8:$E$26,J$5,FALSE)</f>
        <v>0.95</v>
      </c>
      <c r="K1202" s="22">
        <f>HLOOKUP($O1202,$B$8:$E$26,K$5,FALSE)</f>
        <v>0</v>
      </c>
      <c r="L1202" s="22">
        <f>HLOOKUP($O1202,$B$8:$E$26,L$5,FALSE)</f>
        <v>0</v>
      </c>
      <c r="M1202" s="22">
        <f t="shared" si="181"/>
        <v>0.3</v>
      </c>
      <c r="N1202" s="22">
        <f t="shared" si="182"/>
        <v>0.95</v>
      </c>
      <c r="O1202" s="22" t="s">
        <v>38</v>
      </c>
      <c r="P1202" s="24">
        <f t="shared" ca="1" si="178"/>
        <v>0.16603016370418125</v>
      </c>
      <c r="Q1202" s="24">
        <f t="shared" ca="1" si="179"/>
        <v>0.6343005743724911</v>
      </c>
      <c r="R1202" s="24">
        <f t="shared" ca="1" si="183"/>
        <v>0.80033073807667232</v>
      </c>
      <c r="S1202" s="22" t="str">
        <f t="shared" ca="1" si="184"/>
        <v/>
      </c>
      <c r="T1202" s="24" t="str">
        <f t="shared" ca="1" si="185"/>
        <v/>
      </c>
      <c r="U1202" s="24">
        <f t="shared" ca="1" si="180"/>
        <v>0</v>
      </c>
    </row>
    <row r="1203" spans="7:21" x14ac:dyDescent="0.25">
      <c r="G1203" s="22">
        <v>1196</v>
      </c>
      <c r="H1203" s="22">
        <f>HLOOKUP($O1203,$B$8:$E$26,H$5,FALSE)</f>
        <v>1</v>
      </c>
      <c r="I1203" s="22">
        <f>HLOOKUP($O1203,$B$8:$E$26,I$5,FALSE)</f>
        <v>0.3</v>
      </c>
      <c r="J1203" s="22">
        <f>HLOOKUP($O1203,$B$8:$E$26,J$5,FALSE)</f>
        <v>0.95</v>
      </c>
      <c r="K1203" s="22">
        <f>HLOOKUP($O1203,$B$8:$E$26,K$5,FALSE)</f>
        <v>0</v>
      </c>
      <c r="L1203" s="22">
        <f>HLOOKUP($O1203,$B$8:$E$26,L$5,FALSE)</f>
        <v>0</v>
      </c>
      <c r="M1203" s="22">
        <f t="shared" si="181"/>
        <v>0.3</v>
      </c>
      <c r="N1203" s="22">
        <f t="shared" si="182"/>
        <v>0.95</v>
      </c>
      <c r="O1203" s="22" t="s">
        <v>38</v>
      </c>
      <c r="P1203" s="24">
        <f t="shared" ca="1" si="178"/>
        <v>4.2959307094719845E-2</v>
      </c>
      <c r="Q1203" s="24">
        <f t="shared" ca="1" si="179"/>
        <v>0.62468045209383782</v>
      </c>
      <c r="R1203" s="24">
        <f t="shared" ca="1" si="183"/>
        <v>0.66763975918855767</v>
      </c>
      <c r="S1203" s="22" t="str">
        <f t="shared" ca="1" si="184"/>
        <v/>
      </c>
      <c r="T1203" s="24" t="str">
        <f t="shared" ca="1" si="185"/>
        <v/>
      </c>
      <c r="U1203" s="24">
        <f t="shared" ca="1" si="180"/>
        <v>0</v>
      </c>
    </row>
    <row r="1204" spans="7:21" x14ac:dyDescent="0.25">
      <c r="G1204" s="22">
        <v>1197</v>
      </c>
      <c r="H1204" s="22">
        <f>HLOOKUP($O1204,$B$8:$E$26,H$5,FALSE)</f>
        <v>10</v>
      </c>
      <c r="I1204" s="22">
        <f>HLOOKUP($O1204,$B$8:$E$26,I$5,FALSE)</f>
        <v>0.2</v>
      </c>
      <c r="J1204" s="22">
        <f>HLOOKUP($O1204,$B$8:$E$26,J$5,FALSE)</f>
        <v>1.4</v>
      </c>
      <c r="K1204" s="22">
        <f>HLOOKUP($O1204,$B$8:$E$26,K$5,FALSE)</f>
        <v>0</v>
      </c>
      <c r="L1204" s="22">
        <f>HLOOKUP($O1204,$B$8:$E$26,L$5,FALSE)</f>
        <v>0</v>
      </c>
      <c r="M1204" s="22">
        <f t="shared" si="181"/>
        <v>2</v>
      </c>
      <c r="N1204" s="22">
        <f t="shared" si="182"/>
        <v>14</v>
      </c>
      <c r="O1204" s="22" t="s">
        <v>41</v>
      </c>
      <c r="P1204" s="24">
        <f t="shared" ca="1" si="178"/>
        <v>1.6687177259771435</v>
      </c>
      <c r="Q1204" s="24">
        <f t="shared" ca="1" si="179"/>
        <v>8.6738967020221533</v>
      </c>
      <c r="R1204" s="24">
        <f t="shared" ca="1" si="183"/>
        <v>10.342614427999298</v>
      </c>
      <c r="S1204" s="22" t="str">
        <f t="shared" ca="1" si="184"/>
        <v>D</v>
      </c>
      <c r="T1204" s="24">
        <f t="shared" ca="1" si="185"/>
        <v>0.34261442799929753</v>
      </c>
      <c r="U1204" s="24">
        <f t="shared" ca="1" si="180"/>
        <v>0</v>
      </c>
    </row>
    <row r="1205" spans="7:21" x14ac:dyDescent="0.25">
      <c r="G1205" s="22">
        <v>1198</v>
      </c>
      <c r="H1205" s="22">
        <f>HLOOKUP($O1205,$B$8:$E$26,H$5,FALSE)</f>
        <v>3</v>
      </c>
      <c r="I1205" s="22">
        <f>HLOOKUP($O1205,$B$8:$E$26,I$5,FALSE)</f>
        <v>0.2</v>
      </c>
      <c r="J1205" s="22">
        <f>HLOOKUP($O1205,$B$8:$E$26,J$5,FALSE)</f>
        <v>1.26</v>
      </c>
      <c r="K1205" s="22">
        <f>HLOOKUP($O1205,$B$8:$E$26,K$5,FALSE)</f>
        <v>0</v>
      </c>
      <c r="L1205" s="22">
        <f>HLOOKUP($O1205,$B$8:$E$26,L$5,FALSE)</f>
        <v>0</v>
      </c>
      <c r="M1205" s="22">
        <f t="shared" si="181"/>
        <v>0.60000000000000009</v>
      </c>
      <c r="N1205" s="22">
        <f t="shared" si="182"/>
        <v>3.7800000000000002</v>
      </c>
      <c r="O1205" s="22" t="s">
        <v>39</v>
      </c>
      <c r="P1205" s="24">
        <f t="shared" ca="1" si="178"/>
        <v>0.10583715119938021</v>
      </c>
      <c r="Q1205" s="24">
        <f t="shared" ca="1" si="179"/>
        <v>2.199253105303578</v>
      </c>
      <c r="R1205" s="24">
        <f t="shared" ca="1" si="183"/>
        <v>2.3050902565029583</v>
      </c>
      <c r="S1205" s="22" t="str">
        <f t="shared" ca="1" si="184"/>
        <v/>
      </c>
      <c r="T1205" s="24" t="str">
        <f t="shared" ca="1" si="185"/>
        <v/>
      </c>
      <c r="U1205" s="24">
        <f t="shared" ca="1" si="180"/>
        <v>0</v>
      </c>
    </row>
    <row r="1206" spans="7:21" x14ac:dyDescent="0.25">
      <c r="G1206" s="22">
        <v>1199</v>
      </c>
      <c r="H1206" s="22">
        <f>HLOOKUP($O1206,$B$8:$E$26,H$5,FALSE)</f>
        <v>5</v>
      </c>
      <c r="I1206" s="22">
        <f>HLOOKUP($O1206,$B$8:$E$26,I$5,FALSE)</f>
        <v>0.18</v>
      </c>
      <c r="J1206" s="22">
        <f>HLOOKUP($O1206,$B$8:$E$26,J$5,FALSE)</f>
        <v>1.37</v>
      </c>
      <c r="K1206" s="22">
        <f>HLOOKUP($O1206,$B$8:$E$26,K$5,FALSE)</f>
        <v>0</v>
      </c>
      <c r="L1206" s="22">
        <f>HLOOKUP($O1206,$B$8:$E$26,L$5,FALSE)</f>
        <v>0</v>
      </c>
      <c r="M1206" s="22">
        <f t="shared" si="181"/>
        <v>0.89999999999999991</v>
      </c>
      <c r="N1206" s="22">
        <f t="shared" si="182"/>
        <v>6.8500000000000005</v>
      </c>
      <c r="O1206" s="22" t="s">
        <v>40</v>
      </c>
      <c r="P1206" s="24">
        <f t="shared" ca="1" si="178"/>
        <v>0.419086857402859</v>
      </c>
      <c r="Q1206" s="24">
        <f t="shared" ca="1" si="179"/>
        <v>4.4256374516242021</v>
      </c>
      <c r="R1206" s="24">
        <f t="shared" ca="1" si="183"/>
        <v>4.8447243090270611</v>
      </c>
      <c r="S1206" s="22" t="str">
        <f t="shared" ca="1" si="184"/>
        <v/>
      </c>
      <c r="T1206" s="24" t="str">
        <f t="shared" ca="1" si="185"/>
        <v/>
      </c>
      <c r="U1206" s="24">
        <f t="shared" ca="1" si="180"/>
        <v>0</v>
      </c>
    </row>
    <row r="1207" spans="7:21" x14ac:dyDescent="0.25">
      <c r="G1207" s="22">
        <v>1200</v>
      </c>
      <c r="H1207" s="22">
        <f>HLOOKUP($O1207,$B$8:$E$26,H$5,FALSE)</f>
        <v>5</v>
      </c>
      <c r="I1207" s="22">
        <f>HLOOKUP($O1207,$B$8:$E$26,I$5,FALSE)</f>
        <v>0.18</v>
      </c>
      <c r="J1207" s="22">
        <f>HLOOKUP($O1207,$B$8:$E$26,J$5,FALSE)</f>
        <v>1.37</v>
      </c>
      <c r="K1207" s="22">
        <f>HLOOKUP($O1207,$B$8:$E$26,K$5,FALSE)</f>
        <v>0</v>
      </c>
      <c r="L1207" s="22">
        <f>HLOOKUP($O1207,$B$8:$E$26,L$5,FALSE)</f>
        <v>0</v>
      </c>
      <c r="M1207" s="22">
        <f t="shared" si="181"/>
        <v>0.89999999999999991</v>
      </c>
      <c r="N1207" s="22">
        <f t="shared" si="182"/>
        <v>6.8500000000000005</v>
      </c>
      <c r="O1207" s="22" t="s">
        <v>40</v>
      </c>
      <c r="P1207" s="24">
        <f t="shared" ca="1" si="178"/>
        <v>7.2814715138752012E-2</v>
      </c>
      <c r="Q1207" s="24">
        <f t="shared" ca="1" si="179"/>
        <v>3.8431057359880594</v>
      </c>
      <c r="R1207" s="24">
        <f t="shared" ca="1" si="183"/>
        <v>3.9159204511268113</v>
      </c>
      <c r="S1207" s="22" t="str">
        <f t="shared" ca="1" si="184"/>
        <v/>
      </c>
      <c r="T1207" s="24" t="str">
        <f t="shared" ca="1" si="185"/>
        <v/>
      </c>
      <c r="U1207" s="24">
        <f t="shared" ca="1" si="180"/>
        <v>0</v>
      </c>
    </row>
    <row r="1208" spans="7:21" x14ac:dyDescent="0.25">
      <c r="G1208" s="22">
        <v>1201</v>
      </c>
      <c r="H1208" s="22">
        <f>HLOOKUP($O1208,$B$8:$E$26,H$5,FALSE)</f>
        <v>1</v>
      </c>
      <c r="I1208" s="22">
        <f>HLOOKUP($O1208,$B$8:$E$26,I$5,FALSE)</f>
        <v>0.3</v>
      </c>
      <c r="J1208" s="22">
        <f>HLOOKUP($O1208,$B$8:$E$26,J$5,FALSE)</f>
        <v>0.95</v>
      </c>
      <c r="K1208" s="22">
        <f>HLOOKUP($O1208,$B$8:$E$26,K$5,FALSE)</f>
        <v>0</v>
      </c>
      <c r="L1208" s="22">
        <f>HLOOKUP($O1208,$B$8:$E$26,L$5,FALSE)</f>
        <v>0</v>
      </c>
      <c r="M1208" s="22">
        <f t="shared" si="181"/>
        <v>0.3</v>
      </c>
      <c r="N1208" s="22">
        <f t="shared" si="182"/>
        <v>0.95</v>
      </c>
      <c r="O1208" s="22" t="s">
        <v>38</v>
      </c>
      <c r="P1208" s="24">
        <f t="shared" ca="1" si="178"/>
        <v>0.22051178555587128</v>
      </c>
      <c r="Q1208" s="24">
        <f t="shared" ca="1" si="179"/>
        <v>0.62442699521359513</v>
      </c>
      <c r="R1208" s="24">
        <f t="shared" ca="1" si="183"/>
        <v>0.84493878076946638</v>
      </c>
      <c r="S1208" s="22" t="str">
        <f t="shared" ca="1" si="184"/>
        <v/>
      </c>
      <c r="T1208" s="24" t="str">
        <f t="shared" ca="1" si="185"/>
        <v/>
      </c>
      <c r="U1208" s="24">
        <f t="shared" ca="1" si="180"/>
        <v>0</v>
      </c>
    </row>
    <row r="1209" spans="7:21" x14ac:dyDescent="0.25">
      <c r="G1209" s="22">
        <v>1202</v>
      </c>
      <c r="H1209" s="22">
        <f>HLOOKUP($O1209,$B$8:$E$26,H$5,FALSE)</f>
        <v>3</v>
      </c>
      <c r="I1209" s="22">
        <f>HLOOKUP($O1209,$B$8:$E$26,I$5,FALSE)</f>
        <v>0.2</v>
      </c>
      <c r="J1209" s="22">
        <f>HLOOKUP($O1209,$B$8:$E$26,J$5,FALSE)</f>
        <v>1.26</v>
      </c>
      <c r="K1209" s="22">
        <f>HLOOKUP($O1209,$B$8:$E$26,K$5,FALSE)</f>
        <v>0</v>
      </c>
      <c r="L1209" s="22">
        <f>HLOOKUP($O1209,$B$8:$E$26,L$5,FALSE)</f>
        <v>0</v>
      </c>
      <c r="M1209" s="22">
        <f t="shared" si="181"/>
        <v>0.60000000000000009</v>
      </c>
      <c r="N1209" s="22">
        <f t="shared" si="182"/>
        <v>3.7800000000000002</v>
      </c>
      <c r="O1209" s="22" t="s">
        <v>39</v>
      </c>
      <c r="P1209" s="24">
        <f t="shared" ca="1" si="178"/>
        <v>0.2371972406473683</v>
      </c>
      <c r="Q1209" s="24">
        <f t="shared" ca="1" si="179"/>
        <v>2.0749856588740916</v>
      </c>
      <c r="R1209" s="24">
        <f t="shared" ca="1" si="183"/>
        <v>2.3121828995214599</v>
      </c>
      <c r="S1209" s="22" t="str">
        <f t="shared" ca="1" si="184"/>
        <v/>
      </c>
      <c r="T1209" s="24" t="str">
        <f t="shared" ca="1" si="185"/>
        <v/>
      </c>
      <c r="U1209" s="24">
        <f t="shared" ca="1" si="180"/>
        <v>0</v>
      </c>
    </row>
    <row r="1210" spans="7:21" x14ac:dyDescent="0.25">
      <c r="G1210" s="22">
        <v>1203</v>
      </c>
      <c r="H1210" s="22">
        <f>HLOOKUP($O1210,$B$8:$E$26,H$5,FALSE)</f>
        <v>5</v>
      </c>
      <c r="I1210" s="22">
        <f>HLOOKUP($O1210,$B$8:$E$26,I$5,FALSE)</f>
        <v>0.18</v>
      </c>
      <c r="J1210" s="22">
        <f>HLOOKUP($O1210,$B$8:$E$26,J$5,FALSE)</f>
        <v>1.37</v>
      </c>
      <c r="K1210" s="22">
        <f>HLOOKUP($O1210,$B$8:$E$26,K$5,FALSE)</f>
        <v>0</v>
      </c>
      <c r="L1210" s="22">
        <f>HLOOKUP($O1210,$B$8:$E$26,L$5,FALSE)</f>
        <v>0</v>
      </c>
      <c r="M1210" s="22">
        <f t="shared" si="181"/>
        <v>0.89999999999999991</v>
      </c>
      <c r="N1210" s="22">
        <f t="shared" si="182"/>
        <v>6.8500000000000005</v>
      </c>
      <c r="O1210" s="22" t="s">
        <v>40</v>
      </c>
      <c r="P1210" s="24">
        <f t="shared" ca="1" si="178"/>
        <v>0.40819270302605892</v>
      </c>
      <c r="Q1210" s="24">
        <f t="shared" ca="1" si="179"/>
        <v>3.5089911698545428</v>
      </c>
      <c r="R1210" s="24">
        <f t="shared" ca="1" si="183"/>
        <v>3.9171838728806017</v>
      </c>
      <c r="S1210" s="22" t="str">
        <f t="shared" ca="1" si="184"/>
        <v/>
      </c>
      <c r="T1210" s="24" t="str">
        <f t="shared" ca="1" si="185"/>
        <v/>
      </c>
      <c r="U1210" s="24">
        <f t="shared" ca="1" si="180"/>
        <v>0</v>
      </c>
    </row>
    <row r="1211" spans="7:21" x14ac:dyDescent="0.25">
      <c r="G1211" s="22">
        <v>1204</v>
      </c>
      <c r="H1211" s="22">
        <f>HLOOKUP($O1211,$B$8:$E$26,H$5,FALSE)</f>
        <v>10</v>
      </c>
      <c r="I1211" s="22">
        <f>HLOOKUP($O1211,$B$8:$E$26,I$5,FALSE)</f>
        <v>0.2</v>
      </c>
      <c r="J1211" s="22">
        <f>HLOOKUP($O1211,$B$8:$E$26,J$5,FALSE)</f>
        <v>1.4</v>
      </c>
      <c r="K1211" s="22">
        <f>HLOOKUP($O1211,$B$8:$E$26,K$5,FALSE)</f>
        <v>0</v>
      </c>
      <c r="L1211" s="22">
        <f>HLOOKUP($O1211,$B$8:$E$26,L$5,FALSE)</f>
        <v>0</v>
      </c>
      <c r="M1211" s="22">
        <f t="shared" si="181"/>
        <v>2</v>
      </c>
      <c r="N1211" s="22">
        <f t="shared" si="182"/>
        <v>14</v>
      </c>
      <c r="O1211" s="22" t="s">
        <v>41</v>
      </c>
      <c r="P1211" s="24">
        <f t="shared" ca="1" si="178"/>
        <v>0.4193860330414112</v>
      </c>
      <c r="Q1211" s="24">
        <f t="shared" ca="1" si="179"/>
        <v>7.431090796605476</v>
      </c>
      <c r="R1211" s="24">
        <f t="shared" ca="1" si="183"/>
        <v>7.8504768296468868</v>
      </c>
      <c r="S1211" s="22" t="str">
        <f t="shared" ca="1" si="184"/>
        <v/>
      </c>
      <c r="T1211" s="24" t="str">
        <f t="shared" ca="1" si="185"/>
        <v/>
      </c>
      <c r="U1211" s="24">
        <f t="shared" ca="1" si="180"/>
        <v>0</v>
      </c>
    </row>
    <row r="1212" spans="7:21" x14ac:dyDescent="0.25">
      <c r="G1212" s="22">
        <v>1205</v>
      </c>
      <c r="H1212" s="22">
        <f>HLOOKUP($O1212,$B$8:$E$26,H$5,FALSE)</f>
        <v>10</v>
      </c>
      <c r="I1212" s="22">
        <f>HLOOKUP($O1212,$B$8:$E$26,I$5,FALSE)</f>
        <v>0.2</v>
      </c>
      <c r="J1212" s="22">
        <f>HLOOKUP($O1212,$B$8:$E$26,J$5,FALSE)</f>
        <v>1.4</v>
      </c>
      <c r="K1212" s="22">
        <f>HLOOKUP($O1212,$B$8:$E$26,K$5,FALSE)</f>
        <v>0</v>
      </c>
      <c r="L1212" s="22">
        <f>HLOOKUP($O1212,$B$8:$E$26,L$5,FALSE)</f>
        <v>0</v>
      </c>
      <c r="M1212" s="22">
        <f t="shared" si="181"/>
        <v>2</v>
      </c>
      <c r="N1212" s="22">
        <f t="shared" si="182"/>
        <v>14</v>
      </c>
      <c r="O1212" s="22" t="s">
        <v>41</v>
      </c>
      <c r="P1212" s="24">
        <f t="shared" ca="1" si="178"/>
        <v>0.15951108627357513</v>
      </c>
      <c r="Q1212" s="24">
        <f t="shared" ca="1" si="179"/>
        <v>9.2284124205726581</v>
      </c>
      <c r="R1212" s="24">
        <f t="shared" ca="1" si="183"/>
        <v>9.3879235068462332</v>
      </c>
      <c r="S1212" s="22" t="str">
        <f t="shared" ca="1" si="184"/>
        <v/>
      </c>
      <c r="T1212" s="24" t="str">
        <f t="shared" ca="1" si="185"/>
        <v/>
      </c>
      <c r="U1212" s="24">
        <f t="shared" ca="1" si="180"/>
        <v>0</v>
      </c>
    </row>
    <row r="1213" spans="7:21" x14ac:dyDescent="0.25">
      <c r="G1213" s="22">
        <v>1206</v>
      </c>
      <c r="H1213" s="22">
        <f>HLOOKUP($O1213,$B$8:$E$26,H$5,FALSE)</f>
        <v>1</v>
      </c>
      <c r="I1213" s="22">
        <f>HLOOKUP($O1213,$B$8:$E$26,I$5,FALSE)</f>
        <v>0.3</v>
      </c>
      <c r="J1213" s="22">
        <f>HLOOKUP($O1213,$B$8:$E$26,J$5,FALSE)</f>
        <v>0.95</v>
      </c>
      <c r="K1213" s="22">
        <f>HLOOKUP($O1213,$B$8:$E$26,K$5,FALSE)</f>
        <v>0</v>
      </c>
      <c r="L1213" s="22">
        <f>HLOOKUP($O1213,$B$8:$E$26,L$5,FALSE)</f>
        <v>0</v>
      </c>
      <c r="M1213" s="22">
        <f t="shared" si="181"/>
        <v>0.3</v>
      </c>
      <c r="N1213" s="22">
        <f t="shared" si="182"/>
        <v>0.95</v>
      </c>
      <c r="O1213" s="22" t="s">
        <v>38</v>
      </c>
      <c r="P1213" s="24">
        <f t="shared" ca="1" si="178"/>
        <v>0.29412007411458552</v>
      </c>
      <c r="Q1213" s="24">
        <f t="shared" ca="1" si="179"/>
        <v>0.57853648823585824</v>
      </c>
      <c r="R1213" s="24">
        <f t="shared" ca="1" si="183"/>
        <v>0.87265656235044375</v>
      </c>
      <c r="S1213" s="22" t="str">
        <f t="shared" ca="1" si="184"/>
        <v/>
      </c>
      <c r="T1213" s="24" t="str">
        <f t="shared" ca="1" si="185"/>
        <v/>
      </c>
      <c r="U1213" s="24">
        <f t="shared" ca="1" si="180"/>
        <v>0</v>
      </c>
    </row>
    <row r="1214" spans="7:21" x14ac:dyDescent="0.25">
      <c r="G1214" s="22">
        <v>1207</v>
      </c>
      <c r="H1214" s="22">
        <f>HLOOKUP($O1214,$B$8:$E$26,H$5,FALSE)</f>
        <v>3</v>
      </c>
      <c r="I1214" s="22">
        <f>HLOOKUP($O1214,$B$8:$E$26,I$5,FALSE)</f>
        <v>0.2</v>
      </c>
      <c r="J1214" s="22">
        <f>HLOOKUP($O1214,$B$8:$E$26,J$5,FALSE)</f>
        <v>1.26</v>
      </c>
      <c r="K1214" s="22">
        <f>HLOOKUP($O1214,$B$8:$E$26,K$5,FALSE)</f>
        <v>0</v>
      </c>
      <c r="L1214" s="22">
        <f>HLOOKUP($O1214,$B$8:$E$26,L$5,FALSE)</f>
        <v>0</v>
      </c>
      <c r="M1214" s="22">
        <f t="shared" si="181"/>
        <v>0.60000000000000009</v>
      </c>
      <c r="N1214" s="22">
        <f t="shared" si="182"/>
        <v>3.7800000000000002</v>
      </c>
      <c r="O1214" s="22" t="s">
        <v>39</v>
      </c>
      <c r="P1214" s="24">
        <f t="shared" ca="1" si="178"/>
        <v>0.58228540694800557</v>
      </c>
      <c r="Q1214" s="24">
        <f t="shared" ca="1" si="179"/>
        <v>2.0114169526202357</v>
      </c>
      <c r="R1214" s="24">
        <f t="shared" ca="1" si="183"/>
        <v>2.5937023595682414</v>
      </c>
      <c r="S1214" s="22" t="str">
        <f t="shared" ca="1" si="184"/>
        <v/>
      </c>
      <c r="T1214" s="24" t="str">
        <f t="shared" ca="1" si="185"/>
        <v/>
      </c>
      <c r="U1214" s="24">
        <f t="shared" ca="1" si="180"/>
        <v>0</v>
      </c>
    </row>
    <row r="1215" spans="7:21" x14ac:dyDescent="0.25">
      <c r="G1215" s="22">
        <v>1208</v>
      </c>
      <c r="H1215" s="22">
        <f>HLOOKUP($O1215,$B$8:$E$26,H$5,FALSE)</f>
        <v>3</v>
      </c>
      <c r="I1215" s="22">
        <f>HLOOKUP($O1215,$B$8:$E$26,I$5,FALSE)</f>
        <v>0.2</v>
      </c>
      <c r="J1215" s="22">
        <f>HLOOKUP($O1215,$B$8:$E$26,J$5,FALSE)</f>
        <v>1.26</v>
      </c>
      <c r="K1215" s="22">
        <f>HLOOKUP($O1215,$B$8:$E$26,K$5,FALSE)</f>
        <v>0</v>
      </c>
      <c r="L1215" s="22">
        <f>HLOOKUP($O1215,$B$8:$E$26,L$5,FALSE)</f>
        <v>0</v>
      </c>
      <c r="M1215" s="22">
        <f t="shared" si="181"/>
        <v>0.60000000000000009</v>
      </c>
      <c r="N1215" s="22">
        <f t="shared" si="182"/>
        <v>3.7800000000000002</v>
      </c>
      <c r="O1215" s="22" t="s">
        <v>39</v>
      </c>
      <c r="P1215" s="24">
        <f t="shared" ca="1" si="178"/>
        <v>0.29721399906957691</v>
      </c>
      <c r="Q1215" s="24">
        <f t="shared" ca="1" si="179"/>
        <v>2.2541988868419049</v>
      </c>
      <c r="R1215" s="24">
        <f t="shared" ca="1" si="183"/>
        <v>2.551412885911482</v>
      </c>
      <c r="S1215" s="22" t="str">
        <f t="shared" ca="1" si="184"/>
        <v/>
      </c>
      <c r="T1215" s="24" t="str">
        <f t="shared" ca="1" si="185"/>
        <v/>
      </c>
      <c r="U1215" s="24">
        <f t="shared" ca="1" si="180"/>
        <v>0</v>
      </c>
    </row>
    <row r="1216" spans="7:21" x14ac:dyDescent="0.25">
      <c r="G1216" s="22">
        <v>1209</v>
      </c>
      <c r="H1216" s="22">
        <f>HLOOKUP($O1216,$B$8:$E$26,H$5,FALSE)</f>
        <v>5</v>
      </c>
      <c r="I1216" s="22">
        <f>HLOOKUP($O1216,$B$8:$E$26,I$5,FALSE)</f>
        <v>0.18</v>
      </c>
      <c r="J1216" s="22">
        <f>HLOOKUP($O1216,$B$8:$E$26,J$5,FALSE)</f>
        <v>1.37</v>
      </c>
      <c r="K1216" s="22">
        <f>HLOOKUP($O1216,$B$8:$E$26,K$5,FALSE)</f>
        <v>0</v>
      </c>
      <c r="L1216" s="22">
        <f>HLOOKUP($O1216,$B$8:$E$26,L$5,FALSE)</f>
        <v>0</v>
      </c>
      <c r="M1216" s="22">
        <f t="shared" si="181"/>
        <v>0.89999999999999991</v>
      </c>
      <c r="N1216" s="22">
        <f t="shared" si="182"/>
        <v>6.8500000000000005</v>
      </c>
      <c r="O1216" s="22" t="s">
        <v>40</v>
      </c>
      <c r="P1216" s="24">
        <f t="shared" ca="1" si="178"/>
        <v>0.45328404963984764</v>
      </c>
      <c r="Q1216" s="24">
        <f t="shared" ca="1" si="179"/>
        <v>3.6157832202239701</v>
      </c>
      <c r="R1216" s="24">
        <f t="shared" ca="1" si="183"/>
        <v>4.0690672698638179</v>
      </c>
      <c r="S1216" s="22" t="str">
        <f t="shared" ca="1" si="184"/>
        <v/>
      </c>
      <c r="T1216" s="24" t="str">
        <f t="shared" ca="1" si="185"/>
        <v/>
      </c>
      <c r="U1216" s="24">
        <f t="shared" ca="1" si="180"/>
        <v>0</v>
      </c>
    </row>
    <row r="1217" spans="7:21" x14ac:dyDescent="0.25">
      <c r="G1217" s="22">
        <v>1210</v>
      </c>
      <c r="H1217" s="22">
        <f>HLOOKUP($O1217,$B$8:$E$26,H$5,FALSE)</f>
        <v>5</v>
      </c>
      <c r="I1217" s="22">
        <f>HLOOKUP($O1217,$B$8:$E$26,I$5,FALSE)</f>
        <v>0.18</v>
      </c>
      <c r="J1217" s="22">
        <f>HLOOKUP($O1217,$B$8:$E$26,J$5,FALSE)</f>
        <v>1.37</v>
      </c>
      <c r="K1217" s="22">
        <f>HLOOKUP($O1217,$B$8:$E$26,K$5,FALSE)</f>
        <v>0</v>
      </c>
      <c r="L1217" s="22">
        <f>HLOOKUP($O1217,$B$8:$E$26,L$5,FALSE)</f>
        <v>0</v>
      </c>
      <c r="M1217" s="22">
        <f t="shared" si="181"/>
        <v>0.89999999999999991</v>
      </c>
      <c r="N1217" s="22">
        <f t="shared" si="182"/>
        <v>6.8500000000000005</v>
      </c>
      <c r="O1217" s="22" t="s">
        <v>40</v>
      </c>
      <c r="P1217" s="24">
        <f t="shared" ca="1" si="178"/>
        <v>2.4219306561075713E-2</v>
      </c>
      <c r="Q1217" s="24">
        <f t="shared" ca="1" si="179"/>
        <v>4.2753270798893022</v>
      </c>
      <c r="R1217" s="24">
        <f t="shared" ca="1" si="183"/>
        <v>4.2995463864503778</v>
      </c>
      <c r="S1217" s="22" t="str">
        <f t="shared" ca="1" si="184"/>
        <v/>
      </c>
      <c r="T1217" s="24" t="str">
        <f t="shared" ca="1" si="185"/>
        <v/>
      </c>
      <c r="U1217" s="24">
        <f t="shared" ca="1" si="180"/>
        <v>0</v>
      </c>
    </row>
    <row r="1218" spans="7:21" x14ac:dyDescent="0.25">
      <c r="G1218" s="22">
        <v>1211</v>
      </c>
      <c r="H1218" s="22">
        <f>HLOOKUP($O1218,$B$8:$E$26,H$5,FALSE)</f>
        <v>5</v>
      </c>
      <c r="I1218" s="22">
        <f>HLOOKUP($O1218,$B$8:$E$26,I$5,FALSE)</f>
        <v>0.18</v>
      </c>
      <c r="J1218" s="22">
        <f>HLOOKUP($O1218,$B$8:$E$26,J$5,FALSE)</f>
        <v>1.37</v>
      </c>
      <c r="K1218" s="22">
        <f>HLOOKUP($O1218,$B$8:$E$26,K$5,FALSE)</f>
        <v>0</v>
      </c>
      <c r="L1218" s="22">
        <f>HLOOKUP($O1218,$B$8:$E$26,L$5,FALSE)</f>
        <v>0</v>
      </c>
      <c r="M1218" s="22">
        <f t="shared" si="181"/>
        <v>0.89999999999999991</v>
      </c>
      <c r="N1218" s="22">
        <f t="shared" si="182"/>
        <v>6.8500000000000005</v>
      </c>
      <c r="O1218" s="22" t="s">
        <v>40</v>
      </c>
      <c r="P1218" s="24">
        <f t="shared" ca="1" si="178"/>
        <v>0.75368391002910029</v>
      </c>
      <c r="Q1218" s="24">
        <f t="shared" ca="1" si="179"/>
        <v>3.3405741223594276</v>
      </c>
      <c r="R1218" s="24">
        <f t="shared" ca="1" si="183"/>
        <v>4.0942580323885283</v>
      </c>
      <c r="S1218" s="22" t="str">
        <f t="shared" ca="1" si="184"/>
        <v/>
      </c>
      <c r="T1218" s="24" t="str">
        <f t="shared" ca="1" si="185"/>
        <v/>
      </c>
      <c r="U1218" s="24">
        <f t="shared" ca="1" si="180"/>
        <v>0</v>
      </c>
    </row>
    <row r="1219" spans="7:21" x14ac:dyDescent="0.25">
      <c r="G1219" s="22">
        <v>1212</v>
      </c>
      <c r="H1219" s="22">
        <f>HLOOKUP($O1219,$B$8:$E$26,H$5,FALSE)</f>
        <v>3</v>
      </c>
      <c r="I1219" s="22">
        <f>HLOOKUP($O1219,$B$8:$E$26,I$5,FALSE)</f>
        <v>0.2</v>
      </c>
      <c r="J1219" s="22">
        <f>HLOOKUP($O1219,$B$8:$E$26,J$5,FALSE)</f>
        <v>1.26</v>
      </c>
      <c r="K1219" s="22">
        <f>HLOOKUP($O1219,$B$8:$E$26,K$5,FALSE)</f>
        <v>0</v>
      </c>
      <c r="L1219" s="22">
        <f>HLOOKUP($O1219,$B$8:$E$26,L$5,FALSE)</f>
        <v>0</v>
      </c>
      <c r="M1219" s="22">
        <f t="shared" si="181"/>
        <v>0.60000000000000009</v>
      </c>
      <c r="N1219" s="22">
        <f t="shared" si="182"/>
        <v>3.7800000000000002</v>
      </c>
      <c r="O1219" s="22" t="s">
        <v>39</v>
      </c>
      <c r="P1219" s="24">
        <f t="shared" ca="1" si="178"/>
        <v>0.33669227708736049</v>
      </c>
      <c r="Q1219" s="24">
        <f t="shared" ca="1" si="179"/>
        <v>2.2095333587554205</v>
      </c>
      <c r="R1219" s="24">
        <f t="shared" ca="1" si="183"/>
        <v>2.5462256358427808</v>
      </c>
      <c r="S1219" s="22" t="str">
        <f t="shared" ca="1" si="184"/>
        <v/>
      </c>
      <c r="T1219" s="24" t="str">
        <f t="shared" ca="1" si="185"/>
        <v/>
      </c>
      <c r="U1219" s="24">
        <f t="shared" ca="1" si="180"/>
        <v>0</v>
      </c>
    </row>
    <row r="1220" spans="7:21" x14ac:dyDescent="0.25">
      <c r="G1220" s="22">
        <v>1213</v>
      </c>
      <c r="H1220" s="22">
        <f>HLOOKUP($O1220,$B$8:$E$26,H$5,FALSE)</f>
        <v>3</v>
      </c>
      <c r="I1220" s="22">
        <f>HLOOKUP($O1220,$B$8:$E$26,I$5,FALSE)</f>
        <v>0.2</v>
      </c>
      <c r="J1220" s="22">
        <f>HLOOKUP($O1220,$B$8:$E$26,J$5,FALSE)</f>
        <v>1.26</v>
      </c>
      <c r="K1220" s="22">
        <f>HLOOKUP($O1220,$B$8:$E$26,K$5,FALSE)</f>
        <v>0</v>
      </c>
      <c r="L1220" s="22">
        <f>HLOOKUP($O1220,$B$8:$E$26,L$5,FALSE)</f>
        <v>0</v>
      </c>
      <c r="M1220" s="22">
        <f t="shared" si="181"/>
        <v>0.60000000000000009</v>
      </c>
      <c r="N1220" s="22">
        <f t="shared" si="182"/>
        <v>3.7800000000000002</v>
      </c>
      <c r="O1220" s="22" t="s">
        <v>39</v>
      </c>
      <c r="P1220" s="24">
        <f t="shared" ca="1" si="178"/>
        <v>0.50598001952298433</v>
      </c>
      <c r="Q1220" s="24">
        <f t="shared" ca="1" si="179"/>
        <v>2.2975536111983992</v>
      </c>
      <c r="R1220" s="24">
        <f t="shared" ca="1" si="183"/>
        <v>2.8035336307213834</v>
      </c>
      <c r="S1220" s="22" t="str">
        <f t="shared" ca="1" si="184"/>
        <v/>
      </c>
      <c r="T1220" s="24" t="str">
        <f t="shared" ca="1" si="185"/>
        <v/>
      </c>
      <c r="U1220" s="24">
        <f t="shared" ca="1" si="180"/>
        <v>0</v>
      </c>
    </row>
    <row r="1221" spans="7:21" x14ac:dyDescent="0.25">
      <c r="G1221" s="22">
        <v>1214</v>
      </c>
      <c r="H1221" s="22">
        <f>HLOOKUP($O1221,$B$8:$E$26,H$5,FALSE)</f>
        <v>1</v>
      </c>
      <c r="I1221" s="22">
        <f>HLOOKUP($O1221,$B$8:$E$26,I$5,FALSE)</f>
        <v>0.3</v>
      </c>
      <c r="J1221" s="22">
        <f>HLOOKUP($O1221,$B$8:$E$26,J$5,FALSE)</f>
        <v>0.95</v>
      </c>
      <c r="K1221" s="22">
        <f>HLOOKUP($O1221,$B$8:$E$26,K$5,FALSE)</f>
        <v>0</v>
      </c>
      <c r="L1221" s="22">
        <f>HLOOKUP($O1221,$B$8:$E$26,L$5,FALSE)</f>
        <v>0</v>
      </c>
      <c r="M1221" s="22">
        <f t="shared" si="181"/>
        <v>0.3</v>
      </c>
      <c r="N1221" s="22">
        <f t="shared" si="182"/>
        <v>0.95</v>
      </c>
      <c r="O1221" s="22" t="s">
        <v>38</v>
      </c>
      <c r="P1221" s="24">
        <f t="shared" ca="1" si="178"/>
        <v>0.11503500112784393</v>
      </c>
      <c r="Q1221" s="24">
        <f t="shared" ca="1" si="179"/>
        <v>0.64604861916461565</v>
      </c>
      <c r="R1221" s="24">
        <f t="shared" ca="1" si="183"/>
        <v>0.76108362029245957</v>
      </c>
      <c r="S1221" s="22" t="str">
        <f t="shared" ca="1" si="184"/>
        <v/>
      </c>
      <c r="T1221" s="24" t="str">
        <f t="shared" ca="1" si="185"/>
        <v/>
      </c>
      <c r="U1221" s="24">
        <f t="shared" ca="1" si="180"/>
        <v>0</v>
      </c>
    </row>
    <row r="1222" spans="7:21" x14ac:dyDescent="0.25">
      <c r="G1222" s="22">
        <v>1215</v>
      </c>
      <c r="H1222" s="22">
        <f>HLOOKUP($O1222,$B$8:$E$26,H$5,FALSE)</f>
        <v>1</v>
      </c>
      <c r="I1222" s="22">
        <f>HLOOKUP($O1222,$B$8:$E$26,I$5,FALSE)</f>
        <v>0.3</v>
      </c>
      <c r="J1222" s="22">
        <f>HLOOKUP($O1222,$B$8:$E$26,J$5,FALSE)</f>
        <v>0.95</v>
      </c>
      <c r="K1222" s="22">
        <f>HLOOKUP($O1222,$B$8:$E$26,K$5,FALSE)</f>
        <v>0</v>
      </c>
      <c r="L1222" s="22">
        <f>HLOOKUP($O1222,$B$8:$E$26,L$5,FALSE)</f>
        <v>0</v>
      </c>
      <c r="M1222" s="22">
        <f t="shared" si="181"/>
        <v>0.3</v>
      </c>
      <c r="N1222" s="22">
        <f t="shared" si="182"/>
        <v>0.95</v>
      </c>
      <c r="O1222" s="22" t="s">
        <v>38</v>
      </c>
      <c r="P1222" s="24">
        <f t="shared" ca="1" si="178"/>
        <v>0.2460434139370245</v>
      </c>
      <c r="Q1222" s="24">
        <f t="shared" ca="1" si="179"/>
        <v>0.64926911179037494</v>
      </c>
      <c r="R1222" s="24">
        <f t="shared" ca="1" si="183"/>
        <v>0.8953125257273995</v>
      </c>
      <c r="S1222" s="22" t="str">
        <f t="shared" ca="1" si="184"/>
        <v/>
      </c>
      <c r="T1222" s="24" t="str">
        <f t="shared" ca="1" si="185"/>
        <v/>
      </c>
      <c r="U1222" s="24">
        <f t="shared" ca="1" si="180"/>
        <v>0</v>
      </c>
    </row>
    <row r="1223" spans="7:21" x14ac:dyDescent="0.25">
      <c r="G1223" s="22">
        <v>1216</v>
      </c>
      <c r="H1223" s="22">
        <f>HLOOKUP($O1223,$B$8:$E$26,H$5,FALSE)</f>
        <v>5</v>
      </c>
      <c r="I1223" s="22">
        <f>HLOOKUP($O1223,$B$8:$E$26,I$5,FALSE)</f>
        <v>0.18</v>
      </c>
      <c r="J1223" s="22">
        <f>HLOOKUP($O1223,$B$8:$E$26,J$5,FALSE)</f>
        <v>1.37</v>
      </c>
      <c r="K1223" s="22">
        <f>HLOOKUP($O1223,$B$8:$E$26,K$5,FALSE)</f>
        <v>0</v>
      </c>
      <c r="L1223" s="22">
        <f>HLOOKUP($O1223,$B$8:$E$26,L$5,FALSE)</f>
        <v>0</v>
      </c>
      <c r="M1223" s="22">
        <f t="shared" si="181"/>
        <v>0.89999999999999991</v>
      </c>
      <c r="N1223" s="22">
        <f t="shared" si="182"/>
        <v>6.8500000000000005</v>
      </c>
      <c r="O1223" s="22" t="s">
        <v>40</v>
      </c>
      <c r="P1223" s="24">
        <f t="shared" ca="1" si="178"/>
        <v>9.2808452768183825E-4</v>
      </c>
      <c r="Q1223" s="24">
        <f t="shared" ca="1" si="179"/>
        <v>4.1223226811393916</v>
      </c>
      <c r="R1223" s="24">
        <f t="shared" ca="1" si="183"/>
        <v>4.1232507656670734</v>
      </c>
      <c r="S1223" s="22" t="str">
        <f t="shared" ca="1" si="184"/>
        <v/>
      </c>
      <c r="T1223" s="24" t="str">
        <f t="shared" ca="1" si="185"/>
        <v/>
      </c>
      <c r="U1223" s="24">
        <f t="shared" ca="1" si="180"/>
        <v>0</v>
      </c>
    </row>
    <row r="1224" spans="7:21" x14ac:dyDescent="0.25">
      <c r="G1224" s="22">
        <v>1217</v>
      </c>
      <c r="H1224" s="22">
        <f>HLOOKUP($O1224,$B$8:$E$26,H$5,FALSE)</f>
        <v>5</v>
      </c>
      <c r="I1224" s="22">
        <f>HLOOKUP($O1224,$B$8:$E$26,I$5,FALSE)</f>
        <v>0.18</v>
      </c>
      <c r="J1224" s="22">
        <f>HLOOKUP($O1224,$B$8:$E$26,J$5,FALSE)</f>
        <v>1.37</v>
      </c>
      <c r="K1224" s="22">
        <f>HLOOKUP($O1224,$B$8:$E$26,K$5,FALSE)</f>
        <v>0</v>
      </c>
      <c r="L1224" s="22">
        <f>HLOOKUP($O1224,$B$8:$E$26,L$5,FALSE)</f>
        <v>0</v>
      </c>
      <c r="M1224" s="22">
        <f t="shared" si="181"/>
        <v>0.89999999999999991</v>
      </c>
      <c r="N1224" s="22">
        <f t="shared" si="182"/>
        <v>6.8500000000000005</v>
      </c>
      <c r="O1224" s="22" t="s">
        <v>40</v>
      </c>
      <c r="P1224" s="24">
        <f t="shared" ca="1" si="178"/>
        <v>0.21845568239360599</v>
      </c>
      <c r="Q1224" s="24">
        <f t="shared" ca="1" si="179"/>
        <v>3.9368355918610352</v>
      </c>
      <c r="R1224" s="24">
        <f t="shared" ca="1" si="183"/>
        <v>4.1552912742546413</v>
      </c>
      <c r="S1224" s="22" t="str">
        <f t="shared" ca="1" si="184"/>
        <v/>
      </c>
      <c r="T1224" s="24" t="str">
        <f t="shared" ca="1" si="185"/>
        <v/>
      </c>
      <c r="U1224" s="24">
        <f t="shared" ca="1" si="180"/>
        <v>0</v>
      </c>
    </row>
    <row r="1225" spans="7:21" x14ac:dyDescent="0.25">
      <c r="G1225" s="22">
        <v>1218</v>
      </c>
      <c r="H1225" s="22">
        <f>HLOOKUP($O1225,$B$8:$E$26,H$5,FALSE)</f>
        <v>5</v>
      </c>
      <c r="I1225" s="22">
        <f>HLOOKUP($O1225,$B$8:$E$26,I$5,FALSE)</f>
        <v>0.18</v>
      </c>
      <c r="J1225" s="22">
        <f>HLOOKUP($O1225,$B$8:$E$26,J$5,FALSE)</f>
        <v>1.37</v>
      </c>
      <c r="K1225" s="22">
        <f>HLOOKUP($O1225,$B$8:$E$26,K$5,FALSE)</f>
        <v>0</v>
      </c>
      <c r="L1225" s="22">
        <f>HLOOKUP($O1225,$B$8:$E$26,L$5,FALSE)</f>
        <v>0</v>
      </c>
      <c r="M1225" s="22">
        <f t="shared" si="181"/>
        <v>0.89999999999999991</v>
      </c>
      <c r="N1225" s="22">
        <f t="shared" si="182"/>
        <v>6.8500000000000005</v>
      </c>
      <c r="O1225" s="22" t="s">
        <v>40</v>
      </c>
      <c r="P1225" s="24">
        <f t="shared" ref="P1225:P1288" ca="1" si="186">RAND()*$M1225</f>
        <v>0.46249712561451251</v>
      </c>
      <c r="Q1225" s="24">
        <f t="shared" ref="Q1225:Q1288" ca="1" si="187">MIN(N1225*20,MAX(M1225,NORMINV(RAND(),N1225-(N1225-M1225)/2,(N1225-M1225)/16)))</f>
        <v>3.3340103990498067</v>
      </c>
      <c r="R1225" s="24">
        <f t="shared" ca="1" si="183"/>
        <v>3.7965075246643192</v>
      </c>
      <c r="S1225" s="22" t="str">
        <f t="shared" ca="1" si="184"/>
        <v/>
      </c>
      <c r="T1225" s="24" t="str">
        <f t="shared" ca="1" si="185"/>
        <v/>
      </c>
      <c r="U1225" s="24">
        <f t="shared" ref="U1225:U1288" ca="1" si="188">Q1225*K1225*L1225</f>
        <v>0</v>
      </c>
    </row>
    <row r="1226" spans="7:21" x14ac:dyDescent="0.25">
      <c r="G1226" s="22">
        <v>1219</v>
      </c>
      <c r="H1226" s="22">
        <f>HLOOKUP($O1226,$B$8:$E$26,H$5,FALSE)</f>
        <v>1</v>
      </c>
      <c r="I1226" s="22">
        <f>HLOOKUP($O1226,$B$8:$E$26,I$5,FALSE)</f>
        <v>0.3</v>
      </c>
      <c r="J1226" s="22">
        <f>HLOOKUP($O1226,$B$8:$E$26,J$5,FALSE)</f>
        <v>0.95</v>
      </c>
      <c r="K1226" s="22">
        <f>HLOOKUP($O1226,$B$8:$E$26,K$5,FALSE)</f>
        <v>0</v>
      </c>
      <c r="L1226" s="22">
        <f>HLOOKUP($O1226,$B$8:$E$26,L$5,FALSE)</f>
        <v>0</v>
      </c>
      <c r="M1226" s="22">
        <f t="shared" si="181"/>
        <v>0.3</v>
      </c>
      <c r="N1226" s="22">
        <f t="shared" si="182"/>
        <v>0.95</v>
      </c>
      <c r="O1226" s="22" t="s">
        <v>38</v>
      </c>
      <c r="P1226" s="24">
        <f t="shared" ca="1" si="186"/>
        <v>8.8706983027173059E-2</v>
      </c>
      <c r="Q1226" s="24">
        <f t="shared" ca="1" si="187"/>
        <v>0.65111357824171179</v>
      </c>
      <c r="R1226" s="24">
        <f t="shared" ca="1" si="183"/>
        <v>0.73982056126888485</v>
      </c>
      <c r="S1226" s="22" t="str">
        <f t="shared" ca="1" si="184"/>
        <v/>
      </c>
      <c r="T1226" s="24" t="str">
        <f t="shared" ca="1" si="185"/>
        <v/>
      </c>
      <c r="U1226" s="24">
        <f t="shared" ca="1" si="188"/>
        <v>0</v>
      </c>
    </row>
    <row r="1227" spans="7:21" x14ac:dyDescent="0.25">
      <c r="G1227" s="22">
        <v>1220</v>
      </c>
      <c r="H1227" s="22">
        <f>HLOOKUP($O1227,$B$8:$E$26,H$5,FALSE)</f>
        <v>10</v>
      </c>
      <c r="I1227" s="22">
        <f>HLOOKUP($O1227,$B$8:$E$26,I$5,FALSE)</f>
        <v>0.2</v>
      </c>
      <c r="J1227" s="22">
        <f>HLOOKUP($O1227,$B$8:$E$26,J$5,FALSE)</f>
        <v>1.4</v>
      </c>
      <c r="K1227" s="22">
        <f>HLOOKUP($O1227,$B$8:$E$26,K$5,FALSE)</f>
        <v>0</v>
      </c>
      <c r="L1227" s="22">
        <f>HLOOKUP($O1227,$B$8:$E$26,L$5,FALSE)</f>
        <v>0</v>
      </c>
      <c r="M1227" s="22">
        <f t="shared" si="181"/>
        <v>2</v>
      </c>
      <c r="N1227" s="22">
        <f t="shared" si="182"/>
        <v>14</v>
      </c>
      <c r="O1227" s="22" t="s">
        <v>41</v>
      </c>
      <c r="P1227" s="24">
        <f t="shared" ca="1" si="186"/>
        <v>1.6234278626781504</v>
      </c>
      <c r="Q1227" s="24">
        <f t="shared" ca="1" si="187"/>
        <v>7.4030423990083545</v>
      </c>
      <c r="R1227" s="24">
        <f t="shared" ca="1" si="183"/>
        <v>9.0264702616865051</v>
      </c>
      <c r="S1227" s="22" t="str">
        <f t="shared" ca="1" si="184"/>
        <v/>
      </c>
      <c r="T1227" s="24" t="str">
        <f t="shared" ca="1" si="185"/>
        <v/>
      </c>
      <c r="U1227" s="24">
        <f t="shared" ca="1" si="188"/>
        <v>0</v>
      </c>
    </row>
    <row r="1228" spans="7:21" x14ac:dyDescent="0.25">
      <c r="G1228" s="22">
        <v>1221</v>
      </c>
      <c r="H1228" s="22">
        <f>HLOOKUP($O1228,$B$8:$E$26,H$5,FALSE)</f>
        <v>1</v>
      </c>
      <c r="I1228" s="22">
        <f>HLOOKUP($O1228,$B$8:$E$26,I$5,FALSE)</f>
        <v>0.3</v>
      </c>
      <c r="J1228" s="22">
        <f>HLOOKUP($O1228,$B$8:$E$26,J$5,FALSE)</f>
        <v>0.95</v>
      </c>
      <c r="K1228" s="22">
        <f>HLOOKUP($O1228,$B$8:$E$26,K$5,FALSE)</f>
        <v>0</v>
      </c>
      <c r="L1228" s="22">
        <f>HLOOKUP($O1228,$B$8:$E$26,L$5,FALSE)</f>
        <v>0</v>
      </c>
      <c r="M1228" s="22">
        <f t="shared" si="181"/>
        <v>0.3</v>
      </c>
      <c r="N1228" s="22">
        <f t="shared" si="182"/>
        <v>0.95</v>
      </c>
      <c r="O1228" s="22" t="s">
        <v>38</v>
      </c>
      <c r="P1228" s="24">
        <f t="shared" ca="1" si="186"/>
        <v>0.14110005992773356</v>
      </c>
      <c r="Q1228" s="24">
        <f t="shared" ca="1" si="187"/>
        <v>0.5854638036951697</v>
      </c>
      <c r="R1228" s="24">
        <f t="shared" ca="1" si="183"/>
        <v>0.72656386362290326</v>
      </c>
      <c r="S1228" s="22" t="str">
        <f t="shared" ca="1" si="184"/>
        <v/>
      </c>
      <c r="T1228" s="24" t="str">
        <f t="shared" ca="1" si="185"/>
        <v/>
      </c>
      <c r="U1228" s="24">
        <f t="shared" ca="1" si="188"/>
        <v>0</v>
      </c>
    </row>
    <row r="1229" spans="7:21" x14ac:dyDescent="0.25">
      <c r="G1229" s="22">
        <v>1222</v>
      </c>
      <c r="H1229" s="22">
        <f>HLOOKUP($O1229,$B$8:$E$26,H$5,FALSE)</f>
        <v>5</v>
      </c>
      <c r="I1229" s="22">
        <f>HLOOKUP($O1229,$B$8:$E$26,I$5,FALSE)</f>
        <v>0.18</v>
      </c>
      <c r="J1229" s="22">
        <f>HLOOKUP($O1229,$B$8:$E$26,J$5,FALSE)</f>
        <v>1.37</v>
      </c>
      <c r="K1229" s="22">
        <f>HLOOKUP($O1229,$B$8:$E$26,K$5,FALSE)</f>
        <v>0</v>
      </c>
      <c r="L1229" s="22">
        <f>HLOOKUP($O1229,$B$8:$E$26,L$5,FALSE)</f>
        <v>0</v>
      </c>
      <c r="M1229" s="22">
        <f t="shared" si="181"/>
        <v>0.89999999999999991</v>
      </c>
      <c r="N1229" s="22">
        <f t="shared" si="182"/>
        <v>6.8500000000000005</v>
      </c>
      <c r="O1229" s="22" t="s">
        <v>40</v>
      </c>
      <c r="P1229" s="24">
        <f t="shared" ca="1" si="186"/>
        <v>0.81851774632716989</v>
      </c>
      <c r="Q1229" s="24">
        <f t="shared" ca="1" si="187"/>
        <v>4.3826709539591917</v>
      </c>
      <c r="R1229" s="24">
        <f t="shared" ca="1" si="183"/>
        <v>5.2011887002863615</v>
      </c>
      <c r="S1229" s="22" t="str">
        <f t="shared" ca="1" si="184"/>
        <v>C</v>
      </c>
      <c r="T1229" s="24">
        <f t="shared" ca="1" si="185"/>
        <v>0.20118870028636149</v>
      </c>
      <c r="U1229" s="24">
        <f t="shared" ca="1" si="188"/>
        <v>0</v>
      </c>
    </row>
    <row r="1230" spans="7:21" x14ac:dyDescent="0.25">
      <c r="G1230" s="22">
        <v>1223</v>
      </c>
      <c r="H1230" s="22">
        <f>HLOOKUP($O1230,$B$8:$E$26,H$5,FALSE)</f>
        <v>3</v>
      </c>
      <c r="I1230" s="22">
        <f>HLOOKUP($O1230,$B$8:$E$26,I$5,FALSE)</f>
        <v>0.2</v>
      </c>
      <c r="J1230" s="22">
        <f>HLOOKUP($O1230,$B$8:$E$26,J$5,FALSE)</f>
        <v>1.26</v>
      </c>
      <c r="K1230" s="22">
        <f>HLOOKUP($O1230,$B$8:$E$26,K$5,FALSE)</f>
        <v>0</v>
      </c>
      <c r="L1230" s="22">
        <f>HLOOKUP($O1230,$B$8:$E$26,L$5,FALSE)</f>
        <v>0</v>
      </c>
      <c r="M1230" s="22">
        <f t="shared" si="181"/>
        <v>0.60000000000000009</v>
      </c>
      <c r="N1230" s="22">
        <f t="shared" si="182"/>
        <v>3.7800000000000002</v>
      </c>
      <c r="O1230" s="22" t="s">
        <v>39</v>
      </c>
      <c r="P1230" s="24">
        <f t="shared" ca="1" si="186"/>
        <v>0.19939126366520951</v>
      </c>
      <c r="Q1230" s="24">
        <f t="shared" ca="1" si="187"/>
        <v>1.7680499286509217</v>
      </c>
      <c r="R1230" s="24">
        <f t="shared" ca="1" si="183"/>
        <v>1.9674411923161312</v>
      </c>
      <c r="S1230" s="22" t="str">
        <f t="shared" ca="1" si="184"/>
        <v/>
      </c>
      <c r="T1230" s="24" t="str">
        <f t="shared" ca="1" si="185"/>
        <v/>
      </c>
      <c r="U1230" s="24">
        <f t="shared" ca="1" si="188"/>
        <v>0</v>
      </c>
    </row>
    <row r="1231" spans="7:21" x14ac:dyDescent="0.25">
      <c r="G1231" s="22">
        <v>1224</v>
      </c>
      <c r="H1231" s="22">
        <f>HLOOKUP($O1231,$B$8:$E$26,H$5,FALSE)</f>
        <v>3</v>
      </c>
      <c r="I1231" s="22">
        <f>HLOOKUP($O1231,$B$8:$E$26,I$5,FALSE)</f>
        <v>0.2</v>
      </c>
      <c r="J1231" s="22">
        <f>HLOOKUP($O1231,$B$8:$E$26,J$5,FALSE)</f>
        <v>1.26</v>
      </c>
      <c r="K1231" s="22">
        <f>HLOOKUP($O1231,$B$8:$E$26,K$5,FALSE)</f>
        <v>0</v>
      </c>
      <c r="L1231" s="22">
        <f>HLOOKUP($O1231,$B$8:$E$26,L$5,FALSE)</f>
        <v>0</v>
      </c>
      <c r="M1231" s="22">
        <f t="shared" ref="M1231:M1294" si="189">I1231*$H1231</f>
        <v>0.60000000000000009</v>
      </c>
      <c r="N1231" s="22">
        <f t="shared" ref="N1231:N1294" si="190">J1231*$H1231</f>
        <v>3.7800000000000002</v>
      </c>
      <c r="O1231" s="22" t="s">
        <v>39</v>
      </c>
      <c r="P1231" s="24">
        <f t="shared" ca="1" si="186"/>
        <v>0.52462082517834585</v>
      </c>
      <c r="Q1231" s="24">
        <f t="shared" ca="1" si="187"/>
        <v>2.3862507503607704</v>
      </c>
      <c r="R1231" s="24">
        <f t="shared" ca="1" si="183"/>
        <v>2.9108715755391161</v>
      </c>
      <c r="S1231" s="22" t="str">
        <f t="shared" ca="1" si="184"/>
        <v/>
      </c>
      <c r="T1231" s="24" t="str">
        <f t="shared" ca="1" si="185"/>
        <v/>
      </c>
      <c r="U1231" s="24">
        <f t="shared" ca="1" si="188"/>
        <v>0</v>
      </c>
    </row>
    <row r="1232" spans="7:21" x14ac:dyDescent="0.25">
      <c r="G1232" s="22">
        <v>1225</v>
      </c>
      <c r="H1232" s="22">
        <f>HLOOKUP($O1232,$B$8:$E$26,H$5,FALSE)</f>
        <v>10</v>
      </c>
      <c r="I1232" s="22">
        <f>HLOOKUP($O1232,$B$8:$E$26,I$5,FALSE)</f>
        <v>0.2</v>
      </c>
      <c r="J1232" s="22">
        <f>HLOOKUP($O1232,$B$8:$E$26,J$5,FALSE)</f>
        <v>1.4</v>
      </c>
      <c r="K1232" s="22">
        <f>HLOOKUP($O1232,$B$8:$E$26,K$5,FALSE)</f>
        <v>0</v>
      </c>
      <c r="L1232" s="22">
        <f>HLOOKUP($O1232,$B$8:$E$26,L$5,FALSE)</f>
        <v>0</v>
      </c>
      <c r="M1232" s="22">
        <f t="shared" si="189"/>
        <v>2</v>
      </c>
      <c r="N1232" s="22">
        <f t="shared" si="190"/>
        <v>14</v>
      </c>
      <c r="O1232" s="22" t="s">
        <v>41</v>
      </c>
      <c r="P1232" s="24">
        <f t="shared" ca="1" si="186"/>
        <v>0.8913037732637008</v>
      </c>
      <c r="Q1232" s="24">
        <f t="shared" ca="1" si="187"/>
        <v>7.3508790112368043</v>
      </c>
      <c r="R1232" s="24">
        <f t="shared" ca="1" si="183"/>
        <v>8.2421827845005051</v>
      </c>
      <c r="S1232" s="22" t="str">
        <f t="shared" ca="1" si="184"/>
        <v/>
      </c>
      <c r="T1232" s="24" t="str">
        <f t="shared" ca="1" si="185"/>
        <v/>
      </c>
      <c r="U1232" s="24">
        <f t="shared" ca="1" si="188"/>
        <v>0</v>
      </c>
    </row>
    <row r="1233" spans="7:21" x14ac:dyDescent="0.25">
      <c r="G1233" s="22">
        <v>1226</v>
      </c>
      <c r="H1233" s="22">
        <f>HLOOKUP($O1233,$B$8:$E$26,H$5,FALSE)</f>
        <v>3</v>
      </c>
      <c r="I1233" s="22">
        <f>HLOOKUP($O1233,$B$8:$E$26,I$5,FALSE)</f>
        <v>0.2</v>
      </c>
      <c r="J1233" s="22">
        <f>HLOOKUP($O1233,$B$8:$E$26,J$5,FALSE)</f>
        <v>1.26</v>
      </c>
      <c r="K1233" s="22">
        <f>HLOOKUP($O1233,$B$8:$E$26,K$5,FALSE)</f>
        <v>0</v>
      </c>
      <c r="L1233" s="22">
        <f>HLOOKUP($O1233,$B$8:$E$26,L$5,FALSE)</f>
        <v>0</v>
      </c>
      <c r="M1233" s="22">
        <f t="shared" si="189"/>
        <v>0.60000000000000009</v>
      </c>
      <c r="N1233" s="22">
        <f t="shared" si="190"/>
        <v>3.7800000000000002</v>
      </c>
      <c r="O1233" s="22" t="s">
        <v>39</v>
      </c>
      <c r="P1233" s="24">
        <f t="shared" ca="1" si="186"/>
        <v>0.27723744205425094</v>
      </c>
      <c r="Q1233" s="24">
        <f t="shared" ca="1" si="187"/>
        <v>1.9757196476185539</v>
      </c>
      <c r="R1233" s="24">
        <f t="shared" ca="1" si="183"/>
        <v>2.2529570896728046</v>
      </c>
      <c r="S1233" s="22" t="str">
        <f t="shared" ca="1" si="184"/>
        <v/>
      </c>
      <c r="T1233" s="24" t="str">
        <f t="shared" ca="1" si="185"/>
        <v/>
      </c>
      <c r="U1233" s="24">
        <f t="shared" ca="1" si="188"/>
        <v>0</v>
      </c>
    </row>
    <row r="1234" spans="7:21" x14ac:dyDescent="0.25">
      <c r="G1234" s="22">
        <v>1227</v>
      </c>
      <c r="H1234" s="22">
        <f>HLOOKUP($O1234,$B$8:$E$26,H$5,FALSE)</f>
        <v>3</v>
      </c>
      <c r="I1234" s="22">
        <f>HLOOKUP($O1234,$B$8:$E$26,I$5,FALSE)</f>
        <v>0.2</v>
      </c>
      <c r="J1234" s="22">
        <f>HLOOKUP($O1234,$B$8:$E$26,J$5,FALSE)</f>
        <v>1.26</v>
      </c>
      <c r="K1234" s="22">
        <f>HLOOKUP($O1234,$B$8:$E$26,K$5,FALSE)</f>
        <v>0</v>
      </c>
      <c r="L1234" s="22">
        <f>HLOOKUP($O1234,$B$8:$E$26,L$5,FALSE)</f>
        <v>0</v>
      </c>
      <c r="M1234" s="22">
        <f t="shared" si="189"/>
        <v>0.60000000000000009</v>
      </c>
      <c r="N1234" s="22">
        <f t="shared" si="190"/>
        <v>3.7800000000000002</v>
      </c>
      <c r="O1234" s="22" t="s">
        <v>39</v>
      </c>
      <c r="P1234" s="24">
        <f t="shared" ca="1" si="186"/>
        <v>0.30696740630597974</v>
      </c>
      <c r="Q1234" s="24">
        <f t="shared" ca="1" si="187"/>
        <v>2.2337895505397487</v>
      </c>
      <c r="R1234" s="24">
        <f t="shared" ca="1" si="183"/>
        <v>2.5407569568457284</v>
      </c>
      <c r="S1234" s="22" t="str">
        <f t="shared" ca="1" si="184"/>
        <v/>
      </c>
      <c r="T1234" s="24" t="str">
        <f t="shared" ca="1" si="185"/>
        <v/>
      </c>
      <c r="U1234" s="24">
        <f t="shared" ca="1" si="188"/>
        <v>0</v>
      </c>
    </row>
    <row r="1235" spans="7:21" x14ac:dyDescent="0.25">
      <c r="G1235" s="22">
        <v>1228</v>
      </c>
      <c r="H1235" s="22">
        <f>HLOOKUP($O1235,$B$8:$E$26,H$5,FALSE)</f>
        <v>5</v>
      </c>
      <c r="I1235" s="22">
        <f>HLOOKUP($O1235,$B$8:$E$26,I$5,FALSE)</f>
        <v>0.18</v>
      </c>
      <c r="J1235" s="22">
        <f>HLOOKUP($O1235,$B$8:$E$26,J$5,FALSE)</f>
        <v>1.37</v>
      </c>
      <c r="K1235" s="22">
        <f>HLOOKUP($O1235,$B$8:$E$26,K$5,FALSE)</f>
        <v>0</v>
      </c>
      <c r="L1235" s="22">
        <f>HLOOKUP($O1235,$B$8:$E$26,L$5,FALSE)</f>
        <v>0</v>
      </c>
      <c r="M1235" s="22">
        <f t="shared" si="189"/>
        <v>0.89999999999999991</v>
      </c>
      <c r="N1235" s="22">
        <f t="shared" si="190"/>
        <v>6.8500000000000005</v>
      </c>
      <c r="O1235" s="22" t="s">
        <v>40</v>
      </c>
      <c r="P1235" s="24">
        <f t="shared" ca="1" si="186"/>
        <v>0.53080164330278601</v>
      </c>
      <c r="Q1235" s="24">
        <f t="shared" ca="1" si="187"/>
        <v>3.5737087272898256</v>
      </c>
      <c r="R1235" s="24">
        <f t="shared" ca="1" si="183"/>
        <v>4.104510370592612</v>
      </c>
      <c r="S1235" s="22" t="str">
        <f t="shared" ca="1" si="184"/>
        <v/>
      </c>
      <c r="T1235" s="24" t="str">
        <f t="shared" ca="1" si="185"/>
        <v/>
      </c>
      <c r="U1235" s="24">
        <f t="shared" ca="1" si="188"/>
        <v>0</v>
      </c>
    </row>
    <row r="1236" spans="7:21" x14ac:dyDescent="0.25">
      <c r="G1236" s="22">
        <v>1229</v>
      </c>
      <c r="H1236" s="22">
        <f>HLOOKUP($O1236,$B$8:$E$26,H$5,FALSE)</f>
        <v>1</v>
      </c>
      <c r="I1236" s="22">
        <f>HLOOKUP($O1236,$B$8:$E$26,I$5,FALSE)</f>
        <v>0.3</v>
      </c>
      <c r="J1236" s="22">
        <f>HLOOKUP($O1236,$B$8:$E$26,J$5,FALSE)</f>
        <v>0.95</v>
      </c>
      <c r="K1236" s="22">
        <f>HLOOKUP($O1236,$B$8:$E$26,K$5,FALSE)</f>
        <v>0</v>
      </c>
      <c r="L1236" s="22">
        <f>HLOOKUP($O1236,$B$8:$E$26,L$5,FALSE)</f>
        <v>0</v>
      </c>
      <c r="M1236" s="22">
        <f t="shared" si="189"/>
        <v>0.3</v>
      </c>
      <c r="N1236" s="22">
        <f t="shared" si="190"/>
        <v>0.95</v>
      </c>
      <c r="O1236" s="22" t="s">
        <v>38</v>
      </c>
      <c r="P1236" s="24">
        <f t="shared" ca="1" si="186"/>
        <v>0.2278247229458028</v>
      </c>
      <c r="Q1236" s="24">
        <f t="shared" ca="1" si="187"/>
        <v>0.60299065565785792</v>
      </c>
      <c r="R1236" s="24">
        <f t="shared" ca="1" si="183"/>
        <v>0.83081537860366073</v>
      </c>
      <c r="S1236" s="22" t="str">
        <f t="shared" ca="1" si="184"/>
        <v/>
      </c>
      <c r="T1236" s="24" t="str">
        <f t="shared" ca="1" si="185"/>
        <v/>
      </c>
      <c r="U1236" s="24">
        <f t="shared" ca="1" si="188"/>
        <v>0</v>
      </c>
    </row>
    <row r="1237" spans="7:21" x14ac:dyDescent="0.25">
      <c r="G1237" s="22">
        <v>1230</v>
      </c>
      <c r="H1237" s="22">
        <f>HLOOKUP($O1237,$B$8:$E$26,H$5,FALSE)</f>
        <v>10</v>
      </c>
      <c r="I1237" s="22">
        <f>HLOOKUP($O1237,$B$8:$E$26,I$5,FALSE)</f>
        <v>0.2</v>
      </c>
      <c r="J1237" s="22">
        <f>HLOOKUP($O1237,$B$8:$E$26,J$5,FALSE)</f>
        <v>1.4</v>
      </c>
      <c r="K1237" s="22">
        <f>HLOOKUP($O1237,$B$8:$E$26,K$5,FALSE)</f>
        <v>0</v>
      </c>
      <c r="L1237" s="22">
        <f>HLOOKUP($O1237,$B$8:$E$26,L$5,FALSE)</f>
        <v>0</v>
      </c>
      <c r="M1237" s="22">
        <f t="shared" si="189"/>
        <v>2</v>
      </c>
      <c r="N1237" s="22">
        <f t="shared" si="190"/>
        <v>14</v>
      </c>
      <c r="O1237" s="22" t="s">
        <v>41</v>
      </c>
      <c r="P1237" s="24">
        <f t="shared" ca="1" si="186"/>
        <v>0.33439742369886583</v>
      </c>
      <c r="Q1237" s="24">
        <f t="shared" ca="1" si="187"/>
        <v>6.3256651635289467</v>
      </c>
      <c r="R1237" s="24">
        <f t="shared" ca="1" si="183"/>
        <v>6.660062587227813</v>
      </c>
      <c r="S1237" s="22" t="str">
        <f t="shared" ca="1" si="184"/>
        <v/>
      </c>
      <c r="T1237" s="24" t="str">
        <f t="shared" ca="1" si="185"/>
        <v/>
      </c>
      <c r="U1237" s="24">
        <f t="shared" ca="1" si="188"/>
        <v>0</v>
      </c>
    </row>
    <row r="1238" spans="7:21" x14ac:dyDescent="0.25">
      <c r="G1238" s="22">
        <v>1231</v>
      </c>
      <c r="H1238" s="22">
        <f>HLOOKUP($O1238,$B$8:$E$26,H$5,FALSE)</f>
        <v>10</v>
      </c>
      <c r="I1238" s="22">
        <f>HLOOKUP($O1238,$B$8:$E$26,I$5,FALSE)</f>
        <v>0.2</v>
      </c>
      <c r="J1238" s="22">
        <f>HLOOKUP($O1238,$B$8:$E$26,J$5,FALSE)</f>
        <v>1.4</v>
      </c>
      <c r="K1238" s="22">
        <f>HLOOKUP($O1238,$B$8:$E$26,K$5,FALSE)</f>
        <v>0</v>
      </c>
      <c r="L1238" s="22">
        <f>HLOOKUP($O1238,$B$8:$E$26,L$5,FALSE)</f>
        <v>0</v>
      </c>
      <c r="M1238" s="22">
        <f t="shared" si="189"/>
        <v>2</v>
      </c>
      <c r="N1238" s="22">
        <f t="shared" si="190"/>
        <v>14</v>
      </c>
      <c r="O1238" s="22" t="s">
        <v>41</v>
      </c>
      <c r="P1238" s="24">
        <f t="shared" ca="1" si="186"/>
        <v>1.7375939513992213</v>
      </c>
      <c r="Q1238" s="24">
        <f t="shared" ca="1" si="187"/>
        <v>7.3401117738070534</v>
      </c>
      <c r="R1238" s="24">
        <f t="shared" ca="1" si="183"/>
        <v>9.0777057252062754</v>
      </c>
      <c r="S1238" s="22" t="str">
        <f t="shared" ca="1" si="184"/>
        <v/>
      </c>
      <c r="T1238" s="24" t="str">
        <f t="shared" ca="1" si="185"/>
        <v/>
      </c>
      <c r="U1238" s="24">
        <f t="shared" ca="1" si="188"/>
        <v>0</v>
      </c>
    </row>
    <row r="1239" spans="7:21" x14ac:dyDescent="0.25">
      <c r="G1239" s="22">
        <v>1232</v>
      </c>
      <c r="H1239" s="22">
        <f>HLOOKUP($O1239,$B$8:$E$26,H$5,FALSE)</f>
        <v>3</v>
      </c>
      <c r="I1239" s="22">
        <f>HLOOKUP($O1239,$B$8:$E$26,I$5,FALSE)</f>
        <v>0.2</v>
      </c>
      <c r="J1239" s="22">
        <f>HLOOKUP($O1239,$B$8:$E$26,J$5,FALSE)</f>
        <v>1.26</v>
      </c>
      <c r="K1239" s="22">
        <f>HLOOKUP($O1239,$B$8:$E$26,K$5,FALSE)</f>
        <v>0</v>
      </c>
      <c r="L1239" s="22">
        <f>HLOOKUP($O1239,$B$8:$E$26,L$5,FALSE)</f>
        <v>0</v>
      </c>
      <c r="M1239" s="22">
        <f t="shared" si="189"/>
        <v>0.60000000000000009</v>
      </c>
      <c r="N1239" s="22">
        <f t="shared" si="190"/>
        <v>3.7800000000000002</v>
      </c>
      <c r="O1239" s="22" t="s">
        <v>39</v>
      </c>
      <c r="P1239" s="24">
        <f t="shared" ca="1" si="186"/>
        <v>0.54172195441390913</v>
      </c>
      <c r="Q1239" s="24">
        <f t="shared" ca="1" si="187"/>
        <v>2.5722339405133439</v>
      </c>
      <c r="R1239" s="24">
        <f t="shared" ca="1" si="183"/>
        <v>3.113955894927253</v>
      </c>
      <c r="S1239" s="22" t="str">
        <f t="shared" ca="1" si="184"/>
        <v>B</v>
      </c>
      <c r="T1239" s="24">
        <f t="shared" ca="1" si="185"/>
        <v>0.113955894927253</v>
      </c>
      <c r="U1239" s="24">
        <f t="shared" ca="1" si="188"/>
        <v>0</v>
      </c>
    </row>
    <row r="1240" spans="7:21" x14ac:dyDescent="0.25">
      <c r="G1240" s="22">
        <v>1233</v>
      </c>
      <c r="H1240" s="22">
        <f>HLOOKUP($O1240,$B$8:$E$26,H$5,FALSE)</f>
        <v>5</v>
      </c>
      <c r="I1240" s="22">
        <f>HLOOKUP($O1240,$B$8:$E$26,I$5,FALSE)</f>
        <v>0.18</v>
      </c>
      <c r="J1240" s="22">
        <f>HLOOKUP($O1240,$B$8:$E$26,J$5,FALSE)</f>
        <v>1.37</v>
      </c>
      <c r="K1240" s="22">
        <f>HLOOKUP($O1240,$B$8:$E$26,K$5,FALSE)</f>
        <v>0</v>
      </c>
      <c r="L1240" s="22">
        <f>HLOOKUP($O1240,$B$8:$E$26,L$5,FALSE)</f>
        <v>0</v>
      </c>
      <c r="M1240" s="22">
        <f t="shared" si="189"/>
        <v>0.89999999999999991</v>
      </c>
      <c r="N1240" s="22">
        <f t="shared" si="190"/>
        <v>6.8500000000000005</v>
      </c>
      <c r="O1240" s="22" t="s">
        <v>40</v>
      </c>
      <c r="P1240" s="24">
        <f t="shared" ca="1" si="186"/>
        <v>0.87261897674413103</v>
      </c>
      <c r="Q1240" s="24">
        <f t="shared" ca="1" si="187"/>
        <v>3.5662934332429783</v>
      </c>
      <c r="R1240" s="24">
        <f t="shared" ca="1" si="183"/>
        <v>4.4389124099871093</v>
      </c>
      <c r="S1240" s="22" t="str">
        <f t="shared" ca="1" si="184"/>
        <v/>
      </c>
      <c r="T1240" s="24" t="str">
        <f t="shared" ca="1" si="185"/>
        <v/>
      </c>
      <c r="U1240" s="24">
        <f t="shared" ca="1" si="188"/>
        <v>0</v>
      </c>
    </row>
    <row r="1241" spans="7:21" x14ac:dyDescent="0.25">
      <c r="G1241" s="22">
        <v>1234</v>
      </c>
      <c r="H1241" s="22">
        <f>HLOOKUP($O1241,$B$8:$E$26,H$5,FALSE)</f>
        <v>10</v>
      </c>
      <c r="I1241" s="22">
        <f>HLOOKUP($O1241,$B$8:$E$26,I$5,FALSE)</f>
        <v>0.2</v>
      </c>
      <c r="J1241" s="22">
        <f>HLOOKUP($O1241,$B$8:$E$26,J$5,FALSE)</f>
        <v>1.4</v>
      </c>
      <c r="K1241" s="22">
        <f>HLOOKUP($O1241,$B$8:$E$26,K$5,FALSE)</f>
        <v>0</v>
      </c>
      <c r="L1241" s="22">
        <f>HLOOKUP($O1241,$B$8:$E$26,L$5,FALSE)</f>
        <v>0</v>
      </c>
      <c r="M1241" s="22">
        <f t="shared" si="189"/>
        <v>2</v>
      </c>
      <c r="N1241" s="22">
        <f t="shared" si="190"/>
        <v>14</v>
      </c>
      <c r="O1241" s="22" t="s">
        <v>41</v>
      </c>
      <c r="P1241" s="24">
        <f t="shared" ca="1" si="186"/>
        <v>0.5429218347236866</v>
      </c>
      <c r="Q1241" s="24">
        <f t="shared" ca="1" si="187"/>
        <v>7.9526108116173173</v>
      </c>
      <c r="R1241" s="24">
        <f t="shared" ca="1" si="183"/>
        <v>8.4955326463410046</v>
      </c>
      <c r="S1241" s="22" t="str">
        <f t="shared" ca="1" si="184"/>
        <v/>
      </c>
      <c r="T1241" s="24" t="str">
        <f t="shared" ca="1" si="185"/>
        <v/>
      </c>
      <c r="U1241" s="24">
        <f t="shared" ca="1" si="188"/>
        <v>0</v>
      </c>
    </row>
    <row r="1242" spans="7:21" x14ac:dyDescent="0.25">
      <c r="G1242" s="22">
        <v>1235</v>
      </c>
      <c r="H1242" s="22">
        <f>HLOOKUP($O1242,$B$8:$E$26,H$5,FALSE)</f>
        <v>1</v>
      </c>
      <c r="I1242" s="22">
        <f>HLOOKUP($O1242,$B$8:$E$26,I$5,FALSE)</f>
        <v>0.3</v>
      </c>
      <c r="J1242" s="22">
        <f>HLOOKUP($O1242,$B$8:$E$26,J$5,FALSE)</f>
        <v>0.95</v>
      </c>
      <c r="K1242" s="22">
        <f>HLOOKUP($O1242,$B$8:$E$26,K$5,FALSE)</f>
        <v>0</v>
      </c>
      <c r="L1242" s="22">
        <f>HLOOKUP($O1242,$B$8:$E$26,L$5,FALSE)</f>
        <v>0</v>
      </c>
      <c r="M1242" s="22">
        <f t="shared" si="189"/>
        <v>0.3</v>
      </c>
      <c r="N1242" s="22">
        <f t="shared" si="190"/>
        <v>0.95</v>
      </c>
      <c r="O1242" s="22" t="s">
        <v>38</v>
      </c>
      <c r="P1242" s="24">
        <f t="shared" ca="1" si="186"/>
        <v>0.29647401338435397</v>
      </c>
      <c r="Q1242" s="24">
        <f t="shared" ca="1" si="187"/>
        <v>0.66734551084825688</v>
      </c>
      <c r="R1242" s="24">
        <f t="shared" ca="1" si="183"/>
        <v>0.96381952423261086</v>
      </c>
      <c r="S1242" s="22" t="str">
        <f t="shared" ca="1" si="184"/>
        <v/>
      </c>
      <c r="T1242" s="24" t="str">
        <f t="shared" ca="1" si="185"/>
        <v/>
      </c>
      <c r="U1242" s="24">
        <f t="shared" ca="1" si="188"/>
        <v>0</v>
      </c>
    </row>
    <row r="1243" spans="7:21" x14ac:dyDescent="0.25">
      <c r="G1243" s="22">
        <v>1236</v>
      </c>
      <c r="H1243" s="22">
        <f>HLOOKUP($O1243,$B$8:$E$26,H$5,FALSE)</f>
        <v>10</v>
      </c>
      <c r="I1243" s="22">
        <f>HLOOKUP($O1243,$B$8:$E$26,I$5,FALSE)</f>
        <v>0.2</v>
      </c>
      <c r="J1243" s="22">
        <f>HLOOKUP($O1243,$B$8:$E$26,J$5,FALSE)</f>
        <v>1.4</v>
      </c>
      <c r="K1243" s="22">
        <f>HLOOKUP($O1243,$B$8:$E$26,K$5,FALSE)</f>
        <v>0</v>
      </c>
      <c r="L1243" s="22">
        <f>HLOOKUP($O1243,$B$8:$E$26,L$5,FALSE)</f>
        <v>0</v>
      </c>
      <c r="M1243" s="22">
        <f t="shared" si="189"/>
        <v>2</v>
      </c>
      <c r="N1243" s="22">
        <f t="shared" si="190"/>
        <v>14</v>
      </c>
      <c r="O1243" s="22" t="s">
        <v>41</v>
      </c>
      <c r="P1243" s="24">
        <f t="shared" ca="1" si="186"/>
        <v>1.9310454625920308</v>
      </c>
      <c r="Q1243" s="24">
        <f t="shared" ca="1" si="187"/>
        <v>6.9236523986188097</v>
      </c>
      <c r="R1243" s="24">
        <f t="shared" ca="1" si="183"/>
        <v>8.8546978612108411</v>
      </c>
      <c r="S1243" s="22" t="str">
        <f t="shared" ca="1" si="184"/>
        <v/>
      </c>
      <c r="T1243" s="24" t="str">
        <f t="shared" ca="1" si="185"/>
        <v/>
      </c>
      <c r="U1243" s="24">
        <f t="shared" ca="1" si="188"/>
        <v>0</v>
      </c>
    </row>
    <row r="1244" spans="7:21" x14ac:dyDescent="0.25">
      <c r="G1244" s="22">
        <v>1237</v>
      </c>
      <c r="H1244" s="22">
        <f>HLOOKUP($O1244,$B$8:$E$26,H$5,FALSE)</f>
        <v>3</v>
      </c>
      <c r="I1244" s="22">
        <f>HLOOKUP($O1244,$B$8:$E$26,I$5,FALSE)</f>
        <v>0.2</v>
      </c>
      <c r="J1244" s="22">
        <f>HLOOKUP($O1244,$B$8:$E$26,J$5,FALSE)</f>
        <v>1.26</v>
      </c>
      <c r="K1244" s="22">
        <f>HLOOKUP($O1244,$B$8:$E$26,K$5,FALSE)</f>
        <v>0</v>
      </c>
      <c r="L1244" s="22">
        <f>HLOOKUP($O1244,$B$8:$E$26,L$5,FALSE)</f>
        <v>0</v>
      </c>
      <c r="M1244" s="22">
        <f t="shared" si="189"/>
        <v>0.60000000000000009</v>
      </c>
      <c r="N1244" s="22">
        <f t="shared" si="190"/>
        <v>3.7800000000000002</v>
      </c>
      <c r="O1244" s="22" t="s">
        <v>39</v>
      </c>
      <c r="P1244" s="24">
        <f t="shared" ca="1" si="186"/>
        <v>0.44204553399674568</v>
      </c>
      <c r="Q1244" s="24">
        <f t="shared" ca="1" si="187"/>
        <v>2.1741357873759748</v>
      </c>
      <c r="R1244" s="24">
        <f t="shared" ca="1" si="183"/>
        <v>2.6161813213727205</v>
      </c>
      <c r="S1244" s="22" t="str">
        <f t="shared" ca="1" si="184"/>
        <v/>
      </c>
      <c r="T1244" s="24" t="str">
        <f t="shared" ca="1" si="185"/>
        <v/>
      </c>
      <c r="U1244" s="24">
        <f t="shared" ca="1" si="188"/>
        <v>0</v>
      </c>
    </row>
    <row r="1245" spans="7:21" x14ac:dyDescent="0.25">
      <c r="G1245" s="22">
        <v>1238</v>
      </c>
      <c r="H1245" s="22">
        <f>HLOOKUP($O1245,$B$8:$E$26,H$5,FALSE)</f>
        <v>3</v>
      </c>
      <c r="I1245" s="22">
        <f>HLOOKUP($O1245,$B$8:$E$26,I$5,FALSE)</f>
        <v>0.2</v>
      </c>
      <c r="J1245" s="22">
        <f>HLOOKUP($O1245,$B$8:$E$26,J$5,FALSE)</f>
        <v>1.26</v>
      </c>
      <c r="K1245" s="22">
        <f>HLOOKUP($O1245,$B$8:$E$26,K$5,FALSE)</f>
        <v>0</v>
      </c>
      <c r="L1245" s="22">
        <f>HLOOKUP($O1245,$B$8:$E$26,L$5,FALSE)</f>
        <v>0</v>
      </c>
      <c r="M1245" s="22">
        <f t="shared" si="189"/>
        <v>0.60000000000000009</v>
      </c>
      <c r="N1245" s="22">
        <f t="shared" si="190"/>
        <v>3.7800000000000002</v>
      </c>
      <c r="O1245" s="22" t="s">
        <v>39</v>
      </c>
      <c r="P1245" s="24">
        <f t="shared" ca="1" si="186"/>
        <v>4.5942338235924758E-2</v>
      </c>
      <c r="Q1245" s="24">
        <f t="shared" ca="1" si="187"/>
        <v>1.9975603593685798</v>
      </c>
      <c r="R1245" s="24">
        <f t="shared" ca="1" si="183"/>
        <v>2.0435026976045045</v>
      </c>
      <c r="S1245" s="22" t="str">
        <f t="shared" ca="1" si="184"/>
        <v/>
      </c>
      <c r="T1245" s="24" t="str">
        <f t="shared" ca="1" si="185"/>
        <v/>
      </c>
      <c r="U1245" s="24">
        <f t="shared" ca="1" si="188"/>
        <v>0</v>
      </c>
    </row>
    <row r="1246" spans="7:21" x14ac:dyDescent="0.25">
      <c r="G1246" s="22">
        <v>1239</v>
      </c>
      <c r="H1246" s="22">
        <f>HLOOKUP($O1246,$B$8:$E$26,H$5,FALSE)</f>
        <v>5</v>
      </c>
      <c r="I1246" s="22">
        <f>HLOOKUP($O1246,$B$8:$E$26,I$5,FALSE)</f>
        <v>0.18</v>
      </c>
      <c r="J1246" s="22">
        <f>HLOOKUP($O1246,$B$8:$E$26,J$5,FALSE)</f>
        <v>1.37</v>
      </c>
      <c r="K1246" s="22">
        <f>HLOOKUP($O1246,$B$8:$E$26,K$5,FALSE)</f>
        <v>0</v>
      </c>
      <c r="L1246" s="22">
        <f>HLOOKUP($O1246,$B$8:$E$26,L$5,FALSE)</f>
        <v>0</v>
      </c>
      <c r="M1246" s="22">
        <f t="shared" si="189"/>
        <v>0.89999999999999991</v>
      </c>
      <c r="N1246" s="22">
        <f t="shared" si="190"/>
        <v>6.8500000000000005</v>
      </c>
      <c r="O1246" s="22" t="s">
        <v>40</v>
      </c>
      <c r="P1246" s="24">
        <f t="shared" ca="1" si="186"/>
        <v>0.54088081662004406</v>
      </c>
      <c r="Q1246" s="24">
        <f t="shared" ca="1" si="187"/>
        <v>3.946912892962378</v>
      </c>
      <c r="R1246" s="24">
        <f t="shared" ca="1" si="183"/>
        <v>4.4877937095824221</v>
      </c>
      <c r="S1246" s="22" t="str">
        <f t="shared" ca="1" si="184"/>
        <v/>
      </c>
      <c r="T1246" s="24" t="str">
        <f t="shared" ca="1" si="185"/>
        <v/>
      </c>
      <c r="U1246" s="24">
        <f t="shared" ca="1" si="188"/>
        <v>0</v>
      </c>
    </row>
    <row r="1247" spans="7:21" x14ac:dyDescent="0.25">
      <c r="G1247" s="22">
        <v>1240</v>
      </c>
      <c r="H1247" s="22">
        <f>HLOOKUP($O1247,$B$8:$E$26,H$5,FALSE)</f>
        <v>10</v>
      </c>
      <c r="I1247" s="22">
        <f>HLOOKUP($O1247,$B$8:$E$26,I$5,FALSE)</f>
        <v>0.2</v>
      </c>
      <c r="J1247" s="22">
        <f>HLOOKUP($O1247,$B$8:$E$26,J$5,FALSE)</f>
        <v>1.4</v>
      </c>
      <c r="K1247" s="22">
        <f>HLOOKUP($O1247,$B$8:$E$26,K$5,FALSE)</f>
        <v>0</v>
      </c>
      <c r="L1247" s="22">
        <f>HLOOKUP($O1247,$B$8:$E$26,L$5,FALSE)</f>
        <v>0</v>
      </c>
      <c r="M1247" s="22">
        <f t="shared" si="189"/>
        <v>2</v>
      </c>
      <c r="N1247" s="22">
        <f t="shared" si="190"/>
        <v>14</v>
      </c>
      <c r="O1247" s="22" t="s">
        <v>41</v>
      </c>
      <c r="P1247" s="24">
        <f t="shared" ca="1" si="186"/>
        <v>1.6235119614512088</v>
      </c>
      <c r="Q1247" s="24">
        <f t="shared" ca="1" si="187"/>
        <v>7.0789011550879817</v>
      </c>
      <c r="R1247" s="24">
        <f t="shared" ca="1" si="183"/>
        <v>8.7024131165391907</v>
      </c>
      <c r="S1247" s="22" t="str">
        <f t="shared" ca="1" si="184"/>
        <v/>
      </c>
      <c r="T1247" s="24" t="str">
        <f t="shared" ca="1" si="185"/>
        <v/>
      </c>
      <c r="U1247" s="24">
        <f t="shared" ca="1" si="188"/>
        <v>0</v>
      </c>
    </row>
    <row r="1248" spans="7:21" x14ac:dyDescent="0.25">
      <c r="G1248" s="22">
        <v>1241</v>
      </c>
      <c r="H1248" s="22">
        <f>HLOOKUP($O1248,$B$8:$E$26,H$5,FALSE)</f>
        <v>5</v>
      </c>
      <c r="I1248" s="22">
        <f>HLOOKUP($O1248,$B$8:$E$26,I$5,FALSE)</f>
        <v>0.18</v>
      </c>
      <c r="J1248" s="22">
        <f>HLOOKUP($O1248,$B$8:$E$26,J$5,FALSE)</f>
        <v>1.37</v>
      </c>
      <c r="K1248" s="22">
        <f>HLOOKUP($O1248,$B$8:$E$26,K$5,FALSE)</f>
        <v>0</v>
      </c>
      <c r="L1248" s="22">
        <f>HLOOKUP($O1248,$B$8:$E$26,L$5,FALSE)</f>
        <v>0</v>
      </c>
      <c r="M1248" s="22">
        <f t="shared" si="189"/>
        <v>0.89999999999999991</v>
      </c>
      <c r="N1248" s="22">
        <f t="shared" si="190"/>
        <v>6.8500000000000005</v>
      </c>
      <c r="O1248" s="22" t="s">
        <v>40</v>
      </c>
      <c r="P1248" s="24">
        <f t="shared" ca="1" si="186"/>
        <v>0.70646452844420682</v>
      </c>
      <c r="Q1248" s="24">
        <f t="shared" ca="1" si="187"/>
        <v>4.4005387200730803</v>
      </c>
      <c r="R1248" s="24">
        <f t="shared" ca="1" si="183"/>
        <v>5.1070032485172874</v>
      </c>
      <c r="S1248" s="22" t="str">
        <f t="shared" ca="1" si="184"/>
        <v>C</v>
      </c>
      <c r="T1248" s="24">
        <f t="shared" ca="1" si="185"/>
        <v>0.10700324851728737</v>
      </c>
      <c r="U1248" s="24">
        <f t="shared" ca="1" si="188"/>
        <v>0</v>
      </c>
    </row>
    <row r="1249" spans="7:21" x14ac:dyDescent="0.25">
      <c r="G1249" s="22">
        <v>1242</v>
      </c>
      <c r="H1249" s="22">
        <f>HLOOKUP($O1249,$B$8:$E$26,H$5,FALSE)</f>
        <v>3</v>
      </c>
      <c r="I1249" s="22">
        <f>HLOOKUP($O1249,$B$8:$E$26,I$5,FALSE)</f>
        <v>0.2</v>
      </c>
      <c r="J1249" s="22">
        <f>HLOOKUP($O1249,$B$8:$E$26,J$5,FALSE)</f>
        <v>1.26</v>
      </c>
      <c r="K1249" s="22">
        <f>HLOOKUP($O1249,$B$8:$E$26,K$5,FALSE)</f>
        <v>0</v>
      </c>
      <c r="L1249" s="22">
        <f>HLOOKUP($O1249,$B$8:$E$26,L$5,FALSE)</f>
        <v>0</v>
      </c>
      <c r="M1249" s="22">
        <f t="shared" si="189"/>
        <v>0.60000000000000009</v>
      </c>
      <c r="N1249" s="22">
        <f t="shared" si="190"/>
        <v>3.7800000000000002</v>
      </c>
      <c r="O1249" s="22" t="s">
        <v>39</v>
      </c>
      <c r="P1249" s="24">
        <f t="shared" ca="1" si="186"/>
        <v>6.0765705343579085E-2</v>
      </c>
      <c r="Q1249" s="24">
        <f t="shared" ca="1" si="187"/>
        <v>2.19398734460606</v>
      </c>
      <c r="R1249" s="24">
        <f t="shared" ca="1" si="183"/>
        <v>2.2547530499496391</v>
      </c>
      <c r="S1249" s="22" t="str">
        <f t="shared" ca="1" si="184"/>
        <v/>
      </c>
      <c r="T1249" s="24" t="str">
        <f t="shared" ca="1" si="185"/>
        <v/>
      </c>
      <c r="U1249" s="24">
        <f t="shared" ca="1" si="188"/>
        <v>0</v>
      </c>
    </row>
    <row r="1250" spans="7:21" x14ac:dyDescent="0.25">
      <c r="G1250" s="22">
        <v>1243</v>
      </c>
      <c r="H1250" s="22">
        <f>HLOOKUP($O1250,$B$8:$E$26,H$5,FALSE)</f>
        <v>3</v>
      </c>
      <c r="I1250" s="22">
        <f>HLOOKUP($O1250,$B$8:$E$26,I$5,FALSE)</f>
        <v>0.2</v>
      </c>
      <c r="J1250" s="22">
        <f>HLOOKUP($O1250,$B$8:$E$26,J$5,FALSE)</f>
        <v>1.26</v>
      </c>
      <c r="K1250" s="22">
        <f>HLOOKUP($O1250,$B$8:$E$26,K$5,FALSE)</f>
        <v>0</v>
      </c>
      <c r="L1250" s="22">
        <f>HLOOKUP($O1250,$B$8:$E$26,L$5,FALSE)</f>
        <v>0</v>
      </c>
      <c r="M1250" s="22">
        <f t="shared" si="189"/>
        <v>0.60000000000000009</v>
      </c>
      <c r="N1250" s="22">
        <f t="shared" si="190"/>
        <v>3.7800000000000002</v>
      </c>
      <c r="O1250" s="22" t="s">
        <v>39</v>
      </c>
      <c r="P1250" s="24">
        <f t="shared" ca="1" si="186"/>
        <v>0.27919488394752456</v>
      </c>
      <c r="Q1250" s="24">
        <f t="shared" ca="1" si="187"/>
        <v>2.1298362361230176</v>
      </c>
      <c r="R1250" s="24">
        <f t="shared" ca="1" si="183"/>
        <v>2.4090311200705421</v>
      </c>
      <c r="S1250" s="22" t="str">
        <f t="shared" ca="1" si="184"/>
        <v/>
      </c>
      <c r="T1250" s="24" t="str">
        <f t="shared" ca="1" si="185"/>
        <v/>
      </c>
      <c r="U1250" s="24">
        <f t="shared" ca="1" si="188"/>
        <v>0</v>
      </c>
    </row>
    <row r="1251" spans="7:21" x14ac:dyDescent="0.25">
      <c r="G1251" s="22">
        <v>1244</v>
      </c>
      <c r="H1251" s="22">
        <f>HLOOKUP($O1251,$B$8:$E$26,H$5,FALSE)</f>
        <v>10</v>
      </c>
      <c r="I1251" s="22">
        <f>HLOOKUP($O1251,$B$8:$E$26,I$5,FALSE)</f>
        <v>0.2</v>
      </c>
      <c r="J1251" s="22">
        <f>HLOOKUP($O1251,$B$8:$E$26,J$5,FALSE)</f>
        <v>1.4</v>
      </c>
      <c r="K1251" s="22">
        <f>HLOOKUP($O1251,$B$8:$E$26,K$5,FALSE)</f>
        <v>0</v>
      </c>
      <c r="L1251" s="22">
        <f>HLOOKUP($O1251,$B$8:$E$26,L$5,FALSE)</f>
        <v>0</v>
      </c>
      <c r="M1251" s="22">
        <f t="shared" si="189"/>
        <v>2</v>
      </c>
      <c r="N1251" s="22">
        <f t="shared" si="190"/>
        <v>14</v>
      </c>
      <c r="O1251" s="22" t="s">
        <v>41</v>
      </c>
      <c r="P1251" s="24">
        <f t="shared" ca="1" si="186"/>
        <v>1.9999599307271798</v>
      </c>
      <c r="Q1251" s="24">
        <f t="shared" ca="1" si="187"/>
        <v>7.5685005650988426</v>
      </c>
      <c r="R1251" s="24">
        <f t="shared" ca="1" si="183"/>
        <v>9.568460495826022</v>
      </c>
      <c r="S1251" s="22" t="str">
        <f t="shared" ca="1" si="184"/>
        <v/>
      </c>
      <c r="T1251" s="24" t="str">
        <f t="shared" ca="1" si="185"/>
        <v/>
      </c>
      <c r="U1251" s="24">
        <f t="shared" ca="1" si="188"/>
        <v>0</v>
      </c>
    </row>
    <row r="1252" spans="7:21" x14ac:dyDescent="0.25">
      <c r="G1252" s="22">
        <v>1245</v>
      </c>
      <c r="H1252" s="22">
        <f>HLOOKUP($O1252,$B$8:$E$26,H$5,FALSE)</f>
        <v>1</v>
      </c>
      <c r="I1252" s="22">
        <f>HLOOKUP($O1252,$B$8:$E$26,I$5,FALSE)</f>
        <v>0.3</v>
      </c>
      <c r="J1252" s="22">
        <f>HLOOKUP($O1252,$B$8:$E$26,J$5,FALSE)</f>
        <v>0.95</v>
      </c>
      <c r="K1252" s="22">
        <f>HLOOKUP($O1252,$B$8:$E$26,K$5,FALSE)</f>
        <v>0</v>
      </c>
      <c r="L1252" s="22">
        <f>HLOOKUP($O1252,$B$8:$E$26,L$5,FALSE)</f>
        <v>0</v>
      </c>
      <c r="M1252" s="22">
        <f t="shared" si="189"/>
        <v>0.3</v>
      </c>
      <c r="N1252" s="22">
        <f t="shared" si="190"/>
        <v>0.95</v>
      </c>
      <c r="O1252" s="22" t="s">
        <v>38</v>
      </c>
      <c r="P1252" s="24">
        <f t="shared" ca="1" si="186"/>
        <v>0.10447050010800663</v>
      </c>
      <c r="Q1252" s="24">
        <f t="shared" ca="1" si="187"/>
        <v>0.68953723979451009</v>
      </c>
      <c r="R1252" s="24">
        <f t="shared" ca="1" si="183"/>
        <v>0.79400773990251672</v>
      </c>
      <c r="S1252" s="22" t="str">
        <f t="shared" ca="1" si="184"/>
        <v/>
      </c>
      <c r="T1252" s="24" t="str">
        <f t="shared" ca="1" si="185"/>
        <v/>
      </c>
      <c r="U1252" s="24">
        <f t="shared" ca="1" si="188"/>
        <v>0</v>
      </c>
    </row>
    <row r="1253" spans="7:21" x14ac:dyDescent="0.25">
      <c r="G1253" s="22">
        <v>1246</v>
      </c>
      <c r="H1253" s="22">
        <f>HLOOKUP($O1253,$B$8:$E$26,H$5,FALSE)</f>
        <v>5</v>
      </c>
      <c r="I1253" s="22">
        <f>HLOOKUP($O1253,$B$8:$E$26,I$5,FALSE)</f>
        <v>0.18</v>
      </c>
      <c r="J1253" s="22">
        <f>HLOOKUP($O1253,$B$8:$E$26,J$5,FALSE)</f>
        <v>1.37</v>
      </c>
      <c r="K1253" s="22">
        <f>HLOOKUP($O1253,$B$8:$E$26,K$5,FALSE)</f>
        <v>0</v>
      </c>
      <c r="L1253" s="22">
        <f>HLOOKUP($O1253,$B$8:$E$26,L$5,FALSE)</f>
        <v>0</v>
      </c>
      <c r="M1253" s="22">
        <f t="shared" si="189"/>
        <v>0.89999999999999991</v>
      </c>
      <c r="N1253" s="22">
        <f t="shared" si="190"/>
        <v>6.8500000000000005</v>
      </c>
      <c r="O1253" s="22" t="s">
        <v>40</v>
      </c>
      <c r="P1253" s="24">
        <f t="shared" ca="1" si="186"/>
        <v>0.51223279055104265</v>
      </c>
      <c r="Q1253" s="24">
        <f t="shared" ca="1" si="187"/>
        <v>3.5947709717762772</v>
      </c>
      <c r="R1253" s="24">
        <f t="shared" ca="1" si="183"/>
        <v>4.1070037623273201</v>
      </c>
      <c r="S1253" s="22" t="str">
        <f t="shared" ca="1" si="184"/>
        <v/>
      </c>
      <c r="T1253" s="24" t="str">
        <f t="shared" ca="1" si="185"/>
        <v/>
      </c>
      <c r="U1253" s="24">
        <f t="shared" ca="1" si="188"/>
        <v>0</v>
      </c>
    </row>
    <row r="1254" spans="7:21" x14ac:dyDescent="0.25">
      <c r="G1254" s="22">
        <v>1247</v>
      </c>
      <c r="H1254" s="22">
        <f>HLOOKUP($O1254,$B$8:$E$26,H$5,FALSE)</f>
        <v>5</v>
      </c>
      <c r="I1254" s="22">
        <f>HLOOKUP($O1254,$B$8:$E$26,I$5,FALSE)</f>
        <v>0.18</v>
      </c>
      <c r="J1254" s="22">
        <f>HLOOKUP($O1254,$B$8:$E$26,J$5,FALSE)</f>
        <v>1.37</v>
      </c>
      <c r="K1254" s="22">
        <f>HLOOKUP($O1254,$B$8:$E$26,K$5,FALSE)</f>
        <v>0</v>
      </c>
      <c r="L1254" s="22">
        <f>HLOOKUP($O1254,$B$8:$E$26,L$5,FALSE)</f>
        <v>0</v>
      </c>
      <c r="M1254" s="22">
        <f t="shared" si="189"/>
        <v>0.89999999999999991</v>
      </c>
      <c r="N1254" s="22">
        <f t="shared" si="190"/>
        <v>6.8500000000000005</v>
      </c>
      <c r="O1254" s="22" t="s">
        <v>40</v>
      </c>
      <c r="P1254" s="24">
        <f t="shared" ca="1" si="186"/>
        <v>0.65791764997690672</v>
      </c>
      <c r="Q1254" s="24">
        <f t="shared" ca="1" si="187"/>
        <v>3.6518825048511463</v>
      </c>
      <c r="R1254" s="24">
        <f t="shared" ca="1" si="183"/>
        <v>4.3098001548280527</v>
      </c>
      <c r="S1254" s="22" t="str">
        <f t="shared" ca="1" si="184"/>
        <v/>
      </c>
      <c r="T1254" s="24" t="str">
        <f t="shared" ca="1" si="185"/>
        <v/>
      </c>
      <c r="U1254" s="24">
        <f t="shared" ca="1" si="188"/>
        <v>0</v>
      </c>
    </row>
    <row r="1255" spans="7:21" x14ac:dyDescent="0.25">
      <c r="G1255" s="22">
        <v>1248</v>
      </c>
      <c r="H1255" s="22">
        <f>HLOOKUP($O1255,$B$8:$E$26,H$5,FALSE)</f>
        <v>10</v>
      </c>
      <c r="I1255" s="22">
        <f>HLOOKUP($O1255,$B$8:$E$26,I$5,FALSE)</f>
        <v>0.2</v>
      </c>
      <c r="J1255" s="22">
        <f>HLOOKUP($O1255,$B$8:$E$26,J$5,FALSE)</f>
        <v>1.4</v>
      </c>
      <c r="K1255" s="22">
        <f>HLOOKUP($O1255,$B$8:$E$26,K$5,FALSE)</f>
        <v>0</v>
      </c>
      <c r="L1255" s="22">
        <f>HLOOKUP($O1255,$B$8:$E$26,L$5,FALSE)</f>
        <v>0</v>
      </c>
      <c r="M1255" s="22">
        <f t="shared" si="189"/>
        <v>2</v>
      </c>
      <c r="N1255" s="22">
        <f t="shared" si="190"/>
        <v>14</v>
      </c>
      <c r="O1255" s="22" t="s">
        <v>41</v>
      </c>
      <c r="P1255" s="24">
        <f t="shared" ca="1" si="186"/>
        <v>1.264092741970841</v>
      </c>
      <c r="Q1255" s="24">
        <f t="shared" ca="1" si="187"/>
        <v>6.8031942177069347</v>
      </c>
      <c r="R1255" s="24">
        <f t="shared" ca="1" si="183"/>
        <v>8.0672869596777765</v>
      </c>
      <c r="S1255" s="22" t="str">
        <f t="shared" ca="1" si="184"/>
        <v/>
      </c>
      <c r="T1255" s="24" t="str">
        <f t="shared" ca="1" si="185"/>
        <v/>
      </c>
      <c r="U1255" s="24">
        <f t="shared" ca="1" si="188"/>
        <v>0</v>
      </c>
    </row>
    <row r="1256" spans="7:21" x14ac:dyDescent="0.25">
      <c r="G1256" s="22">
        <v>1249</v>
      </c>
      <c r="H1256" s="22">
        <f>HLOOKUP($O1256,$B$8:$E$26,H$5,FALSE)</f>
        <v>1</v>
      </c>
      <c r="I1256" s="22">
        <f>HLOOKUP($O1256,$B$8:$E$26,I$5,FALSE)</f>
        <v>0.3</v>
      </c>
      <c r="J1256" s="22">
        <f>HLOOKUP($O1256,$B$8:$E$26,J$5,FALSE)</f>
        <v>0.95</v>
      </c>
      <c r="K1256" s="22">
        <f>HLOOKUP($O1256,$B$8:$E$26,K$5,FALSE)</f>
        <v>0</v>
      </c>
      <c r="L1256" s="22">
        <f>HLOOKUP($O1256,$B$8:$E$26,L$5,FALSE)</f>
        <v>0</v>
      </c>
      <c r="M1256" s="22">
        <f t="shared" si="189"/>
        <v>0.3</v>
      </c>
      <c r="N1256" s="22">
        <f t="shared" si="190"/>
        <v>0.95</v>
      </c>
      <c r="O1256" s="22" t="s">
        <v>38</v>
      </c>
      <c r="P1256" s="24">
        <f t="shared" ca="1" si="186"/>
        <v>0.15282571634069489</v>
      </c>
      <c r="Q1256" s="24">
        <f t="shared" ca="1" si="187"/>
        <v>0.60587433095403631</v>
      </c>
      <c r="R1256" s="24">
        <f t="shared" ca="1" si="183"/>
        <v>0.75870004729473117</v>
      </c>
      <c r="S1256" s="22" t="str">
        <f t="shared" ca="1" si="184"/>
        <v/>
      </c>
      <c r="T1256" s="24" t="str">
        <f t="shared" ca="1" si="185"/>
        <v/>
      </c>
      <c r="U1256" s="24">
        <f t="shared" ca="1" si="188"/>
        <v>0</v>
      </c>
    </row>
    <row r="1257" spans="7:21" x14ac:dyDescent="0.25">
      <c r="G1257" s="22">
        <v>1250</v>
      </c>
      <c r="H1257" s="22">
        <f>HLOOKUP($O1257,$B$8:$E$26,H$5,FALSE)</f>
        <v>1</v>
      </c>
      <c r="I1257" s="22">
        <f>HLOOKUP($O1257,$B$8:$E$26,I$5,FALSE)</f>
        <v>0.3</v>
      </c>
      <c r="J1257" s="22">
        <f>HLOOKUP($O1257,$B$8:$E$26,J$5,FALSE)</f>
        <v>0.95</v>
      </c>
      <c r="K1257" s="22">
        <f>HLOOKUP($O1257,$B$8:$E$26,K$5,FALSE)</f>
        <v>0</v>
      </c>
      <c r="L1257" s="22">
        <f>HLOOKUP($O1257,$B$8:$E$26,L$5,FALSE)</f>
        <v>0</v>
      </c>
      <c r="M1257" s="22">
        <f t="shared" si="189"/>
        <v>0.3</v>
      </c>
      <c r="N1257" s="22">
        <f t="shared" si="190"/>
        <v>0.95</v>
      </c>
      <c r="O1257" s="22" t="s">
        <v>38</v>
      </c>
      <c r="P1257" s="24">
        <f t="shared" ca="1" si="186"/>
        <v>3.5887136724636268E-2</v>
      </c>
      <c r="Q1257" s="24">
        <f t="shared" ca="1" si="187"/>
        <v>0.66461568253235515</v>
      </c>
      <c r="R1257" s="24">
        <f t="shared" ca="1" si="183"/>
        <v>0.70050281925699143</v>
      </c>
      <c r="S1257" s="22" t="str">
        <f t="shared" ca="1" si="184"/>
        <v/>
      </c>
      <c r="T1257" s="24" t="str">
        <f t="shared" ca="1" si="185"/>
        <v/>
      </c>
      <c r="U1257" s="24">
        <f t="shared" ca="1" si="188"/>
        <v>0</v>
      </c>
    </row>
    <row r="1258" spans="7:21" x14ac:dyDescent="0.25">
      <c r="G1258" s="22">
        <v>1251</v>
      </c>
      <c r="H1258" s="22">
        <f>HLOOKUP($O1258,$B$8:$E$26,H$5,FALSE)</f>
        <v>1</v>
      </c>
      <c r="I1258" s="22">
        <f>HLOOKUP($O1258,$B$8:$E$26,I$5,FALSE)</f>
        <v>0.3</v>
      </c>
      <c r="J1258" s="22">
        <f>HLOOKUP($O1258,$B$8:$E$26,J$5,FALSE)</f>
        <v>0.95</v>
      </c>
      <c r="K1258" s="22">
        <f>HLOOKUP($O1258,$B$8:$E$26,K$5,FALSE)</f>
        <v>0</v>
      </c>
      <c r="L1258" s="22">
        <f>HLOOKUP($O1258,$B$8:$E$26,L$5,FALSE)</f>
        <v>0</v>
      </c>
      <c r="M1258" s="22">
        <f t="shared" si="189"/>
        <v>0.3</v>
      </c>
      <c r="N1258" s="22">
        <f t="shared" si="190"/>
        <v>0.95</v>
      </c>
      <c r="O1258" s="22" t="s">
        <v>38</v>
      </c>
      <c r="P1258" s="24">
        <f t="shared" ca="1" si="186"/>
        <v>6.2046706770990064E-2</v>
      </c>
      <c r="Q1258" s="24">
        <f t="shared" ca="1" si="187"/>
        <v>0.63543092142401769</v>
      </c>
      <c r="R1258" s="24">
        <f t="shared" ca="1" si="183"/>
        <v>0.6974776281950078</v>
      </c>
      <c r="S1258" s="22" t="str">
        <f t="shared" ca="1" si="184"/>
        <v/>
      </c>
      <c r="T1258" s="24" t="str">
        <f t="shared" ca="1" si="185"/>
        <v/>
      </c>
      <c r="U1258" s="24">
        <f t="shared" ca="1" si="188"/>
        <v>0</v>
      </c>
    </row>
    <row r="1259" spans="7:21" x14ac:dyDescent="0.25">
      <c r="G1259" s="22">
        <v>1252</v>
      </c>
      <c r="H1259" s="22">
        <f>HLOOKUP($O1259,$B$8:$E$26,H$5,FALSE)</f>
        <v>5</v>
      </c>
      <c r="I1259" s="22">
        <f>HLOOKUP($O1259,$B$8:$E$26,I$5,FALSE)</f>
        <v>0.18</v>
      </c>
      <c r="J1259" s="22">
        <f>HLOOKUP($O1259,$B$8:$E$26,J$5,FALSE)</f>
        <v>1.37</v>
      </c>
      <c r="K1259" s="22">
        <f>HLOOKUP($O1259,$B$8:$E$26,K$5,FALSE)</f>
        <v>0</v>
      </c>
      <c r="L1259" s="22">
        <f>HLOOKUP($O1259,$B$8:$E$26,L$5,FALSE)</f>
        <v>0</v>
      </c>
      <c r="M1259" s="22">
        <f t="shared" si="189"/>
        <v>0.89999999999999991</v>
      </c>
      <c r="N1259" s="22">
        <f t="shared" si="190"/>
        <v>6.8500000000000005</v>
      </c>
      <c r="O1259" s="22" t="s">
        <v>40</v>
      </c>
      <c r="P1259" s="24">
        <f t="shared" ca="1" si="186"/>
        <v>0.859440167419943</v>
      </c>
      <c r="Q1259" s="24">
        <f t="shared" ca="1" si="187"/>
        <v>4.2308429470026896</v>
      </c>
      <c r="R1259" s="24">
        <f t="shared" ca="1" si="183"/>
        <v>5.0902831144226326</v>
      </c>
      <c r="S1259" s="22" t="str">
        <f t="shared" ca="1" si="184"/>
        <v>C</v>
      </c>
      <c r="T1259" s="24">
        <f t="shared" ca="1" si="185"/>
        <v>9.0283114422632593E-2</v>
      </c>
      <c r="U1259" s="24">
        <f t="shared" ca="1" si="188"/>
        <v>0</v>
      </c>
    </row>
    <row r="1260" spans="7:21" x14ac:dyDescent="0.25">
      <c r="G1260" s="22">
        <v>1253</v>
      </c>
      <c r="H1260" s="22">
        <f>HLOOKUP($O1260,$B$8:$E$26,H$5,FALSE)</f>
        <v>3</v>
      </c>
      <c r="I1260" s="22">
        <f>HLOOKUP($O1260,$B$8:$E$26,I$5,FALSE)</f>
        <v>0.2</v>
      </c>
      <c r="J1260" s="22">
        <f>HLOOKUP($O1260,$B$8:$E$26,J$5,FALSE)</f>
        <v>1.26</v>
      </c>
      <c r="K1260" s="22">
        <f>HLOOKUP($O1260,$B$8:$E$26,K$5,FALSE)</f>
        <v>0</v>
      </c>
      <c r="L1260" s="22">
        <f>HLOOKUP($O1260,$B$8:$E$26,L$5,FALSE)</f>
        <v>0</v>
      </c>
      <c r="M1260" s="22">
        <f t="shared" si="189"/>
        <v>0.60000000000000009</v>
      </c>
      <c r="N1260" s="22">
        <f t="shared" si="190"/>
        <v>3.7800000000000002</v>
      </c>
      <c r="O1260" s="22" t="s">
        <v>39</v>
      </c>
      <c r="P1260" s="24">
        <f t="shared" ca="1" si="186"/>
        <v>2.4807343788017903E-2</v>
      </c>
      <c r="Q1260" s="24">
        <f t="shared" ca="1" si="187"/>
        <v>2.3827196345993555</v>
      </c>
      <c r="R1260" s="24">
        <f t="shared" ref="R1260:R1323" ca="1" si="191">SUM(P1260:Q1260)</f>
        <v>2.4075269783873736</v>
      </c>
      <c r="S1260" s="22" t="str">
        <f t="shared" ref="S1260:S1323" ca="1" si="192">IF(H1260&lt;R1260,O1260,"")</f>
        <v/>
      </c>
      <c r="T1260" s="24" t="str">
        <f t="shared" ref="T1260:T1323" ca="1" si="193">IF(S1260=O1260,R1260-H1260,"")</f>
        <v/>
      </c>
      <c r="U1260" s="24">
        <f t="shared" ca="1" si="188"/>
        <v>0</v>
      </c>
    </row>
    <row r="1261" spans="7:21" x14ac:dyDescent="0.25">
      <c r="G1261" s="22">
        <v>1254</v>
      </c>
      <c r="H1261" s="22">
        <f>HLOOKUP($O1261,$B$8:$E$26,H$5,FALSE)</f>
        <v>3</v>
      </c>
      <c r="I1261" s="22">
        <f>HLOOKUP($O1261,$B$8:$E$26,I$5,FALSE)</f>
        <v>0.2</v>
      </c>
      <c r="J1261" s="22">
        <f>HLOOKUP($O1261,$B$8:$E$26,J$5,FALSE)</f>
        <v>1.26</v>
      </c>
      <c r="K1261" s="22">
        <f>HLOOKUP($O1261,$B$8:$E$26,K$5,FALSE)</f>
        <v>0</v>
      </c>
      <c r="L1261" s="22">
        <f>HLOOKUP($O1261,$B$8:$E$26,L$5,FALSE)</f>
        <v>0</v>
      </c>
      <c r="M1261" s="22">
        <f t="shared" si="189"/>
        <v>0.60000000000000009</v>
      </c>
      <c r="N1261" s="22">
        <f t="shared" si="190"/>
        <v>3.7800000000000002</v>
      </c>
      <c r="O1261" s="22" t="s">
        <v>39</v>
      </c>
      <c r="P1261" s="24">
        <f t="shared" ca="1" si="186"/>
        <v>0.37627167871282741</v>
      </c>
      <c r="Q1261" s="24">
        <f t="shared" ca="1" si="187"/>
        <v>2.2504084541112181</v>
      </c>
      <c r="R1261" s="24">
        <f t="shared" ca="1" si="191"/>
        <v>2.6266801328240454</v>
      </c>
      <c r="S1261" s="22" t="str">
        <f t="shared" ca="1" si="192"/>
        <v/>
      </c>
      <c r="T1261" s="24" t="str">
        <f t="shared" ca="1" si="193"/>
        <v/>
      </c>
      <c r="U1261" s="24">
        <f t="shared" ca="1" si="188"/>
        <v>0</v>
      </c>
    </row>
    <row r="1262" spans="7:21" x14ac:dyDescent="0.25">
      <c r="G1262" s="22">
        <v>1255</v>
      </c>
      <c r="H1262" s="22">
        <f>HLOOKUP($O1262,$B$8:$E$26,H$5,FALSE)</f>
        <v>10</v>
      </c>
      <c r="I1262" s="22">
        <f>HLOOKUP($O1262,$B$8:$E$26,I$5,FALSE)</f>
        <v>0.2</v>
      </c>
      <c r="J1262" s="22">
        <f>HLOOKUP($O1262,$B$8:$E$26,J$5,FALSE)</f>
        <v>1.4</v>
      </c>
      <c r="K1262" s="22">
        <f>HLOOKUP($O1262,$B$8:$E$26,K$5,FALSE)</f>
        <v>0</v>
      </c>
      <c r="L1262" s="22">
        <f>HLOOKUP($O1262,$B$8:$E$26,L$5,FALSE)</f>
        <v>0</v>
      </c>
      <c r="M1262" s="22">
        <f t="shared" si="189"/>
        <v>2</v>
      </c>
      <c r="N1262" s="22">
        <f t="shared" si="190"/>
        <v>14</v>
      </c>
      <c r="O1262" s="22" t="s">
        <v>41</v>
      </c>
      <c r="P1262" s="24">
        <f t="shared" ca="1" si="186"/>
        <v>0.44032086350984301</v>
      </c>
      <c r="Q1262" s="24">
        <f t="shared" ca="1" si="187"/>
        <v>7.7979969026533906</v>
      </c>
      <c r="R1262" s="24">
        <f t="shared" ca="1" si="191"/>
        <v>8.2383177661632345</v>
      </c>
      <c r="S1262" s="22" t="str">
        <f t="shared" ca="1" si="192"/>
        <v/>
      </c>
      <c r="T1262" s="24" t="str">
        <f t="shared" ca="1" si="193"/>
        <v/>
      </c>
      <c r="U1262" s="24">
        <f t="shared" ca="1" si="188"/>
        <v>0</v>
      </c>
    </row>
    <row r="1263" spans="7:21" x14ac:dyDescent="0.25">
      <c r="G1263" s="22">
        <v>1256</v>
      </c>
      <c r="H1263" s="22">
        <f>HLOOKUP($O1263,$B$8:$E$26,H$5,FALSE)</f>
        <v>3</v>
      </c>
      <c r="I1263" s="22">
        <f>HLOOKUP($O1263,$B$8:$E$26,I$5,FALSE)</f>
        <v>0.2</v>
      </c>
      <c r="J1263" s="22">
        <f>HLOOKUP($O1263,$B$8:$E$26,J$5,FALSE)</f>
        <v>1.26</v>
      </c>
      <c r="K1263" s="22">
        <f>HLOOKUP($O1263,$B$8:$E$26,K$5,FALSE)</f>
        <v>0</v>
      </c>
      <c r="L1263" s="22">
        <f>HLOOKUP($O1263,$B$8:$E$26,L$5,FALSE)</f>
        <v>0</v>
      </c>
      <c r="M1263" s="22">
        <f t="shared" si="189"/>
        <v>0.60000000000000009</v>
      </c>
      <c r="N1263" s="22">
        <f t="shared" si="190"/>
        <v>3.7800000000000002</v>
      </c>
      <c r="O1263" s="22" t="s">
        <v>39</v>
      </c>
      <c r="P1263" s="24">
        <f t="shared" ca="1" si="186"/>
        <v>0.51081563713041989</v>
      </c>
      <c r="Q1263" s="24">
        <f t="shared" ca="1" si="187"/>
        <v>2.4297917480312479</v>
      </c>
      <c r="R1263" s="24">
        <f t="shared" ca="1" si="191"/>
        <v>2.9406073851616679</v>
      </c>
      <c r="S1263" s="22" t="str">
        <f t="shared" ca="1" si="192"/>
        <v/>
      </c>
      <c r="T1263" s="24" t="str">
        <f t="shared" ca="1" si="193"/>
        <v/>
      </c>
      <c r="U1263" s="24">
        <f t="shared" ca="1" si="188"/>
        <v>0</v>
      </c>
    </row>
    <row r="1264" spans="7:21" x14ac:dyDescent="0.25">
      <c r="G1264" s="22">
        <v>1257</v>
      </c>
      <c r="H1264" s="22">
        <f>HLOOKUP($O1264,$B$8:$E$26,H$5,FALSE)</f>
        <v>3</v>
      </c>
      <c r="I1264" s="22">
        <f>HLOOKUP($O1264,$B$8:$E$26,I$5,FALSE)</f>
        <v>0.2</v>
      </c>
      <c r="J1264" s="22">
        <f>HLOOKUP($O1264,$B$8:$E$26,J$5,FALSE)</f>
        <v>1.26</v>
      </c>
      <c r="K1264" s="22">
        <f>HLOOKUP($O1264,$B$8:$E$26,K$5,FALSE)</f>
        <v>0</v>
      </c>
      <c r="L1264" s="22">
        <f>HLOOKUP($O1264,$B$8:$E$26,L$5,FALSE)</f>
        <v>0</v>
      </c>
      <c r="M1264" s="22">
        <f t="shared" si="189"/>
        <v>0.60000000000000009</v>
      </c>
      <c r="N1264" s="22">
        <f t="shared" si="190"/>
        <v>3.7800000000000002</v>
      </c>
      <c r="O1264" s="22" t="s">
        <v>39</v>
      </c>
      <c r="P1264" s="24">
        <f t="shared" ca="1" si="186"/>
        <v>0.37284183532232723</v>
      </c>
      <c r="Q1264" s="24">
        <f t="shared" ca="1" si="187"/>
        <v>2.2079864727738707</v>
      </c>
      <c r="R1264" s="24">
        <f t="shared" ca="1" si="191"/>
        <v>2.5808283080961978</v>
      </c>
      <c r="S1264" s="22" t="str">
        <f t="shared" ca="1" si="192"/>
        <v/>
      </c>
      <c r="T1264" s="24" t="str">
        <f t="shared" ca="1" si="193"/>
        <v/>
      </c>
      <c r="U1264" s="24">
        <f t="shared" ca="1" si="188"/>
        <v>0</v>
      </c>
    </row>
    <row r="1265" spans="7:21" x14ac:dyDescent="0.25">
      <c r="G1265" s="22">
        <v>1258</v>
      </c>
      <c r="H1265" s="22">
        <f>HLOOKUP($O1265,$B$8:$E$26,H$5,FALSE)</f>
        <v>5</v>
      </c>
      <c r="I1265" s="22">
        <f>HLOOKUP($O1265,$B$8:$E$26,I$5,FALSE)</f>
        <v>0.18</v>
      </c>
      <c r="J1265" s="22">
        <f>HLOOKUP($O1265,$B$8:$E$26,J$5,FALSE)</f>
        <v>1.37</v>
      </c>
      <c r="K1265" s="22">
        <f>HLOOKUP($O1265,$B$8:$E$26,K$5,FALSE)</f>
        <v>0</v>
      </c>
      <c r="L1265" s="22">
        <f>HLOOKUP($O1265,$B$8:$E$26,L$5,FALSE)</f>
        <v>0</v>
      </c>
      <c r="M1265" s="22">
        <f t="shared" si="189"/>
        <v>0.89999999999999991</v>
      </c>
      <c r="N1265" s="22">
        <f t="shared" si="190"/>
        <v>6.8500000000000005</v>
      </c>
      <c r="O1265" s="22" t="s">
        <v>40</v>
      </c>
      <c r="P1265" s="24">
        <f t="shared" ca="1" si="186"/>
        <v>0.76784836905077447</v>
      </c>
      <c r="Q1265" s="24">
        <f t="shared" ca="1" si="187"/>
        <v>3.9947361197702147</v>
      </c>
      <c r="R1265" s="24">
        <f t="shared" ca="1" si="191"/>
        <v>4.7625844888209894</v>
      </c>
      <c r="S1265" s="22" t="str">
        <f t="shared" ca="1" si="192"/>
        <v/>
      </c>
      <c r="T1265" s="24" t="str">
        <f t="shared" ca="1" si="193"/>
        <v/>
      </c>
      <c r="U1265" s="24">
        <f t="shared" ca="1" si="188"/>
        <v>0</v>
      </c>
    </row>
    <row r="1266" spans="7:21" x14ac:dyDescent="0.25">
      <c r="G1266" s="22">
        <v>1259</v>
      </c>
      <c r="H1266" s="22">
        <f>HLOOKUP($O1266,$B$8:$E$26,H$5,FALSE)</f>
        <v>1</v>
      </c>
      <c r="I1266" s="22">
        <f>HLOOKUP($O1266,$B$8:$E$26,I$5,FALSE)</f>
        <v>0.3</v>
      </c>
      <c r="J1266" s="22">
        <f>HLOOKUP($O1266,$B$8:$E$26,J$5,FALSE)</f>
        <v>0.95</v>
      </c>
      <c r="K1266" s="22">
        <f>HLOOKUP($O1266,$B$8:$E$26,K$5,FALSE)</f>
        <v>0</v>
      </c>
      <c r="L1266" s="22">
        <f>HLOOKUP($O1266,$B$8:$E$26,L$5,FALSE)</f>
        <v>0</v>
      </c>
      <c r="M1266" s="22">
        <f t="shared" si="189"/>
        <v>0.3</v>
      </c>
      <c r="N1266" s="22">
        <f t="shared" si="190"/>
        <v>0.95</v>
      </c>
      <c r="O1266" s="22" t="s">
        <v>38</v>
      </c>
      <c r="P1266" s="24">
        <f t="shared" ca="1" si="186"/>
        <v>0.23876130053609657</v>
      </c>
      <c r="Q1266" s="24">
        <f t="shared" ca="1" si="187"/>
        <v>0.60589298784188506</v>
      </c>
      <c r="R1266" s="24">
        <f t="shared" ca="1" si="191"/>
        <v>0.84465428837798162</v>
      </c>
      <c r="S1266" s="22" t="str">
        <f t="shared" ca="1" si="192"/>
        <v/>
      </c>
      <c r="T1266" s="24" t="str">
        <f t="shared" ca="1" si="193"/>
        <v/>
      </c>
      <c r="U1266" s="24">
        <f t="shared" ca="1" si="188"/>
        <v>0</v>
      </c>
    </row>
    <row r="1267" spans="7:21" x14ac:dyDescent="0.25">
      <c r="G1267" s="22">
        <v>1260</v>
      </c>
      <c r="H1267" s="22">
        <f>HLOOKUP($O1267,$B$8:$E$26,H$5,FALSE)</f>
        <v>1</v>
      </c>
      <c r="I1267" s="22">
        <f>HLOOKUP($O1267,$B$8:$E$26,I$5,FALSE)</f>
        <v>0.3</v>
      </c>
      <c r="J1267" s="22">
        <f>HLOOKUP($O1267,$B$8:$E$26,J$5,FALSE)</f>
        <v>0.95</v>
      </c>
      <c r="K1267" s="22">
        <f>HLOOKUP($O1267,$B$8:$E$26,K$5,FALSE)</f>
        <v>0</v>
      </c>
      <c r="L1267" s="22">
        <f>HLOOKUP($O1267,$B$8:$E$26,L$5,FALSE)</f>
        <v>0</v>
      </c>
      <c r="M1267" s="22">
        <f t="shared" si="189"/>
        <v>0.3</v>
      </c>
      <c r="N1267" s="22">
        <f t="shared" si="190"/>
        <v>0.95</v>
      </c>
      <c r="O1267" s="22" t="s">
        <v>38</v>
      </c>
      <c r="P1267" s="24">
        <f t="shared" ca="1" si="186"/>
        <v>0.22607025113930324</v>
      </c>
      <c r="Q1267" s="24">
        <f t="shared" ca="1" si="187"/>
        <v>0.61187077792630462</v>
      </c>
      <c r="R1267" s="24">
        <f t="shared" ca="1" si="191"/>
        <v>0.83794102906560786</v>
      </c>
      <c r="S1267" s="22" t="str">
        <f t="shared" ca="1" si="192"/>
        <v/>
      </c>
      <c r="T1267" s="24" t="str">
        <f t="shared" ca="1" si="193"/>
        <v/>
      </c>
      <c r="U1267" s="24">
        <f t="shared" ca="1" si="188"/>
        <v>0</v>
      </c>
    </row>
    <row r="1268" spans="7:21" x14ac:dyDescent="0.25">
      <c r="G1268" s="22">
        <v>1261</v>
      </c>
      <c r="H1268" s="22">
        <f>HLOOKUP($O1268,$B$8:$E$26,H$5,FALSE)</f>
        <v>1</v>
      </c>
      <c r="I1268" s="22">
        <f>HLOOKUP($O1268,$B$8:$E$26,I$5,FALSE)</f>
        <v>0.3</v>
      </c>
      <c r="J1268" s="22">
        <f>HLOOKUP($O1268,$B$8:$E$26,J$5,FALSE)</f>
        <v>0.95</v>
      </c>
      <c r="K1268" s="22">
        <f>HLOOKUP($O1268,$B$8:$E$26,K$5,FALSE)</f>
        <v>0</v>
      </c>
      <c r="L1268" s="22">
        <f>HLOOKUP($O1268,$B$8:$E$26,L$5,FALSE)</f>
        <v>0</v>
      </c>
      <c r="M1268" s="22">
        <f t="shared" si="189"/>
        <v>0.3</v>
      </c>
      <c r="N1268" s="22">
        <f t="shared" si="190"/>
        <v>0.95</v>
      </c>
      <c r="O1268" s="22" t="s">
        <v>38</v>
      </c>
      <c r="P1268" s="24">
        <f t="shared" ca="1" si="186"/>
        <v>0.21552918949447442</v>
      </c>
      <c r="Q1268" s="24">
        <f t="shared" ca="1" si="187"/>
        <v>0.58135801086953265</v>
      </c>
      <c r="R1268" s="24">
        <f t="shared" ca="1" si="191"/>
        <v>0.79688720036400706</v>
      </c>
      <c r="S1268" s="22" t="str">
        <f t="shared" ca="1" si="192"/>
        <v/>
      </c>
      <c r="T1268" s="24" t="str">
        <f t="shared" ca="1" si="193"/>
        <v/>
      </c>
      <c r="U1268" s="24">
        <f t="shared" ca="1" si="188"/>
        <v>0</v>
      </c>
    </row>
    <row r="1269" spans="7:21" x14ac:dyDescent="0.25">
      <c r="G1269" s="22">
        <v>1262</v>
      </c>
      <c r="H1269" s="22">
        <f>HLOOKUP($O1269,$B$8:$E$26,H$5,FALSE)</f>
        <v>3</v>
      </c>
      <c r="I1269" s="22">
        <f>HLOOKUP($O1269,$B$8:$E$26,I$5,FALSE)</f>
        <v>0.2</v>
      </c>
      <c r="J1269" s="22">
        <f>HLOOKUP($O1269,$B$8:$E$26,J$5,FALSE)</f>
        <v>1.26</v>
      </c>
      <c r="K1269" s="22">
        <f>HLOOKUP($O1269,$B$8:$E$26,K$5,FALSE)</f>
        <v>0</v>
      </c>
      <c r="L1269" s="22">
        <f>HLOOKUP($O1269,$B$8:$E$26,L$5,FALSE)</f>
        <v>0</v>
      </c>
      <c r="M1269" s="22">
        <f t="shared" si="189"/>
        <v>0.60000000000000009</v>
      </c>
      <c r="N1269" s="22">
        <f t="shared" si="190"/>
        <v>3.7800000000000002</v>
      </c>
      <c r="O1269" s="22" t="s">
        <v>39</v>
      </c>
      <c r="P1269" s="24">
        <f t="shared" ca="1" si="186"/>
        <v>0.53686832705830356</v>
      </c>
      <c r="Q1269" s="24">
        <f t="shared" ca="1" si="187"/>
        <v>2.135890487399656</v>
      </c>
      <c r="R1269" s="24">
        <f t="shared" ca="1" si="191"/>
        <v>2.6727588144579597</v>
      </c>
      <c r="S1269" s="22" t="str">
        <f t="shared" ca="1" si="192"/>
        <v/>
      </c>
      <c r="T1269" s="24" t="str">
        <f t="shared" ca="1" si="193"/>
        <v/>
      </c>
      <c r="U1269" s="24">
        <f t="shared" ca="1" si="188"/>
        <v>0</v>
      </c>
    </row>
    <row r="1270" spans="7:21" x14ac:dyDescent="0.25">
      <c r="G1270" s="22">
        <v>1263</v>
      </c>
      <c r="H1270" s="22">
        <f>HLOOKUP($O1270,$B$8:$E$26,H$5,FALSE)</f>
        <v>5</v>
      </c>
      <c r="I1270" s="22">
        <f>HLOOKUP($O1270,$B$8:$E$26,I$5,FALSE)</f>
        <v>0.18</v>
      </c>
      <c r="J1270" s="22">
        <f>HLOOKUP($O1270,$B$8:$E$26,J$5,FALSE)</f>
        <v>1.37</v>
      </c>
      <c r="K1270" s="22">
        <f>HLOOKUP($O1270,$B$8:$E$26,K$5,FALSE)</f>
        <v>0</v>
      </c>
      <c r="L1270" s="22">
        <f>HLOOKUP($O1270,$B$8:$E$26,L$5,FALSE)</f>
        <v>0</v>
      </c>
      <c r="M1270" s="22">
        <f t="shared" si="189"/>
        <v>0.89999999999999991</v>
      </c>
      <c r="N1270" s="22">
        <f t="shared" si="190"/>
        <v>6.8500000000000005</v>
      </c>
      <c r="O1270" s="22" t="s">
        <v>40</v>
      </c>
      <c r="P1270" s="24">
        <f t="shared" ca="1" si="186"/>
        <v>0.53115374977807928</v>
      </c>
      <c r="Q1270" s="24">
        <f t="shared" ca="1" si="187"/>
        <v>4.0088242278129051</v>
      </c>
      <c r="R1270" s="24">
        <f t="shared" ca="1" si="191"/>
        <v>4.5399779775909845</v>
      </c>
      <c r="S1270" s="22" t="str">
        <f t="shared" ca="1" si="192"/>
        <v/>
      </c>
      <c r="T1270" s="24" t="str">
        <f t="shared" ca="1" si="193"/>
        <v/>
      </c>
      <c r="U1270" s="24">
        <f t="shared" ca="1" si="188"/>
        <v>0</v>
      </c>
    </row>
    <row r="1271" spans="7:21" x14ac:dyDescent="0.25">
      <c r="G1271" s="22">
        <v>1264</v>
      </c>
      <c r="H1271" s="22">
        <f>HLOOKUP($O1271,$B$8:$E$26,H$5,FALSE)</f>
        <v>10</v>
      </c>
      <c r="I1271" s="22">
        <f>HLOOKUP($O1271,$B$8:$E$26,I$5,FALSE)</f>
        <v>0.2</v>
      </c>
      <c r="J1271" s="22">
        <f>HLOOKUP($O1271,$B$8:$E$26,J$5,FALSE)</f>
        <v>1.4</v>
      </c>
      <c r="K1271" s="22">
        <f>HLOOKUP($O1271,$B$8:$E$26,K$5,FALSE)</f>
        <v>0</v>
      </c>
      <c r="L1271" s="22">
        <f>HLOOKUP($O1271,$B$8:$E$26,L$5,FALSE)</f>
        <v>0</v>
      </c>
      <c r="M1271" s="22">
        <f t="shared" si="189"/>
        <v>2</v>
      </c>
      <c r="N1271" s="22">
        <f t="shared" si="190"/>
        <v>14</v>
      </c>
      <c r="O1271" s="22" t="s">
        <v>41</v>
      </c>
      <c r="P1271" s="24">
        <f t="shared" ca="1" si="186"/>
        <v>1.4969241290148583</v>
      </c>
      <c r="Q1271" s="24">
        <f t="shared" ca="1" si="187"/>
        <v>8.2441445327533263</v>
      </c>
      <c r="R1271" s="24">
        <f t="shared" ca="1" si="191"/>
        <v>9.7410686617681854</v>
      </c>
      <c r="S1271" s="22" t="str">
        <f t="shared" ca="1" si="192"/>
        <v/>
      </c>
      <c r="T1271" s="24" t="str">
        <f t="shared" ca="1" si="193"/>
        <v/>
      </c>
      <c r="U1271" s="24">
        <f t="shared" ca="1" si="188"/>
        <v>0</v>
      </c>
    </row>
    <row r="1272" spans="7:21" x14ac:dyDescent="0.25">
      <c r="G1272" s="22">
        <v>1265</v>
      </c>
      <c r="H1272" s="22">
        <f>HLOOKUP($O1272,$B$8:$E$26,H$5,FALSE)</f>
        <v>1</v>
      </c>
      <c r="I1272" s="22">
        <f>HLOOKUP($O1272,$B$8:$E$26,I$5,FALSE)</f>
        <v>0.3</v>
      </c>
      <c r="J1272" s="22">
        <f>HLOOKUP($O1272,$B$8:$E$26,J$5,FALSE)</f>
        <v>0.95</v>
      </c>
      <c r="K1272" s="22">
        <f>HLOOKUP($O1272,$B$8:$E$26,K$5,FALSE)</f>
        <v>0</v>
      </c>
      <c r="L1272" s="22">
        <f>HLOOKUP($O1272,$B$8:$E$26,L$5,FALSE)</f>
        <v>0</v>
      </c>
      <c r="M1272" s="22">
        <f t="shared" si="189"/>
        <v>0.3</v>
      </c>
      <c r="N1272" s="22">
        <f t="shared" si="190"/>
        <v>0.95</v>
      </c>
      <c r="O1272" s="22" t="s">
        <v>38</v>
      </c>
      <c r="P1272" s="24">
        <f t="shared" ca="1" si="186"/>
        <v>0.19049690306713049</v>
      </c>
      <c r="Q1272" s="24">
        <f t="shared" ca="1" si="187"/>
        <v>0.64105903693636035</v>
      </c>
      <c r="R1272" s="24">
        <f t="shared" ca="1" si="191"/>
        <v>0.83155594000349087</v>
      </c>
      <c r="S1272" s="22" t="str">
        <f t="shared" ca="1" si="192"/>
        <v/>
      </c>
      <c r="T1272" s="24" t="str">
        <f t="shared" ca="1" si="193"/>
        <v/>
      </c>
      <c r="U1272" s="24">
        <f t="shared" ca="1" si="188"/>
        <v>0</v>
      </c>
    </row>
    <row r="1273" spans="7:21" x14ac:dyDescent="0.25">
      <c r="G1273" s="22">
        <v>1266</v>
      </c>
      <c r="H1273" s="22">
        <f>HLOOKUP($O1273,$B$8:$E$26,H$5,FALSE)</f>
        <v>1</v>
      </c>
      <c r="I1273" s="22">
        <f>HLOOKUP($O1273,$B$8:$E$26,I$5,FALSE)</f>
        <v>0.3</v>
      </c>
      <c r="J1273" s="22">
        <f>HLOOKUP($O1273,$B$8:$E$26,J$5,FALSE)</f>
        <v>0.95</v>
      </c>
      <c r="K1273" s="22">
        <f>HLOOKUP($O1273,$B$8:$E$26,K$5,FALSE)</f>
        <v>0</v>
      </c>
      <c r="L1273" s="22">
        <f>HLOOKUP($O1273,$B$8:$E$26,L$5,FALSE)</f>
        <v>0</v>
      </c>
      <c r="M1273" s="22">
        <f t="shared" si="189"/>
        <v>0.3</v>
      </c>
      <c r="N1273" s="22">
        <f t="shared" si="190"/>
        <v>0.95</v>
      </c>
      <c r="O1273" s="22" t="s">
        <v>38</v>
      </c>
      <c r="P1273" s="24">
        <f t="shared" ca="1" si="186"/>
        <v>0.18225205047892395</v>
      </c>
      <c r="Q1273" s="24">
        <f t="shared" ca="1" si="187"/>
        <v>0.64897295066823446</v>
      </c>
      <c r="R1273" s="24">
        <f t="shared" ca="1" si="191"/>
        <v>0.83122500114715847</v>
      </c>
      <c r="S1273" s="22" t="str">
        <f t="shared" ca="1" si="192"/>
        <v/>
      </c>
      <c r="T1273" s="24" t="str">
        <f t="shared" ca="1" si="193"/>
        <v/>
      </c>
      <c r="U1273" s="24">
        <f t="shared" ca="1" si="188"/>
        <v>0</v>
      </c>
    </row>
    <row r="1274" spans="7:21" x14ac:dyDescent="0.25">
      <c r="G1274" s="22">
        <v>1267</v>
      </c>
      <c r="H1274" s="22">
        <f>HLOOKUP($O1274,$B$8:$E$26,H$5,FALSE)</f>
        <v>3</v>
      </c>
      <c r="I1274" s="22">
        <f>HLOOKUP($O1274,$B$8:$E$26,I$5,FALSE)</f>
        <v>0.2</v>
      </c>
      <c r="J1274" s="22">
        <f>HLOOKUP($O1274,$B$8:$E$26,J$5,FALSE)</f>
        <v>1.26</v>
      </c>
      <c r="K1274" s="22">
        <f>HLOOKUP($O1274,$B$8:$E$26,K$5,FALSE)</f>
        <v>0</v>
      </c>
      <c r="L1274" s="22">
        <f>HLOOKUP($O1274,$B$8:$E$26,L$5,FALSE)</f>
        <v>0</v>
      </c>
      <c r="M1274" s="22">
        <f t="shared" si="189"/>
        <v>0.60000000000000009</v>
      </c>
      <c r="N1274" s="22">
        <f t="shared" si="190"/>
        <v>3.7800000000000002</v>
      </c>
      <c r="O1274" s="22" t="s">
        <v>39</v>
      </c>
      <c r="P1274" s="24">
        <f t="shared" ca="1" si="186"/>
        <v>6.7760057399059116E-3</v>
      </c>
      <c r="Q1274" s="24">
        <f t="shared" ca="1" si="187"/>
        <v>2.4985566021945838</v>
      </c>
      <c r="R1274" s="24">
        <f t="shared" ca="1" si="191"/>
        <v>2.5053326079344895</v>
      </c>
      <c r="S1274" s="22" t="str">
        <f t="shared" ca="1" si="192"/>
        <v/>
      </c>
      <c r="T1274" s="24" t="str">
        <f t="shared" ca="1" si="193"/>
        <v/>
      </c>
      <c r="U1274" s="24">
        <f t="shared" ca="1" si="188"/>
        <v>0</v>
      </c>
    </row>
    <row r="1275" spans="7:21" x14ac:dyDescent="0.25">
      <c r="G1275" s="22">
        <v>1268</v>
      </c>
      <c r="H1275" s="22">
        <f>HLOOKUP($O1275,$B$8:$E$26,H$5,FALSE)</f>
        <v>3</v>
      </c>
      <c r="I1275" s="22">
        <f>HLOOKUP($O1275,$B$8:$E$26,I$5,FALSE)</f>
        <v>0.2</v>
      </c>
      <c r="J1275" s="22">
        <f>HLOOKUP($O1275,$B$8:$E$26,J$5,FALSE)</f>
        <v>1.26</v>
      </c>
      <c r="K1275" s="22">
        <f>HLOOKUP($O1275,$B$8:$E$26,K$5,FALSE)</f>
        <v>0</v>
      </c>
      <c r="L1275" s="22">
        <f>HLOOKUP($O1275,$B$8:$E$26,L$5,FALSE)</f>
        <v>0</v>
      </c>
      <c r="M1275" s="22">
        <f t="shared" si="189"/>
        <v>0.60000000000000009</v>
      </c>
      <c r="N1275" s="22">
        <f t="shared" si="190"/>
        <v>3.7800000000000002</v>
      </c>
      <c r="O1275" s="22" t="s">
        <v>39</v>
      </c>
      <c r="P1275" s="24">
        <f t="shared" ca="1" si="186"/>
        <v>0.19713706947509388</v>
      </c>
      <c r="Q1275" s="24">
        <f t="shared" ca="1" si="187"/>
        <v>1.6766773218686548</v>
      </c>
      <c r="R1275" s="24">
        <f t="shared" ca="1" si="191"/>
        <v>1.8738143913437486</v>
      </c>
      <c r="S1275" s="22" t="str">
        <f t="shared" ca="1" si="192"/>
        <v/>
      </c>
      <c r="T1275" s="24" t="str">
        <f t="shared" ca="1" si="193"/>
        <v/>
      </c>
      <c r="U1275" s="24">
        <f t="shared" ca="1" si="188"/>
        <v>0</v>
      </c>
    </row>
    <row r="1276" spans="7:21" x14ac:dyDescent="0.25">
      <c r="G1276" s="22">
        <v>1269</v>
      </c>
      <c r="H1276" s="22">
        <f>HLOOKUP($O1276,$B$8:$E$26,H$5,FALSE)</f>
        <v>5</v>
      </c>
      <c r="I1276" s="22">
        <f>HLOOKUP($O1276,$B$8:$E$26,I$5,FALSE)</f>
        <v>0.18</v>
      </c>
      <c r="J1276" s="22">
        <f>HLOOKUP($O1276,$B$8:$E$26,J$5,FALSE)</f>
        <v>1.37</v>
      </c>
      <c r="K1276" s="22">
        <f>HLOOKUP($O1276,$B$8:$E$26,K$5,FALSE)</f>
        <v>0</v>
      </c>
      <c r="L1276" s="22">
        <f>HLOOKUP($O1276,$B$8:$E$26,L$5,FALSE)</f>
        <v>0</v>
      </c>
      <c r="M1276" s="22">
        <f t="shared" si="189"/>
        <v>0.89999999999999991</v>
      </c>
      <c r="N1276" s="22">
        <f t="shared" si="190"/>
        <v>6.8500000000000005</v>
      </c>
      <c r="O1276" s="22" t="s">
        <v>40</v>
      </c>
      <c r="P1276" s="24">
        <f t="shared" ca="1" si="186"/>
        <v>0.52157067591587392</v>
      </c>
      <c r="Q1276" s="24">
        <f t="shared" ca="1" si="187"/>
        <v>4.3456048244782766</v>
      </c>
      <c r="R1276" s="24">
        <f t="shared" ca="1" si="191"/>
        <v>4.8671755003941506</v>
      </c>
      <c r="S1276" s="22" t="str">
        <f t="shared" ca="1" si="192"/>
        <v/>
      </c>
      <c r="T1276" s="24" t="str">
        <f t="shared" ca="1" si="193"/>
        <v/>
      </c>
      <c r="U1276" s="24">
        <f t="shared" ca="1" si="188"/>
        <v>0</v>
      </c>
    </row>
    <row r="1277" spans="7:21" x14ac:dyDescent="0.25">
      <c r="G1277" s="22">
        <v>1270</v>
      </c>
      <c r="H1277" s="22">
        <f>HLOOKUP($O1277,$B$8:$E$26,H$5,FALSE)</f>
        <v>5</v>
      </c>
      <c r="I1277" s="22">
        <f>HLOOKUP($O1277,$B$8:$E$26,I$5,FALSE)</f>
        <v>0.18</v>
      </c>
      <c r="J1277" s="22">
        <f>HLOOKUP($O1277,$B$8:$E$26,J$5,FALSE)</f>
        <v>1.37</v>
      </c>
      <c r="K1277" s="22">
        <f>HLOOKUP($O1277,$B$8:$E$26,K$5,FALSE)</f>
        <v>0</v>
      </c>
      <c r="L1277" s="22">
        <f>HLOOKUP($O1277,$B$8:$E$26,L$5,FALSE)</f>
        <v>0</v>
      </c>
      <c r="M1277" s="22">
        <f t="shared" si="189"/>
        <v>0.89999999999999991</v>
      </c>
      <c r="N1277" s="22">
        <f t="shared" si="190"/>
        <v>6.8500000000000005</v>
      </c>
      <c r="O1277" s="22" t="s">
        <v>40</v>
      </c>
      <c r="P1277" s="24">
        <f t="shared" ca="1" si="186"/>
        <v>0.51382007218202408</v>
      </c>
      <c r="Q1277" s="24">
        <f t="shared" ca="1" si="187"/>
        <v>3.0629523642740759</v>
      </c>
      <c r="R1277" s="24">
        <f t="shared" ca="1" si="191"/>
        <v>3.5767724364560998</v>
      </c>
      <c r="S1277" s="22" t="str">
        <f t="shared" ca="1" si="192"/>
        <v/>
      </c>
      <c r="T1277" s="24" t="str">
        <f t="shared" ca="1" si="193"/>
        <v/>
      </c>
      <c r="U1277" s="24">
        <f t="shared" ca="1" si="188"/>
        <v>0</v>
      </c>
    </row>
    <row r="1278" spans="7:21" x14ac:dyDescent="0.25">
      <c r="G1278" s="22">
        <v>1271</v>
      </c>
      <c r="H1278" s="22">
        <f>HLOOKUP($O1278,$B$8:$E$26,H$5,FALSE)</f>
        <v>5</v>
      </c>
      <c r="I1278" s="22">
        <f>HLOOKUP($O1278,$B$8:$E$26,I$5,FALSE)</f>
        <v>0.18</v>
      </c>
      <c r="J1278" s="22">
        <f>HLOOKUP($O1278,$B$8:$E$26,J$5,FALSE)</f>
        <v>1.37</v>
      </c>
      <c r="K1278" s="22">
        <f>HLOOKUP($O1278,$B$8:$E$26,K$5,FALSE)</f>
        <v>0</v>
      </c>
      <c r="L1278" s="22">
        <f>HLOOKUP($O1278,$B$8:$E$26,L$5,FALSE)</f>
        <v>0</v>
      </c>
      <c r="M1278" s="22">
        <f t="shared" si="189"/>
        <v>0.89999999999999991</v>
      </c>
      <c r="N1278" s="22">
        <f t="shared" si="190"/>
        <v>6.8500000000000005</v>
      </c>
      <c r="O1278" s="22" t="s">
        <v>40</v>
      </c>
      <c r="P1278" s="24">
        <f t="shared" ca="1" si="186"/>
        <v>0.32134526517309753</v>
      </c>
      <c r="Q1278" s="24">
        <f t="shared" ca="1" si="187"/>
        <v>4.0452170820263351</v>
      </c>
      <c r="R1278" s="24">
        <f t="shared" ca="1" si="191"/>
        <v>4.3665623471994328</v>
      </c>
      <c r="S1278" s="22" t="str">
        <f t="shared" ca="1" si="192"/>
        <v/>
      </c>
      <c r="T1278" s="24" t="str">
        <f t="shared" ca="1" si="193"/>
        <v/>
      </c>
      <c r="U1278" s="24">
        <f t="shared" ca="1" si="188"/>
        <v>0</v>
      </c>
    </row>
    <row r="1279" spans="7:21" x14ac:dyDescent="0.25">
      <c r="G1279" s="22">
        <v>1272</v>
      </c>
      <c r="H1279" s="22">
        <f>HLOOKUP($O1279,$B$8:$E$26,H$5,FALSE)</f>
        <v>3</v>
      </c>
      <c r="I1279" s="22">
        <f>HLOOKUP($O1279,$B$8:$E$26,I$5,FALSE)</f>
        <v>0.2</v>
      </c>
      <c r="J1279" s="22">
        <f>HLOOKUP($O1279,$B$8:$E$26,J$5,FALSE)</f>
        <v>1.26</v>
      </c>
      <c r="K1279" s="22">
        <f>HLOOKUP($O1279,$B$8:$E$26,K$5,FALSE)</f>
        <v>0</v>
      </c>
      <c r="L1279" s="22">
        <f>HLOOKUP($O1279,$B$8:$E$26,L$5,FALSE)</f>
        <v>0</v>
      </c>
      <c r="M1279" s="22">
        <f t="shared" si="189"/>
        <v>0.60000000000000009</v>
      </c>
      <c r="N1279" s="22">
        <f t="shared" si="190"/>
        <v>3.7800000000000002</v>
      </c>
      <c r="O1279" s="22" t="s">
        <v>39</v>
      </c>
      <c r="P1279" s="24">
        <f t="shared" ca="1" si="186"/>
        <v>0.30501620568708904</v>
      </c>
      <c r="Q1279" s="24">
        <f t="shared" ca="1" si="187"/>
        <v>1.9292272772143351</v>
      </c>
      <c r="R1279" s="24">
        <f t="shared" ca="1" si="191"/>
        <v>2.2342434829014239</v>
      </c>
      <c r="S1279" s="22" t="str">
        <f t="shared" ca="1" si="192"/>
        <v/>
      </c>
      <c r="T1279" s="24" t="str">
        <f t="shared" ca="1" si="193"/>
        <v/>
      </c>
      <c r="U1279" s="24">
        <f t="shared" ca="1" si="188"/>
        <v>0</v>
      </c>
    </row>
    <row r="1280" spans="7:21" x14ac:dyDescent="0.25">
      <c r="G1280" s="22">
        <v>1273</v>
      </c>
      <c r="H1280" s="22">
        <f>HLOOKUP($O1280,$B$8:$E$26,H$5,FALSE)</f>
        <v>3</v>
      </c>
      <c r="I1280" s="22">
        <f>HLOOKUP($O1280,$B$8:$E$26,I$5,FALSE)</f>
        <v>0.2</v>
      </c>
      <c r="J1280" s="22">
        <f>HLOOKUP($O1280,$B$8:$E$26,J$5,FALSE)</f>
        <v>1.26</v>
      </c>
      <c r="K1280" s="22">
        <f>HLOOKUP($O1280,$B$8:$E$26,K$5,FALSE)</f>
        <v>0</v>
      </c>
      <c r="L1280" s="22">
        <f>HLOOKUP($O1280,$B$8:$E$26,L$5,FALSE)</f>
        <v>0</v>
      </c>
      <c r="M1280" s="22">
        <f t="shared" si="189"/>
        <v>0.60000000000000009</v>
      </c>
      <c r="N1280" s="22">
        <f t="shared" si="190"/>
        <v>3.7800000000000002</v>
      </c>
      <c r="O1280" s="22" t="s">
        <v>39</v>
      </c>
      <c r="P1280" s="24">
        <f t="shared" ca="1" si="186"/>
        <v>0.31139965412779735</v>
      </c>
      <c r="Q1280" s="24">
        <f t="shared" ca="1" si="187"/>
        <v>2.7044851588210159</v>
      </c>
      <c r="R1280" s="24">
        <f t="shared" ca="1" si="191"/>
        <v>3.0158848129488134</v>
      </c>
      <c r="S1280" s="22" t="str">
        <f t="shared" ca="1" si="192"/>
        <v>B</v>
      </c>
      <c r="T1280" s="24">
        <f t="shared" ca="1" si="193"/>
        <v>1.5884812948813387E-2</v>
      </c>
      <c r="U1280" s="24">
        <f t="shared" ca="1" si="188"/>
        <v>0</v>
      </c>
    </row>
    <row r="1281" spans="7:21" x14ac:dyDescent="0.25">
      <c r="G1281" s="22">
        <v>1274</v>
      </c>
      <c r="H1281" s="22">
        <f>HLOOKUP($O1281,$B$8:$E$26,H$5,FALSE)</f>
        <v>10</v>
      </c>
      <c r="I1281" s="22">
        <f>HLOOKUP($O1281,$B$8:$E$26,I$5,FALSE)</f>
        <v>0.2</v>
      </c>
      <c r="J1281" s="22">
        <f>HLOOKUP($O1281,$B$8:$E$26,J$5,FALSE)</f>
        <v>1.4</v>
      </c>
      <c r="K1281" s="22">
        <f>HLOOKUP($O1281,$B$8:$E$26,K$5,FALSE)</f>
        <v>0</v>
      </c>
      <c r="L1281" s="22">
        <f>HLOOKUP($O1281,$B$8:$E$26,L$5,FALSE)</f>
        <v>0</v>
      </c>
      <c r="M1281" s="22">
        <f t="shared" si="189"/>
        <v>2</v>
      </c>
      <c r="N1281" s="22">
        <f t="shared" si="190"/>
        <v>14</v>
      </c>
      <c r="O1281" s="22" t="s">
        <v>41</v>
      </c>
      <c r="P1281" s="24">
        <f t="shared" ca="1" si="186"/>
        <v>1.3251663673808158</v>
      </c>
      <c r="Q1281" s="24">
        <f t="shared" ca="1" si="187"/>
        <v>8.3230798827214123</v>
      </c>
      <c r="R1281" s="24">
        <f t="shared" ca="1" si="191"/>
        <v>9.648246250102229</v>
      </c>
      <c r="S1281" s="22" t="str">
        <f t="shared" ca="1" si="192"/>
        <v/>
      </c>
      <c r="T1281" s="24" t="str">
        <f t="shared" ca="1" si="193"/>
        <v/>
      </c>
      <c r="U1281" s="24">
        <f t="shared" ca="1" si="188"/>
        <v>0</v>
      </c>
    </row>
    <row r="1282" spans="7:21" x14ac:dyDescent="0.25">
      <c r="G1282" s="22">
        <v>1275</v>
      </c>
      <c r="H1282" s="22">
        <f>HLOOKUP($O1282,$B$8:$E$26,H$5,FALSE)</f>
        <v>1</v>
      </c>
      <c r="I1282" s="22">
        <f>HLOOKUP($O1282,$B$8:$E$26,I$5,FALSE)</f>
        <v>0.3</v>
      </c>
      <c r="J1282" s="22">
        <f>HLOOKUP($O1282,$B$8:$E$26,J$5,FALSE)</f>
        <v>0.95</v>
      </c>
      <c r="K1282" s="22">
        <f>HLOOKUP($O1282,$B$8:$E$26,K$5,FALSE)</f>
        <v>0</v>
      </c>
      <c r="L1282" s="22">
        <f>HLOOKUP($O1282,$B$8:$E$26,L$5,FALSE)</f>
        <v>0</v>
      </c>
      <c r="M1282" s="22">
        <f t="shared" si="189"/>
        <v>0.3</v>
      </c>
      <c r="N1282" s="22">
        <f t="shared" si="190"/>
        <v>0.95</v>
      </c>
      <c r="O1282" s="22" t="s">
        <v>38</v>
      </c>
      <c r="P1282" s="24">
        <f t="shared" ca="1" si="186"/>
        <v>7.0321635149332581E-2</v>
      </c>
      <c r="Q1282" s="24">
        <f t="shared" ca="1" si="187"/>
        <v>0.66543626839556691</v>
      </c>
      <c r="R1282" s="24">
        <f t="shared" ca="1" si="191"/>
        <v>0.73575790354489945</v>
      </c>
      <c r="S1282" s="22" t="str">
        <f t="shared" ca="1" si="192"/>
        <v/>
      </c>
      <c r="T1282" s="24" t="str">
        <f t="shared" ca="1" si="193"/>
        <v/>
      </c>
      <c r="U1282" s="24">
        <f t="shared" ca="1" si="188"/>
        <v>0</v>
      </c>
    </row>
    <row r="1283" spans="7:21" x14ac:dyDescent="0.25">
      <c r="G1283" s="22">
        <v>1276</v>
      </c>
      <c r="H1283" s="22">
        <f>HLOOKUP($O1283,$B$8:$E$26,H$5,FALSE)</f>
        <v>5</v>
      </c>
      <c r="I1283" s="22">
        <f>HLOOKUP($O1283,$B$8:$E$26,I$5,FALSE)</f>
        <v>0.18</v>
      </c>
      <c r="J1283" s="22">
        <f>HLOOKUP($O1283,$B$8:$E$26,J$5,FALSE)</f>
        <v>1.37</v>
      </c>
      <c r="K1283" s="22">
        <f>HLOOKUP($O1283,$B$8:$E$26,K$5,FALSE)</f>
        <v>0</v>
      </c>
      <c r="L1283" s="22">
        <f>HLOOKUP($O1283,$B$8:$E$26,L$5,FALSE)</f>
        <v>0</v>
      </c>
      <c r="M1283" s="22">
        <f t="shared" si="189"/>
        <v>0.89999999999999991</v>
      </c>
      <c r="N1283" s="22">
        <f t="shared" si="190"/>
        <v>6.8500000000000005</v>
      </c>
      <c r="O1283" s="22" t="s">
        <v>40</v>
      </c>
      <c r="P1283" s="24">
        <f t="shared" ca="1" si="186"/>
        <v>4.6891060807229289E-2</v>
      </c>
      <c r="Q1283" s="24">
        <f t="shared" ca="1" si="187"/>
        <v>3.4507778946972127</v>
      </c>
      <c r="R1283" s="24">
        <f t="shared" ca="1" si="191"/>
        <v>3.4976689555044422</v>
      </c>
      <c r="S1283" s="22" t="str">
        <f t="shared" ca="1" si="192"/>
        <v/>
      </c>
      <c r="T1283" s="24" t="str">
        <f t="shared" ca="1" si="193"/>
        <v/>
      </c>
      <c r="U1283" s="24">
        <f t="shared" ca="1" si="188"/>
        <v>0</v>
      </c>
    </row>
    <row r="1284" spans="7:21" x14ac:dyDescent="0.25">
      <c r="G1284" s="22">
        <v>1277</v>
      </c>
      <c r="H1284" s="22">
        <f>HLOOKUP($O1284,$B$8:$E$26,H$5,FALSE)</f>
        <v>5</v>
      </c>
      <c r="I1284" s="22">
        <f>HLOOKUP($O1284,$B$8:$E$26,I$5,FALSE)</f>
        <v>0.18</v>
      </c>
      <c r="J1284" s="22">
        <f>HLOOKUP($O1284,$B$8:$E$26,J$5,FALSE)</f>
        <v>1.37</v>
      </c>
      <c r="K1284" s="22">
        <f>HLOOKUP($O1284,$B$8:$E$26,K$5,FALSE)</f>
        <v>0</v>
      </c>
      <c r="L1284" s="22">
        <f>HLOOKUP($O1284,$B$8:$E$26,L$5,FALSE)</f>
        <v>0</v>
      </c>
      <c r="M1284" s="22">
        <f t="shared" si="189"/>
        <v>0.89999999999999991</v>
      </c>
      <c r="N1284" s="22">
        <f t="shared" si="190"/>
        <v>6.8500000000000005</v>
      </c>
      <c r="O1284" s="22" t="s">
        <v>40</v>
      </c>
      <c r="P1284" s="24">
        <f t="shared" ca="1" si="186"/>
        <v>0.26677152279289512</v>
      </c>
      <c r="Q1284" s="24">
        <f t="shared" ca="1" si="187"/>
        <v>3.7319914093268713</v>
      </c>
      <c r="R1284" s="24">
        <f t="shared" ca="1" si="191"/>
        <v>3.9987629321197664</v>
      </c>
      <c r="S1284" s="22" t="str">
        <f t="shared" ca="1" si="192"/>
        <v/>
      </c>
      <c r="T1284" s="24" t="str">
        <f t="shared" ca="1" si="193"/>
        <v/>
      </c>
      <c r="U1284" s="24">
        <f t="shared" ca="1" si="188"/>
        <v>0</v>
      </c>
    </row>
    <row r="1285" spans="7:21" x14ac:dyDescent="0.25">
      <c r="G1285" s="22">
        <v>1278</v>
      </c>
      <c r="H1285" s="22">
        <f>HLOOKUP($O1285,$B$8:$E$26,H$5,FALSE)</f>
        <v>5</v>
      </c>
      <c r="I1285" s="22">
        <f>HLOOKUP($O1285,$B$8:$E$26,I$5,FALSE)</f>
        <v>0.18</v>
      </c>
      <c r="J1285" s="22">
        <f>HLOOKUP($O1285,$B$8:$E$26,J$5,FALSE)</f>
        <v>1.37</v>
      </c>
      <c r="K1285" s="22">
        <f>HLOOKUP($O1285,$B$8:$E$26,K$5,FALSE)</f>
        <v>0</v>
      </c>
      <c r="L1285" s="22">
        <f>HLOOKUP($O1285,$B$8:$E$26,L$5,FALSE)</f>
        <v>0</v>
      </c>
      <c r="M1285" s="22">
        <f t="shared" si="189"/>
        <v>0.89999999999999991</v>
      </c>
      <c r="N1285" s="22">
        <f t="shared" si="190"/>
        <v>6.8500000000000005</v>
      </c>
      <c r="O1285" s="22" t="s">
        <v>40</v>
      </c>
      <c r="P1285" s="24">
        <f t="shared" ca="1" si="186"/>
        <v>0.43230984865830169</v>
      </c>
      <c r="Q1285" s="24">
        <f t="shared" ca="1" si="187"/>
        <v>4.0020285953703958</v>
      </c>
      <c r="R1285" s="24">
        <f t="shared" ca="1" si="191"/>
        <v>4.4343384440286977</v>
      </c>
      <c r="S1285" s="22" t="str">
        <f t="shared" ca="1" si="192"/>
        <v/>
      </c>
      <c r="T1285" s="24" t="str">
        <f t="shared" ca="1" si="193"/>
        <v/>
      </c>
      <c r="U1285" s="24">
        <f t="shared" ca="1" si="188"/>
        <v>0</v>
      </c>
    </row>
    <row r="1286" spans="7:21" x14ac:dyDescent="0.25">
      <c r="G1286" s="22">
        <v>1279</v>
      </c>
      <c r="H1286" s="22">
        <f>HLOOKUP($O1286,$B$8:$E$26,H$5,FALSE)</f>
        <v>1</v>
      </c>
      <c r="I1286" s="22">
        <f>HLOOKUP($O1286,$B$8:$E$26,I$5,FALSE)</f>
        <v>0.3</v>
      </c>
      <c r="J1286" s="22">
        <f>HLOOKUP($O1286,$B$8:$E$26,J$5,FALSE)</f>
        <v>0.95</v>
      </c>
      <c r="K1286" s="22">
        <f>HLOOKUP($O1286,$B$8:$E$26,K$5,FALSE)</f>
        <v>0</v>
      </c>
      <c r="L1286" s="22">
        <f>HLOOKUP($O1286,$B$8:$E$26,L$5,FALSE)</f>
        <v>0</v>
      </c>
      <c r="M1286" s="22">
        <f t="shared" si="189"/>
        <v>0.3</v>
      </c>
      <c r="N1286" s="22">
        <f t="shared" si="190"/>
        <v>0.95</v>
      </c>
      <c r="O1286" s="22" t="s">
        <v>38</v>
      </c>
      <c r="P1286" s="24">
        <f t="shared" ca="1" si="186"/>
        <v>0.16359496079682453</v>
      </c>
      <c r="Q1286" s="24">
        <f t="shared" ca="1" si="187"/>
        <v>0.55685323474275938</v>
      </c>
      <c r="R1286" s="24">
        <f t="shared" ca="1" si="191"/>
        <v>0.72044819553958395</v>
      </c>
      <c r="S1286" s="22" t="str">
        <f t="shared" ca="1" si="192"/>
        <v/>
      </c>
      <c r="T1286" s="24" t="str">
        <f t="shared" ca="1" si="193"/>
        <v/>
      </c>
      <c r="U1286" s="24">
        <f t="shared" ca="1" si="188"/>
        <v>0</v>
      </c>
    </row>
    <row r="1287" spans="7:21" x14ac:dyDescent="0.25">
      <c r="G1287" s="22">
        <v>1280</v>
      </c>
      <c r="H1287" s="22">
        <f>HLOOKUP($O1287,$B$8:$E$26,H$5,FALSE)</f>
        <v>1</v>
      </c>
      <c r="I1287" s="22">
        <f>HLOOKUP($O1287,$B$8:$E$26,I$5,FALSE)</f>
        <v>0.3</v>
      </c>
      <c r="J1287" s="22">
        <f>HLOOKUP($O1287,$B$8:$E$26,J$5,FALSE)</f>
        <v>0.95</v>
      </c>
      <c r="K1287" s="22">
        <f>HLOOKUP($O1287,$B$8:$E$26,K$5,FALSE)</f>
        <v>0</v>
      </c>
      <c r="L1287" s="22">
        <f>HLOOKUP($O1287,$B$8:$E$26,L$5,FALSE)</f>
        <v>0</v>
      </c>
      <c r="M1287" s="22">
        <f t="shared" si="189"/>
        <v>0.3</v>
      </c>
      <c r="N1287" s="22">
        <f t="shared" si="190"/>
        <v>0.95</v>
      </c>
      <c r="O1287" s="22" t="s">
        <v>38</v>
      </c>
      <c r="P1287" s="24">
        <f t="shared" ca="1" si="186"/>
        <v>0.29094118617939024</v>
      </c>
      <c r="Q1287" s="24">
        <f t="shared" ca="1" si="187"/>
        <v>0.68258841369811396</v>
      </c>
      <c r="R1287" s="24">
        <f t="shared" ca="1" si="191"/>
        <v>0.9735295998775042</v>
      </c>
      <c r="S1287" s="22" t="str">
        <f t="shared" ca="1" si="192"/>
        <v/>
      </c>
      <c r="T1287" s="24" t="str">
        <f t="shared" ca="1" si="193"/>
        <v/>
      </c>
      <c r="U1287" s="24">
        <f t="shared" ca="1" si="188"/>
        <v>0</v>
      </c>
    </row>
    <row r="1288" spans="7:21" x14ac:dyDescent="0.25">
      <c r="G1288" s="22">
        <v>1281</v>
      </c>
      <c r="H1288" s="22">
        <f>HLOOKUP($O1288,$B$8:$E$26,H$5,FALSE)</f>
        <v>1</v>
      </c>
      <c r="I1288" s="22">
        <f>HLOOKUP($O1288,$B$8:$E$26,I$5,FALSE)</f>
        <v>0.3</v>
      </c>
      <c r="J1288" s="22">
        <f>HLOOKUP($O1288,$B$8:$E$26,J$5,FALSE)</f>
        <v>0.95</v>
      </c>
      <c r="K1288" s="22">
        <f>HLOOKUP($O1288,$B$8:$E$26,K$5,FALSE)</f>
        <v>0</v>
      </c>
      <c r="L1288" s="22">
        <f>HLOOKUP($O1288,$B$8:$E$26,L$5,FALSE)</f>
        <v>0</v>
      </c>
      <c r="M1288" s="22">
        <f t="shared" si="189"/>
        <v>0.3</v>
      </c>
      <c r="N1288" s="22">
        <f t="shared" si="190"/>
        <v>0.95</v>
      </c>
      <c r="O1288" s="22" t="s">
        <v>38</v>
      </c>
      <c r="P1288" s="24">
        <f t="shared" ca="1" si="186"/>
        <v>6.125578668193131E-2</v>
      </c>
      <c r="Q1288" s="24">
        <f t="shared" ca="1" si="187"/>
        <v>0.60317871102328791</v>
      </c>
      <c r="R1288" s="24">
        <f t="shared" ca="1" si="191"/>
        <v>0.66443449770521923</v>
      </c>
      <c r="S1288" s="22" t="str">
        <f t="shared" ca="1" si="192"/>
        <v/>
      </c>
      <c r="T1288" s="24" t="str">
        <f t="shared" ca="1" si="193"/>
        <v/>
      </c>
      <c r="U1288" s="24">
        <f t="shared" ca="1" si="188"/>
        <v>0</v>
      </c>
    </row>
    <row r="1289" spans="7:21" x14ac:dyDescent="0.25">
      <c r="G1289" s="22">
        <v>1282</v>
      </c>
      <c r="H1289" s="22">
        <f>HLOOKUP($O1289,$B$8:$E$26,H$5,FALSE)</f>
        <v>5</v>
      </c>
      <c r="I1289" s="22">
        <f>HLOOKUP($O1289,$B$8:$E$26,I$5,FALSE)</f>
        <v>0.18</v>
      </c>
      <c r="J1289" s="22">
        <f>HLOOKUP($O1289,$B$8:$E$26,J$5,FALSE)</f>
        <v>1.37</v>
      </c>
      <c r="K1289" s="22">
        <f>HLOOKUP($O1289,$B$8:$E$26,K$5,FALSE)</f>
        <v>0</v>
      </c>
      <c r="L1289" s="22">
        <f>HLOOKUP($O1289,$B$8:$E$26,L$5,FALSE)</f>
        <v>0</v>
      </c>
      <c r="M1289" s="22">
        <f t="shared" si="189"/>
        <v>0.89999999999999991</v>
      </c>
      <c r="N1289" s="22">
        <f t="shared" si="190"/>
        <v>6.8500000000000005</v>
      </c>
      <c r="O1289" s="22" t="s">
        <v>40</v>
      </c>
      <c r="P1289" s="24">
        <f t="shared" ref="P1289:P1352" ca="1" si="194">RAND()*$M1289</f>
        <v>0.38285428801097798</v>
      </c>
      <c r="Q1289" s="24">
        <f t="shared" ref="Q1289:Q1352" ca="1" si="195">MIN(N1289*20,MAX(M1289,NORMINV(RAND(),N1289-(N1289-M1289)/2,(N1289-M1289)/16)))</f>
        <v>3.2141376436547047</v>
      </c>
      <c r="R1289" s="24">
        <f t="shared" ca="1" si="191"/>
        <v>3.5969919316656824</v>
      </c>
      <c r="S1289" s="22" t="str">
        <f t="shared" ca="1" si="192"/>
        <v/>
      </c>
      <c r="T1289" s="24" t="str">
        <f t="shared" ca="1" si="193"/>
        <v/>
      </c>
      <c r="U1289" s="24">
        <f t="shared" ref="U1289:U1352" ca="1" si="196">Q1289*K1289*L1289</f>
        <v>0</v>
      </c>
    </row>
    <row r="1290" spans="7:21" x14ac:dyDescent="0.25">
      <c r="G1290" s="22">
        <v>1283</v>
      </c>
      <c r="H1290" s="22">
        <f>HLOOKUP($O1290,$B$8:$E$26,H$5,FALSE)</f>
        <v>3</v>
      </c>
      <c r="I1290" s="22">
        <f>HLOOKUP($O1290,$B$8:$E$26,I$5,FALSE)</f>
        <v>0.2</v>
      </c>
      <c r="J1290" s="22">
        <f>HLOOKUP($O1290,$B$8:$E$26,J$5,FALSE)</f>
        <v>1.26</v>
      </c>
      <c r="K1290" s="22">
        <f>HLOOKUP($O1290,$B$8:$E$26,K$5,FALSE)</f>
        <v>0</v>
      </c>
      <c r="L1290" s="22">
        <f>HLOOKUP($O1290,$B$8:$E$26,L$5,FALSE)</f>
        <v>0</v>
      </c>
      <c r="M1290" s="22">
        <f t="shared" si="189"/>
        <v>0.60000000000000009</v>
      </c>
      <c r="N1290" s="22">
        <f t="shared" si="190"/>
        <v>3.7800000000000002</v>
      </c>
      <c r="O1290" s="22" t="s">
        <v>39</v>
      </c>
      <c r="P1290" s="24">
        <f t="shared" ca="1" si="194"/>
        <v>0.17174062070152454</v>
      </c>
      <c r="Q1290" s="24">
        <f t="shared" ca="1" si="195"/>
        <v>2.2755027727499475</v>
      </c>
      <c r="R1290" s="24">
        <f t="shared" ca="1" si="191"/>
        <v>2.4472433934514721</v>
      </c>
      <c r="S1290" s="22" t="str">
        <f t="shared" ca="1" si="192"/>
        <v/>
      </c>
      <c r="T1290" s="24" t="str">
        <f t="shared" ca="1" si="193"/>
        <v/>
      </c>
      <c r="U1290" s="24">
        <f t="shared" ca="1" si="196"/>
        <v>0</v>
      </c>
    </row>
    <row r="1291" spans="7:21" x14ac:dyDescent="0.25">
      <c r="G1291" s="22">
        <v>1284</v>
      </c>
      <c r="H1291" s="22">
        <f>HLOOKUP($O1291,$B$8:$E$26,H$5,FALSE)</f>
        <v>3</v>
      </c>
      <c r="I1291" s="22">
        <f>HLOOKUP($O1291,$B$8:$E$26,I$5,FALSE)</f>
        <v>0.2</v>
      </c>
      <c r="J1291" s="22">
        <f>HLOOKUP($O1291,$B$8:$E$26,J$5,FALSE)</f>
        <v>1.26</v>
      </c>
      <c r="K1291" s="22">
        <f>HLOOKUP($O1291,$B$8:$E$26,K$5,FALSE)</f>
        <v>0</v>
      </c>
      <c r="L1291" s="22">
        <f>HLOOKUP($O1291,$B$8:$E$26,L$5,FALSE)</f>
        <v>0</v>
      </c>
      <c r="M1291" s="22">
        <f t="shared" si="189"/>
        <v>0.60000000000000009</v>
      </c>
      <c r="N1291" s="22">
        <f t="shared" si="190"/>
        <v>3.7800000000000002</v>
      </c>
      <c r="O1291" s="22" t="s">
        <v>39</v>
      </c>
      <c r="P1291" s="24">
        <f t="shared" ca="1" si="194"/>
        <v>0.11528331568723468</v>
      </c>
      <c r="Q1291" s="24">
        <f t="shared" ca="1" si="195"/>
        <v>2.3195988380460353</v>
      </c>
      <c r="R1291" s="24">
        <f t="shared" ca="1" si="191"/>
        <v>2.4348821537332701</v>
      </c>
      <c r="S1291" s="22" t="str">
        <f t="shared" ca="1" si="192"/>
        <v/>
      </c>
      <c r="T1291" s="24" t="str">
        <f t="shared" ca="1" si="193"/>
        <v/>
      </c>
      <c r="U1291" s="24">
        <f t="shared" ca="1" si="196"/>
        <v>0</v>
      </c>
    </row>
    <row r="1292" spans="7:21" x14ac:dyDescent="0.25">
      <c r="G1292" s="22">
        <v>1285</v>
      </c>
      <c r="H1292" s="22">
        <f>HLOOKUP($O1292,$B$8:$E$26,H$5,FALSE)</f>
        <v>1</v>
      </c>
      <c r="I1292" s="22">
        <f>HLOOKUP($O1292,$B$8:$E$26,I$5,FALSE)</f>
        <v>0.3</v>
      </c>
      <c r="J1292" s="22">
        <f>HLOOKUP($O1292,$B$8:$E$26,J$5,FALSE)</f>
        <v>0.95</v>
      </c>
      <c r="K1292" s="22">
        <f>HLOOKUP($O1292,$B$8:$E$26,K$5,FALSE)</f>
        <v>0</v>
      </c>
      <c r="L1292" s="22">
        <f>HLOOKUP($O1292,$B$8:$E$26,L$5,FALSE)</f>
        <v>0</v>
      </c>
      <c r="M1292" s="22">
        <f t="shared" si="189"/>
        <v>0.3</v>
      </c>
      <c r="N1292" s="22">
        <f t="shared" si="190"/>
        <v>0.95</v>
      </c>
      <c r="O1292" s="22" t="s">
        <v>38</v>
      </c>
      <c r="P1292" s="24">
        <f t="shared" ca="1" si="194"/>
        <v>9.6327261844683529E-2</v>
      </c>
      <c r="Q1292" s="24">
        <f t="shared" ca="1" si="195"/>
        <v>0.63269167706512253</v>
      </c>
      <c r="R1292" s="24">
        <f t="shared" ca="1" si="191"/>
        <v>0.72901893890980607</v>
      </c>
      <c r="S1292" s="22" t="str">
        <f t="shared" ca="1" si="192"/>
        <v/>
      </c>
      <c r="T1292" s="24" t="str">
        <f t="shared" ca="1" si="193"/>
        <v/>
      </c>
      <c r="U1292" s="24">
        <f t="shared" ca="1" si="196"/>
        <v>0</v>
      </c>
    </row>
    <row r="1293" spans="7:21" x14ac:dyDescent="0.25">
      <c r="G1293" s="22">
        <v>1286</v>
      </c>
      <c r="H1293" s="22">
        <f>HLOOKUP($O1293,$B$8:$E$26,H$5,FALSE)</f>
        <v>10</v>
      </c>
      <c r="I1293" s="22">
        <f>HLOOKUP($O1293,$B$8:$E$26,I$5,FALSE)</f>
        <v>0.2</v>
      </c>
      <c r="J1293" s="22">
        <f>HLOOKUP($O1293,$B$8:$E$26,J$5,FALSE)</f>
        <v>1.4</v>
      </c>
      <c r="K1293" s="22">
        <f>HLOOKUP($O1293,$B$8:$E$26,K$5,FALSE)</f>
        <v>0</v>
      </c>
      <c r="L1293" s="22">
        <f>HLOOKUP($O1293,$B$8:$E$26,L$5,FALSE)</f>
        <v>0</v>
      </c>
      <c r="M1293" s="22">
        <f t="shared" si="189"/>
        <v>2</v>
      </c>
      <c r="N1293" s="22">
        <f t="shared" si="190"/>
        <v>14</v>
      </c>
      <c r="O1293" s="22" t="s">
        <v>41</v>
      </c>
      <c r="P1293" s="24">
        <f t="shared" ca="1" si="194"/>
        <v>1.7815810482426311</v>
      </c>
      <c r="Q1293" s="24">
        <f t="shared" ca="1" si="195"/>
        <v>9.0096186700808225</v>
      </c>
      <c r="R1293" s="24">
        <f t="shared" ca="1" si="191"/>
        <v>10.791199718323453</v>
      </c>
      <c r="S1293" s="22" t="str">
        <f t="shared" ca="1" si="192"/>
        <v>D</v>
      </c>
      <c r="T1293" s="24">
        <f t="shared" ca="1" si="193"/>
        <v>0.79119971832345293</v>
      </c>
      <c r="U1293" s="24">
        <f t="shared" ca="1" si="196"/>
        <v>0</v>
      </c>
    </row>
    <row r="1294" spans="7:21" x14ac:dyDescent="0.25">
      <c r="G1294" s="22">
        <v>1287</v>
      </c>
      <c r="H1294" s="22">
        <f>HLOOKUP($O1294,$B$8:$E$26,H$5,FALSE)</f>
        <v>3</v>
      </c>
      <c r="I1294" s="22">
        <f>HLOOKUP($O1294,$B$8:$E$26,I$5,FALSE)</f>
        <v>0.2</v>
      </c>
      <c r="J1294" s="22">
        <f>HLOOKUP($O1294,$B$8:$E$26,J$5,FALSE)</f>
        <v>1.26</v>
      </c>
      <c r="K1294" s="22">
        <f>HLOOKUP($O1294,$B$8:$E$26,K$5,FALSE)</f>
        <v>0</v>
      </c>
      <c r="L1294" s="22">
        <f>HLOOKUP($O1294,$B$8:$E$26,L$5,FALSE)</f>
        <v>0</v>
      </c>
      <c r="M1294" s="22">
        <f t="shared" si="189"/>
        <v>0.60000000000000009</v>
      </c>
      <c r="N1294" s="22">
        <f t="shared" si="190"/>
        <v>3.7800000000000002</v>
      </c>
      <c r="O1294" s="22" t="s">
        <v>39</v>
      </c>
      <c r="P1294" s="24">
        <f t="shared" ca="1" si="194"/>
        <v>0.10995997390093046</v>
      </c>
      <c r="Q1294" s="24">
        <f t="shared" ca="1" si="195"/>
        <v>1.8265670991094978</v>
      </c>
      <c r="R1294" s="24">
        <f t="shared" ca="1" si="191"/>
        <v>1.9365270730104283</v>
      </c>
      <c r="S1294" s="22" t="str">
        <f t="shared" ca="1" si="192"/>
        <v/>
      </c>
      <c r="T1294" s="24" t="str">
        <f t="shared" ca="1" si="193"/>
        <v/>
      </c>
      <c r="U1294" s="24">
        <f t="shared" ca="1" si="196"/>
        <v>0</v>
      </c>
    </row>
    <row r="1295" spans="7:21" x14ac:dyDescent="0.25">
      <c r="G1295" s="22">
        <v>1288</v>
      </c>
      <c r="H1295" s="22">
        <f>HLOOKUP($O1295,$B$8:$E$26,H$5,FALSE)</f>
        <v>5</v>
      </c>
      <c r="I1295" s="22">
        <f>HLOOKUP($O1295,$B$8:$E$26,I$5,FALSE)</f>
        <v>0.18</v>
      </c>
      <c r="J1295" s="22">
        <f>HLOOKUP($O1295,$B$8:$E$26,J$5,FALSE)</f>
        <v>1.37</v>
      </c>
      <c r="K1295" s="22">
        <f>HLOOKUP($O1295,$B$8:$E$26,K$5,FALSE)</f>
        <v>0</v>
      </c>
      <c r="L1295" s="22">
        <f>HLOOKUP($O1295,$B$8:$E$26,L$5,FALSE)</f>
        <v>0</v>
      </c>
      <c r="M1295" s="22">
        <f t="shared" ref="M1295:M1358" si="197">I1295*$H1295</f>
        <v>0.89999999999999991</v>
      </c>
      <c r="N1295" s="22">
        <f t="shared" ref="N1295:N1358" si="198">J1295*$H1295</f>
        <v>6.8500000000000005</v>
      </c>
      <c r="O1295" s="22" t="s">
        <v>40</v>
      </c>
      <c r="P1295" s="24">
        <f t="shared" ca="1" si="194"/>
        <v>0.62341237583474862</v>
      </c>
      <c r="Q1295" s="24">
        <f t="shared" ca="1" si="195"/>
        <v>4.1122488610875267</v>
      </c>
      <c r="R1295" s="24">
        <f t="shared" ca="1" si="191"/>
        <v>4.735661236922275</v>
      </c>
      <c r="S1295" s="22" t="str">
        <f t="shared" ca="1" si="192"/>
        <v/>
      </c>
      <c r="T1295" s="24" t="str">
        <f t="shared" ca="1" si="193"/>
        <v/>
      </c>
      <c r="U1295" s="24">
        <f t="shared" ca="1" si="196"/>
        <v>0</v>
      </c>
    </row>
    <row r="1296" spans="7:21" x14ac:dyDescent="0.25">
      <c r="G1296" s="22">
        <v>1289</v>
      </c>
      <c r="H1296" s="22">
        <f>HLOOKUP($O1296,$B$8:$E$26,H$5,FALSE)</f>
        <v>1</v>
      </c>
      <c r="I1296" s="22">
        <f>HLOOKUP($O1296,$B$8:$E$26,I$5,FALSE)</f>
        <v>0.3</v>
      </c>
      <c r="J1296" s="22">
        <f>HLOOKUP($O1296,$B$8:$E$26,J$5,FALSE)</f>
        <v>0.95</v>
      </c>
      <c r="K1296" s="22">
        <f>HLOOKUP($O1296,$B$8:$E$26,K$5,FALSE)</f>
        <v>0</v>
      </c>
      <c r="L1296" s="22">
        <f>HLOOKUP($O1296,$B$8:$E$26,L$5,FALSE)</f>
        <v>0</v>
      </c>
      <c r="M1296" s="22">
        <f t="shared" si="197"/>
        <v>0.3</v>
      </c>
      <c r="N1296" s="22">
        <f t="shared" si="198"/>
        <v>0.95</v>
      </c>
      <c r="O1296" s="22" t="s">
        <v>38</v>
      </c>
      <c r="P1296" s="24">
        <f t="shared" ca="1" si="194"/>
        <v>7.8547597546244532E-2</v>
      </c>
      <c r="Q1296" s="24">
        <f t="shared" ca="1" si="195"/>
        <v>0.61327608588408489</v>
      </c>
      <c r="R1296" s="24">
        <f t="shared" ca="1" si="191"/>
        <v>0.69182368343032941</v>
      </c>
      <c r="S1296" s="22" t="str">
        <f t="shared" ca="1" si="192"/>
        <v/>
      </c>
      <c r="T1296" s="24" t="str">
        <f t="shared" ca="1" si="193"/>
        <v/>
      </c>
      <c r="U1296" s="24">
        <f t="shared" ca="1" si="196"/>
        <v>0</v>
      </c>
    </row>
    <row r="1297" spans="7:21" x14ac:dyDescent="0.25">
      <c r="G1297" s="22">
        <v>1290</v>
      </c>
      <c r="H1297" s="22">
        <f>HLOOKUP($O1297,$B$8:$E$26,H$5,FALSE)</f>
        <v>1</v>
      </c>
      <c r="I1297" s="22">
        <f>HLOOKUP($O1297,$B$8:$E$26,I$5,FALSE)</f>
        <v>0.3</v>
      </c>
      <c r="J1297" s="22">
        <f>HLOOKUP($O1297,$B$8:$E$26,J$5,FALSE)</f>
        <v>0.95</v>
      </c>
      <c r="K1297" s="22">
        <f>HLOOKUP($O1297,$B$8:$E$26,K$5,FALSE)</f>
        <v>0</v>
      </c>
      <c r="L1297" s="22">
        <f>HLOOKUP($O1297,$B$8:$E$26,L$5,FALSE)</f>
        <v>0</v>
      </c>
      <c r="M1297" s="22">
        <f t="shared" si="197"/>
        <v>0.3</v>
      </c>
      <c r="N1297" s="22">
        <f t="shared" si="198"/>
        <v>0.95</v>
      </c>
      <c r="O1297" s="22" t="s">
        <v>38</v>
      </c>
      <c r="P1297" s="24">
        <f t="shared" ca="1" si="194"/>
        <v>1.9778801134477129E-2</v>
      </c>
      <c r="Q1297" s="24">
        <f t="shared" ca="1" si="195"/>
        <v>0.65388861390713915</v>
      </c>
      <c r="R1297" s="24">
        <f t="shared" ca="1" si="191"/>
        <v>0.67366741504161631</v>
      </c>
      <c r="S1297" s="22" t="str">
        <f t="shared" ca="1" si="192"/>
        <v/>
      </c>
      <c r="T1297" s="24" t="str">
        <f t="shared" ca="1" si="193"/>
        <v/>
      </c>
      <c r="U1297" s="24">
        <f t="shared" ca="1" si="196"/>
        <v>0</v>
      </c>
    </row>
    <row r="1298" spans="7:21" x14ac:dyDescent="0.25">
      <c r="G1298" s="22">
        <v>1291</v>
      </c>
      <c r="H1298" s="22">
        <f>HLOOKUP($O1298,$B$8:$E$26,H$5,FALSE)</f>
        <v>1</v>
      </c>
      <c r="I1298" s="22">
        <f>HLOOKUP($O1298,$B$8:$E$26,I$5,FALSE)</f>
        <v>0.3</v>
      </c>
      <c r="J1298" s="22">
        <f>HLOOKUP($O1298,$B$8:$E$26,J$5,FALSE)</f>
        <v>0.95</v>
      </c>
      <c r="K1298" s="22">
        <f>HLOOKUP($O1298,$B$8:$E$26,K$5,FALSE)</f>
        <v>0</v>
      </c>
      <c r="L1298" s="22">
        <f>HLOOKUP($O1298,$B$8:$E$26,L$5,FALSE)</f>
        <v>0</v>
      </c>
      <c r="M1298" s="22">
        <f t="shared" si="197"/>
        <v>0.3</v>
      </c>
      <c r="N1298" s="22">
        <f t="shared" si="198"/>
        <v>0.95</v>
      </c>
      <c r="O1298" s="22" t="s">
        <v>38</v>
      </c>
      <c r="P1298" s="24">
        <f t="shared" ca="1" si="194"/>
        <v>3.7135737504019992E-3</v>
      </c>
      <c r="Q1298" s="24">
        <f t="shared" ca="1" si="195"/>
        <v>0.62561297552152084</v>
      </c>
      <c r="R1298" s="24">
        <f t="shared" ca="1" si="191"/>
        <v>0.62932654927192289</v>
      </c>
      <c r="S1298" s="22" t="str">
        <f t="shared" ca="1" si="192"/>
        <v/>
      </c>
      <c r="T1298" s="24" t="str">
        <f t="shared" ca="1" si="193"/>
        <v/>
      </c>
      <c r="U1298" s="24">
        <f t="shared" ca="1" si="196"/>
        <v>0</v>
      </c>
    </row>
    <row r="1299" spans="7:21" x14ac:dyDescent="0.25">
      <c r="G1299" s="22">
        <v>1292</v>
      </c>
      <c r="H1299" s="22">
        <f>HLOOKUP($O1299,$B$8:$E$26,H$5,FALSE)</f>
        <v>3</v>
      </c>
      <c r="I1299" s="22">
        <f>HLOOKUP($O1299,$B$8:$E$26,I$5,FALSE)</f>
        <v>0.2</v>
      </c>
      <c r="J1299" s="22">
        <f>HLOOKUP($O1299,$B$8:$E$26,J$5,FALSE)</f>
        <v>1.26</v>
      </c>
      <c r="K1299" s="22">
        <f>HLOOKUP($O1299,$B$8:$E$26,K$5,FALSE)</f>
        <v>0</v>
      </c>
      <c r="L1299" s="22">
        <f>HLOOKUP($O1299,$B$8:$E$26,L$5,FALSE)</f>
        <v>0</v>
      </c>
      <c r="M1299" s="22">
        <f t="shared" si="197"/>
        <v>0.60000000000000009</v>
      </c>
      <c r="N1299" s="22">
        <f t="shared" si="198"/>
        <v>3.7800000000000002</v>
      </c>
      <c r="O1299" s="22" t="s">
        <v>39</v>
      </c>
      <c r="P1299" s="24">
        <f t="shared" ca="1" si="194"/>
        <v>0.37424660098980422</v>
      </c>
      <c r="Q1299" s="24">
        <f t="shared" ca="1" si="195"/>
        <v>2.19671252344699</v>
      </c>
      <c r="R1299" s="24">
        <f t="shared" ca="1" si="191"/>
        <v>2.5709591244367944</v>
      </c>
      <c r="S1299" s="22" t="str">
        <f t="shared" ca="1" si="192"/>
        <v/>
      </c>
      <c r="T1299" s="24" t="str">
        <f t="shared" ca="1" si="193"/>
        <v/>
      </c>
      <c r="U1299" s="24">
        <f t="shared" ca="1" si="196"/>
        <v>0</v>
      </c>
    </row>
    <row r="1300" spans="7:21" x14ac:dyDescent="0.25">
      <c r="G1300" s="22">
        <v>1293</v>
      </c>
      <c r="H1300" s="22">
        <f>HLOOKUP($O1300,$B$8:$E$26,H$5,FALSE)</f>
        <v>5</v>
      </c>
      <c r="I1300" s="22">
        <f>HLOOKUP($O1300,$B$8:$E$26,I$5,FALSE)</f>
        <v>0.18</v>
      </c>
      <c r="J1300" s="22">
        <f>HLOOKUP($O1300,$B$8:$E$26,J$5,FALSE)</f>
        <v>1.37</v>
      </c>
      <c r="K1300" s="22">
        <f>HLOOKUP($O1300,$B$8:$E$26,K$5,FALSE)</f>
        <v>0</v>
      </c>
      <c r="L1300" s="22">
        <f>HLOOKUP($O1300,$B$8:$E$26,L$5,FALSE)</f>
        <v>0</v>
      </c>
      <c r="M1300" s="22">
        <f t="shared" si="197"/>
        <v>0.89999999999999991</v>
      </c>
      <c r="N1300" s="22">
        <f t="shared" si="198"/>
        <v>6.8500000000000005</v>
      </c>
      <c r="O1300" s="22" t="s">
        <v>40</v>
      </c>
      <c r="P1300" s="24">
        <f t="shared" ca="1" si="194"/>
        <v>7.2881550889192896E-3</v>
      </c>
      <c r="Q1300" s="24">
        <f t="shared" ca="1" si="195"/>
        <v>3.5110712222741669</v>
      </c>
      <c r="R1300" s="24">
        <f t="shared" ca="1" si="191"/>
        <v>3.5183593773630863</v>
      </c>
      <c r="S1300" s="22" t="str">
        <f t="shared" ca="1" si="192"/>
        <v/>
      </c>
      <c r="T1300" s="24" t="str">
        <f t="shared" ca="1" si="193"/>
        <v/>
      </c>
      <c r="U1300" s="24">
        <f t="shared" ca="1" si="196"/>
        <v>0</v>
      </c>
    </row>
    <row r="1301" spans="7:21" x14ac:dyDescent="0.25">
      <c r="G1301" s="22">
        <v>1294</v>
      </c>
      <c r="H1301" s="22">
        <f>HLOOKUP($O1301,$B$8:$E$26,H$5,FALSE)</f>
        <v>10</v>
      </c>
      <c r="I1301" s="22">
        <f>HLOOKUP($O1301,$B$8:$E$26,I$5,FALSE)</f>
        <v>0.2</v>
      </c>
      <c r="J1301" s="22">
        <f>HLOOKUP($O1301,$B$8:$E$26,J$5,FALSE)</f>
        <v>1.4</v>
      </c>
      <c r="K1301" s="22">
        <f>HLOOKUP($O1301,$B$8:$E$26,K$5,FALSE)</f>
        <v>0</v>
      </c>
      <c r="L1301" s="22">
        <f>HLOOKUP($O1301,$B$8:$E$26,L$5,FALSE)</f>
        <v>0</v>
      </c>
      <c r="M1301" s="22">
        <f t="shared" si="197"/>
        <v>2</v>
      </c>
      <c r="N1301" s="22">
        <f t="shared" si="198"/>
        <v>14</v>
      </c>
      <c r="O1301" s="22" t="s">
        <v>41</v>
      </c>
      <c r="P1301" s="24">
        <f t="shared" ca="1" si="194"/>
        <v>1.9447741898082134</v>
      </c>
      <c r="Q1301" s="24">
        <f t="shared" ca="1" si="195"/>
        <v>8.496679130999917</v>
      </c>
      <c r="R1301" s="24">
        <f t="shared" ca="1" si="191"/>
        <v>10.441453320808129</v>
      </c>
      <c r="S1301" s="22" t="str">
        <f t="shared" ca="1" si="192"/>
        <v>D</v>
      </c>
      <c r="T1301" s="24">
        <f t="shared" ca="1" si="193"/>
        <v>0.44145332080812949</v>
      </c>
      <c r="U1301" s="24">
        <f t="shared" ca="1" si="196"/>
        <v>0</v>
      </c>
    </row>
    <row r="1302" spans="7:21" x14ac:dyDescent="0.25">
      <c r="G1302" s="22">
        <v>1295</v>
      </c>
      <c r="H1302" s="22">
        <f>HLOOKUP($O1302,$B$8:$E$26,H$5,FALSE)</f>
        <v>1</v>
      </c>
      <c r="I1302" s="22">
        <f>HLOOKUP($O1302,$B$8:$E$26,I$5,FALSE)</f>
        <v>0.3</v>
      </c>
      <c r="J1302" s="22">
        <f>HLOOKUP($O1302,$B$8:$E$26,J$5,FALSE)</f>
        <v>0.95</v>
      </c>
      <c r="K1302" s="22">
        <f>HLOOKUP($O1302,$B$8:$E$26,K$5,FALSE)</f>
        <v>0</v>
      </c>
      <c r="L1302" s="22">
        <f>HLOOKUP($O1302,$B$8:$E$26,L$5,FALSE)</f>
        <v>0</v>
      </c>
      <c r="M1302" s="22">
        <f t="shared" si="197"/>
        <v>0.3</v>
      </c>
      <c r="N1302" s="22">
        <f t="shared" si="198"/>
        <v>0.95</v>
      </c>
      <c r="O1302" s="22" t="s">
        <v>38</v>
      </c>
      <c r="P1302" s="24">
        <f t="shared" ca="1" si="194"/>
        <v>0.16725781893986522</v>
      </c>
      <c r="Q1302" s="24">
        <f t="shared" ca="1" si="195"/>
        <v>0.64058394229820248</v>
      </c>
      <c r="R1302" s="24">
        <f t="shared" ca="1" si="191"/>
        <v>0.80784176123806772</v>
      </c>
      <c r="S1302" s="22" t="str">
        <f t="shared" ca="1" si="192"/>
        <v/>
      </c>
      <c r="T1302" s="24" t="str">
        <f t="shared" ca="1" si="193"/>
        <v/>
      </c>
      <c r="U1302" s="24">
        <f t="shared" ca="1" si="196"/>
        <v>0</v>
      </c>
    </row>
    <row r="1303" spans="7:21" x14ac:dyDescent="0.25">
      <c r="G1303" s="22">
        <v>1296</v>
      </c>
      <c r="H1303" s="22">
        <f>HLOOKUP($O1303,$B$8:$E$26,H$5,FALSE)</f>
        <v>1</v>
      </c>
      <c r="I1303" s="22">
        <f>HLOOKUP($O1303,$B$8:$E$26,I$5,FALSE)</f>
        <v>0.3</v>
      </c>
      <c r="J1303" s="22">
        <f>HLOOKUP($O1303,$B$8:$E$26,J$5,FALSE)</f>
        <v>0.95</v>
      </c>
      <c r="K1303" s="22">
        <f>HLOOKUP($O1303,$B$8:$E$26,K$5,FALSE)</f>
        <v>0</v>
      </c>
      <c r="L1303" s="22">
        <f>HLOOKUP($O1303,$B$8:$E$26,L$5,FALSE)</f>
        <v>0</v>
      </c>
      <c r="M1303" s="22">
        <f t="shared" si="197"/>
        <v>0.3</v>
      </c>
      <c r="N1303" s="22">
        <f t="shared" si="198"/>
        <v>0.95</v>
      </c>
      <c r="O1303" s="22" t="s">
        <v>38</v>
      </c>
      <c r="P1303" s="24">
        <f t="shared" ca="1" si="194"/>
        <v>0.16700026931311973</v>
      </c>
      <c r="Q1303" s="24">
        <f t="shared" ca="1" si="195"/>
        <v>0.63564389938782029</v>
      </c>
      <c r="R1303" s="24">
        <f t="shared" ca="1" si="191"/>
        <v>0.80264416870094002</v>
      </c>
      <c r="S1303" s="22" t="str">
        <f t="shared" ca="1" si="192"/>
        <v/>
      </c>
      <c r="T1303" s="24" t="str">
        <f t="shared" ca="1" si="193"/>
        <v/>
      </c>
      <c r="U1303" s="24">
        <f t="shared" ca="1" si="196"/>
        <v>0</v>
      </c>
    </row>
    <row r="1304" spans="7:21" x14ac:dyDescent="0.25">
      <c r="G1304" s="22">
        <v>1297</v>
      </c>
      <c r="H1304" s="22">
        <f>HLOOKUP($O1304,$B$8:$E$26,H$5,FALSE)</f>
        <v>10</v>
      </c>
      <c r="I1304" s="22">
        <f>HLOOKUP($O1304,$B$8:$E$26,I$5,FALSE)</f>
        <v>0.2</v>
      </c>
      <c r="J1304" s="22">
        <f>HLOOKUP($O1304,$B$8:$E$26,J$5,FALSE)</f>
        <v>1.4</v>
      </c>
      <c r="K1304" s="22">
        <f>HLOOKUP($O1304,$B$8:$E$26,K$5,FALSE)</f>
        <v>0</v>
      </c>
      <c r="L1304" s="22">
        <f>HLOOKUP($O1304,$B$8:$E$26,L$5,FALSE)</f>
        <v>0</v>
      </c>
      <c r="M1304" s="22">
        <f t="shared" si="197"/>
        <v>2</v>
      </c>
      <c r="N1304" s="22">
        <f t="shared" si="198"/>
        <v>14</v>
      </c>
      <c r="O1304" s="22" t="s">
        <v>41</v>
      </c>
      <c r="P1304" s="24">
        <f t="shared" ca="1" si="194"/>
        <v>1.5675739405644866</v>
      </c>
      <c r="Q1304" s="24">
        <f t="shared" ca="1" si="195"/>
        <v>7.0095792009432945</v>
      </c>
      <c r="R1304" s="24">
        <f t="shared" ca="1" si="191"/>
        <v>8.5771531415077806</v>
      </c>
      <c r="S1304" s="22" t="str">
        <f t="shared" ca="1" si="192"/>
        <v/>
      </c>
      <c r="T1304" s="24" t="str">
        <f t="shared" ca="1" si="193"/>
        <v/>
      </c>
      <c r="U1304" s="24">
        <f t="shared" ca="1" si="196"/>
        <v>0</v>
      </c>
    </row>
    <row r="1305" spans="7:21" x14ac:dyDescent="0.25">
      <c r="G1305" s="22">
        <v>1298</v>
      </c>
      <c r="H1305" s="22">
        <f>HLOOKUP($O1305,$B$8:$E$26,H$5,FALSE)</f>
        <v>3</v>
      </c>
      <c r="I1305" s="22">
        <f>HLOOKUP($O1305,$B$8:$E$26,I$5,FALSE)</f>
        <v>0.2</v>
      </c>
      <c r="J1305" s="22">
        <f>HLOOKUP($O1305,$B$8:$E$26,J$5,FALSE)</f>
        <v>1.26</v>
      </c>
      <c r="K1305" s="22">
        <f>HLOOKUP($O1305,$B$8:$E$26,K$5,FALSE)</f>
        <v>0</v>
      </c>
      <c r="L1305" s="22">
        <f>HLOOKUP($O1305,$B$8:$E$26,L$5,FALSE)</f>
        <v>0</v>
      </c>
      <c r="M1305" s="22">
        <f t="shared" si="197"/>
        <v>0.60000000000000009</v>
      </c>
      <c r="N1305" s="22">
        <f t="shared" si="198"/>
        <v>3.7800000000000002</v>
      </c>
      <c r="O1305" s="22" t="s">
        <v>39</v>
      </c>
      <c r="P1305" s="24">
        <f t="shared" ca="1" si="194"/>
        <v>0.58800416459748683</v>
      </c>
      <c r="Q1305" s="24">
        <f t="shared" ca="1" si="195"/>
        <v>1.9708083792508038</v>
      </c>
      <c r="R1305" s="24">
        <f t="shared" ca="1" si="191"/>
        <v>2.5588125438482905</v>
      </c>
      <c r="S1305" s="22" t="str">
        <f t="shared" ca="1" si="192"/>
        <v/>
      </c>
      <c r="T1305" s="24" t="str">
        <f t="shared" ca="1" si="193"/>
        <v/>
      </c>
      <c r="U1305" s="24">
        <f t="shared" ca="1" si="196"/>
        <v>0</v>
      </c>
    </row>
    <row r="1306" spans="7:21" x14ac:dyDescent="0.25">
      <c r="G1306" s="22">
        <v>1299</v>
      </c>
      <c r="H1306" s="22">
        <f>HLOOKUP($O1306,$B$8:$E$26,H$5,FALSE)</f>
        <v>5</v>
      </c>
      <c r="I1306" s="22">
        <f>HLOOKUP($O1306,$B$8:$E$26,I$5,FALSE)</f>
        <v>0.18</v>
      </c>
      <c r="J1306" s="22">
        <f>HLOOKUP($O1306,$B$8:$E$26,J$5,FALSE)</f>
        <v>1.37</v>
      </c>
      <c r="K1306" s="22">
        <f>HLOOKUP($O1306,$B$8:$E$26,K$5,FALSE)</f>
        <v>0</v>
      </c>
      <c r="L1306" s="22">
        <f>HLOOKUP($O1306,$B$8:$E$26,L$5,FALSE)</f>
        <v>0</v>
      </c>
      <c r="M1306" s="22">
        <f t="shared" si="197"/>
        <v>0.89999999999999991</v>
      </c>
      <c r="N1306" s="22">
        <f t="shared" si="198"/>
        <v>6.8500000000000005</v>
      </c>
      <c r="O1306" s="22" t="s">
        <v>40</v>
      </c>
      <c r="P1306" s="24">
        <f t="shared" ca="1" si="194"/>
        <v>0.32878444658449069</v>
      </c>
      <c r="Q1306" s="24">
        <f t="shared" ca="1" si="195"/>
        <v>3.7496849630681166</v>
      </c>
      <c r="R1306" s="24">
        <f t="shared" ca="1" si="191"/>
        <v>4.0784694096526071</v>
      </c>
      <c r="S1306" s="22" t="str">
        <f t="shared" ca="1" si="192"/>
        <v/>
      </c>
      <c r="T1306" s="24" t="str">
        <f t="shared" ca="1" si="193"/>
        <v/>
      </c>
      <c r="U1306" s="24">
        <f t="shared" ca="1" si="196"/>
        <v>0</v>
      </c>
    </row>
    <row r="1307" spans="7:21" x14ac:dyDescent="0.25">
      <c r="G1307" s="22">
        <v>1300</v>
      </c>
      <c r="H1307" s="22">
        <f>HLOOKUP($O1307,$B$8:$E$26,H$5,FALSE)</f>
        <v>5</v>
      </c>
      <c r="I1307" s="22">
        <f>HLOOKUP($O1307,$B$8:$E$26,I$5,FALSE)</f>
        <v>0.18</v>
      </c>
      <c r="J1307" s="22">
        <f>HLOOKUP($O1307,$B$8:$E$26,J$5,FALSE)</f>
        <v>1.37</v>
      </c>
      <c r="K1307" s="22">
        <f>HLOOKUP($O1307,$B$8:$E$26,K$5,FALSE)</f>
        <v>0</v>
      </c>
      <c r="L1307" s="22">
        <f>HLOOKUP($O1307,$B$8:$E$26,L$5,FALSE)</f>
        <v>0</v>
      </c>
      <c r="M1307" s="22">
        <f t="shared" si="197"/>
        <v>0.89999999999999991</v>
      </c>
      <c r="N1307" s="22">
        <f t="shared" si="198"/>
        <v>6.8500000000000005</v>
      </c>
      <c r="O1307" s="22" t="s">
        <v>40</v>
      </c>
      <c r="P1307" s="24">
        <f t="shared" ca="1" si="194"/>
        <v>0.66384973145666792</v>
      </c>
      <c r="Q1307" s="24">
        <f t="shared" ca="1" si="195"/>
        <v>3.9206649089159979</v>
      </c>
      <c r="R1307" s="24">
        <f t="shared" ca="1" si="191"/>
        <v>4.5845146403726655</v>
      </c>
      <c r="S1307" s="22" t="str">
        <f t="shared" ca="1" si="192"/>
        <v/>
      </c>
      <c r="T1307" s="24" t="str">
        <f t="shared" ca="1" si="193"/>
        <v/>
      </c>
      <c r="U1307" s="24">
        <f t="shared" ca="1" si="196"/>
        <v>0</v>
      </c>
    </row>
    <row r="1308" spans="7:21" x14ac:dyDescent="0.25">
      <c r="G1308" s="22">
        <v>1301</v>
      </c>
      <c r="H1308" s="22">
        <f>HLOOKUP($O1308,$B$8:$E$26,H$5,FALSE)</f>
        <v>1</v>
      </c>
      <c r="I1308" s="22">
        <f>HLOOKUP($O1308,$B$8:$E$26,I$5,FALSE)</f>
        <v>0.3</v>
      </c>
      <c r="J1308" s="22">
        <f>HLOOKUP($O1308,$B$8:$E$26,J$5,FALSE)</f>
        <v>0.95</v>
      </c>
      <c r="K1308" s="22">
        <f>HLOOKUP($O1308,$B$8:$E$26,K$5,FALSE)</f>
        <v>0</v>
      </c>
      <c r="L1308" s="22">
        <f>HLOOKUP($O1308,$B$8:$E$26,L$5,FALSE)</f>
        <v>0</v>
      </c>
      <c r="M1308" s="22">
        <f t="shared" si="197"/>
        <v>0.3</v>
      </c>
      <c r="N1308" s="22">
        <f t="shared" si="198"/>
        <v>0.95</v>
      </c>
      <c r="O1308" s="22" t="s">
        <v>38</v>
      </c>
      <c r="P1308" s="24">
        <f t="shared" ca="1" si="194"/>
        <v>0.20135348975477618</v>
      </c>
      <c r="Q1308" s="24">
        <f t="shared" ca="1" si="195"/>
        <v>0.60929492897802118</v>
      </c>
      <c r="R1308" s="24">
        <f t="shared" ca="1" si="191"/>
        <v>0.81064841873279736</v>
      </c>
      <c r="S1308" s="22" t="str">
        <f t="shared" ca="1" si="192"/>
        <v/>
      </c>
      <c r="T1308" s="24" t="str">
        <f t="shared" ca="1" si="193"/>
        <v/>
      </c>
      <c r="U1308" s="24">
        <f t="shared" ca="1" si="196"/>
        <v>0</v>
      </c>
    </row>
    <row r="1309" spans="7:21" x14ac:dyDescent="0.25">
      <c r="G1309" s="22">
        <v>1302</v>
      </c>
      <c r="H1309" s="22">
        <f>HLOOKUP($O1309,$B$8:$E$26,H$5,FALSE)</f>
        <v>3</v>
      </c>
      <c r="I1309" s="22">
        <f>HLOOKUP($O1309,$B$8:$E$26,I$5,FALSE)</f>
        <v>0.2</v>
      </c>
      <c r="J1309" s="22">
        <f>HLOOKUP($O1309,$B$8:$E$26,J$5,FALSE)</f>
        <v>1.26</v>
      </c>
      <c r="K1309" s="22">
        <f>HLOOKUP($O1309,$B$8:$E$26,K$5,FALSE)</f>
        <v>0</v>
      </c>
      <c r="L1309" s="22">
        <f>HLOOKUP($O1309,$B$8:$E$26,L$5,FALSE)</f>
        <v>0</v>
      </c>
      <c r="M1309" s="22">
        <f t="shared" si="197"/>
        <v>0.60000000000000009</v>
      </c>
      <c r="N1309" s="22">
        <f t="shared" si="198"/>
        <v>3.7800000000000002</v>
      </c>
      <c r="O1309" s="22" t="s">
        <v>39</v>
      </c>
      <c r="P1309" s="24">
        <f t="shared" ca="1" si="194"/>
        <v>8.6598278379873411E-2</v>
      </c>
      <c r="Q1309" s="24">
        <f t="shared" ca="1" si="195"/>
        <v>2.2559070597258688</v>
      </c>
      <c r="R1309" s="24">
        <f t="shared" ca="1" si="191"/>
        <v>2.3425053381057421</v>
      </c>
      <c r="S1309" s="22" t="str">
        <f t="shared" ca="1" si="192"/>
        <v/>
      </c>
      <c r="T1309" s="24" t="str">
        <f t="shared" ca="1" si="193"/>
        <v/>
      </c>
      <c r="U1309" s="24">
        <f t="shared" ca="1" si="196"/>
        <v>0</v>
      </c>
    </row>
    <row r="1310" spans="7:21" x14ac:dyDescent="0.25">
      <c r="G1310" s="22">
        <v>1303</v>
      </c>
      <c r="H1310" s="22">
        <f>HLOOKUP($O1310,$B$8:$E$26,H$5,FALSE)</f>
        <v>5</v>
      </c>
      <c r="I1310" s="22">
        <f>HLOOKUP($O1310,$B$8:$E$26,I$5,FALSE)</f>
        <v>0.18</v>
      </c>
      <c r="J1310" s="22">
        <f>HLOOKUP($O1310,$B$8:$E$26,J$5,FALSE)</f>
        <v>1.37</v>
      </c>
      <c r="K1310" s="22">
        <f>HLOOKUP($O1310,$B$8:$E$26,K$5,FALSE)</f>
        <v>0</v>
      </c>
      <c r="L1310" s="22">
        <f>HLOOKUP($O1310,$B$8:$E$26,L$5,FALSE)</f>
        <v>0</v>
      </c>
      <c r="M1310" s="22">
        <f t="shared" si="197"/>
        <v>0.89999999999999991</v>
      </c>
      <c r="N1310" s="22">
        <f t="shared" si="198"/>
        <v>6.8500000000000005</v>
      </c>
      <c r="O1310" s="22" t="s">
        <v>40</v>
      </c>
      <c r="P1310" s="24">
        <f t="shared" ca="1" si="194"/>
        <v>0.19543905968031175</v>
      </c>
      <c r="Q1310" s="24">
        <f t="shared" ca="1" si="195"/>
        <v>3.2995864406323285</v>
      </c>
      <c r="R1310" s="24">
        <f t="shared" ca="1" si="191"/>
        <v>3.4950255003126403</v>
      </c>
      <c r="S1310" s="22" t="str">
        <f t="shared" ca="1" si="192"/>
        <v/>
      </c>
      <c r="T1310" s="24" t="str">
        <f t="shared" ca="1" si="193"/>
        <v/>
      </c>
      <c r="U1310" s="24">
        <f t="shared" ca="1" si="196"/>
        <v>0</v>
      </c>
    </row>
    <row r="1311" spans="7:21" x14ac:dyDescent="0.25">
      <c r="G1311" s="22">
        <v>1304</v>
      </c>
      <c r="H1311" s="22">
        <f>HLOOKUP($O1311,$B$8:$E$26,H$5,FALSE)</f>
        <v>10</v>
      </c>
      <c r="I1311" s="22">
        <f>HLOOKUP($O1311,$B$8:$E$26,I$5,FALSE)</f>
        <v>0.2</v>
      </c>
      <c r="J1311" s="22">
        <f>HLOOKUP($O1311,$B$8:$E$26,J$5,FALSE)</f>
        <v>1.4</v>
      </c>
      <c r="K1311" s="22">
        <f>HLOOKUP($O1311,$B$8:$E$26,K$5,FALSE)</f>
        <v>0</v>
      </c>
      <c r="L1311" s="22">
        <f>HLOOKUP($O1311,$B$8:$E$26,L$5,FALSE)</f>
        <v>0</v>
      </c>
      <c r="M1311" s="22">
        <f t="shared" si="197"/>
        <v>2</v>
      </c>
      <c r="N1311" s="22">
        <f t="shared" si="198"/>
        <v>14</v>
      </c>
      <c r="O1311" s="22" t="s">
        <v>41</v>
      </c>
      <c r="P1311" s="24">
        <f t="shared" ca="1" si="194"/>
        <v>1.6855092167401173</v>
      </c>
      <c r="Q1311" s="24">
        <f t="shared" ca="1" si="195"/>
        <v>7.2615430823858693</v>
      </c>
      <c r="R1311" s="24">
        <f t="shared" ca="1" si="191"/>
        <v>8.9470522991259873</v>
      </c>
      <c r="S1311" s="22" t="str">
        <f t="shared" ca="1" si="192"/>
        <v/>
      </c>
      <c r="T1311" s="24" t="str">
        <f t="shared" ca="1" si="193"/>
        <v/>
      </c>
      <c r="U1311" s="24">
        <f t="shared" ca="1" si="196"/>
        <v>0</v>
      </c>
    </row>
    <row r="1312" spans="7:21" x14ac:dyDescent="0.25">
      <c r="G1312" s="22">
        <v>1305</v>
      </c>
      <c r="H1312" s="22">
        <f>HLOOKUP($O1312,$B$8:$E$26,H$5,FALSE)</f>
        <v>10</v>
      </c>
      <c r="I1312" s="22">
        <f>HLOOKUP($O1312,$B$8:$E$26,I$5,FALSE)</f>
        <v>0.2</v>
      </c>
      <c r="J1312" s="22">
        <f>HLOOKUP($O1312,$B$8:$E$26,J$5,FALSE)</f>
        <v>1.4</v>
      </c>
      <c r="K1312" s="22">
        <f>HLOOKUP($O1312,$B$8:$E$26,K$5,FALSE)</f>
        <v>0</v>
      </c>
      <c r="L1312" s="22">
        <f>HLOOKUP($O1312,$B$8:$E$26,L$5,FALSE)</f>
        <v>0</v>
      </c>
      <c r="M1312" s="22">
        <f t="shared" si="197"/>
        <v>2</v>
      </c>
      <c r="N1312" s="22">
        <f t="shared" si="198"/>
        <v>14</v>
      </c>
      <c r="O1312" s="22" t="s">
        <v>41</v>
      </c>
      <c r="P1312" s="24">
        <f t="shared" ca="1" si="194"/>
        <v>0.56412651201212038</v>
      </c>
      <c r="Q1312" s="24">
        <f t="shared" ca="1" si="195"/>
        <v>9.0838351598947469</v>
      </c>
      <c r="R1312" s="24">
        <f t="shared" ca="1" si="191"/>
        <v>9.6479616719068666</v>
      </c>
      <c r="S1312" s="22" t="str">
        <f t="shared" ca="1" si="192"/>
        <v/>
      </c>
      <c r="T1312" s="24" t="str">
        <f t="shared" ca="1" si="193"/>
        <v/>
      </c>
      <c r="U1312" s="24">
        <f t="shared" ca="1" si="196"/>
        <v>0</v>
      </c>
    </row>
    <row r="1313" spans="7:21" x14ac:dyDescent="0.25">
      <c r="G1313" s="22">
        <v>1306</v>
      </c>
      <c r="H1313" s="22">
        <f>HLOOKUP($O1313,$B$8:$E$26,H$5,FALSE)</f>
        <v>1</v>
      </c>
      <c r="I1313" s="22">
        <f>HLOOKUP($O1313,$B$8:$E$26,I$5,FALSE)</f>
        <v>0.3</v>
      </c>
      <c r="J1313" s="22">
        <f>HLOOKUP($O1313,$B$8:$E$26,J$5,FALSE)</f>
        <v>0.95</v>
      </c>
      <c r="K1313" s="22">
        <f>HLOOKUP($O1313,$B$8:$E$26,K$5,FALSE)</f>
        <v>0</v>
      </c>
      <c r="L1313" s="22">
        <f>HLOOKUP($O1313,$B$8:$E$26,L$5,FALSE)</f>
        <v>0</v>
      </c>
      <c r="M1313" s="22">
        <f t="shared" si="197"/>
        <v>0.3</v>
      </c>
      <c r="N1313" s="22">
        <f t="shared" si="198"/>
        <v>0.95</v>
      </c>
      <c r="O1313" s="22" t="s">
        <v>38</v>
      </c>
      <c r="P1313" s="24">
        <f t="shared" ca="1" si="194"/>
        <v>0.28271901657560311</v>
      </c>
      <c r="Q1313" s="24">
        <f t="shared" ca="1" si="195"/>
        <v>0.63638825067336879</v>
      </c>
      <c r="R1313" s="24">
        <f t="shared" ca="1" si="191"/>
        <v>0.91910726724897196</v>
      </c>
      <c r="S1313" s="22" t="str">
        <f t="shared" ca="1" si="192"/>
        <v/>
      </c>
      <c r="T1313" s="24" t="str">
        <f t="shared" ca="1" si="193"/>
        <v/>
      </c>
      <c r="U1313" s="24">
        <f t="shared" ca="1" si="196"/>
        <v>0</v>
      </c>
    </row>
    <row r="1314" spans="7:21" x14ac:dyDescent="0.25">
      <c r="G1314" s="22">
        <v>1307</v>
      </c>
      <c r="H1314" s="22">
        <f>HLOOKUP($O1314,$B$8:$E$26,H$5,FALSE)</f>
        <v>3</v>
      </c>
      <c r="I1314" s="22">
        <f>HLOOKUP($O1314,$B$8:$E$26,I$5,FALSE)</f>
        <v>0.2</v>
      </c>
      <c r="J1314" s="22">
        <f>HLOOKUP($O1314,$B$8:$E$26,J$5,FALSE)</f>
        <v>1.26</v>
      </c>
      <c r="K1314" s="22">
        <f>HLOOKUP($O1314,$B$8:$E$26,K$5,FALSE)</f>
        <v>0</v>
      </c>
      <c r="L1314" s="22">
        <f>HLOOKUP($O1314,$B$8:$E$26,L$5,FALSE)</f>
        <v>0</v>
      </c>
      <c r="M1314" s="22">
        <f t="shared" si="197"/>
        <v>0.60000000000000009</v>
      </c>
      <c r="N1314" s="22">
        <f t="shared" si="198"/>
        <v>3.7800000000000002</v>
      </c>
      <c r="O1314" s="22" t="s">
        <v>39</v>
      </c>
      <c r="P1314" s="24">
        <f t="shared" ca="1" si="194"/>
        <v>0.51912201527620694</v>
      </c>
      <c r="Q1314" s="24">
        <f t="shared" ca="1" si="195"/>
        <v>2.2076109843826552</v>
      </c>
      <c r="R1314" s="24">
        <f t="shared" ca="1" si="191"/>
        <v>2.7267329996588621</v>
      </c>
      <c r="S1314" s="22" t="str">
        <f t="shared" ca="1" si="192"/>
        <v/>
      </c>
      <c r="T1314" s="24" t="str">
        <f t="shared" ca="1" si="193"/>
        <v/>
      </c>
      <c r="U1314" s="24">
        <f t="shared" ca="1" si="196"/>
        <v>0</v>
      </c>
    </row>
    <row r="1315" spans="7:21" x14ac:dyDescent="0.25">
      <c r="G1315" s="22">
        <v>1308</v>
      </c>
      <c r="H1315" s="22">
        <f>HLOOKUP($O1315,$B$8:$E$26,H$5,FALSE)</f>
        <v>3</v>
      </c>
      <c r="I1315" s="22">
        <f>HLOOKUP($O1315,$B$8:$E$26,I$5,FALSE)</f>
        <v>0.2</v>
      </c>
      <c r="J1315" s="22">
        <f>HLOOKUP($O1315,$B$8:$E$26,J$5,FALSE)</f>
        <v>1.26</v>
      </c>
      <c r="K1315" s="22">
        <f>HLOOKUP($O1315,$B$8:$E$26,K$5,FALSE)</f>
        <v>0</v>
      </c>
      <c r="L1315" s="22">
        <f>HLOOKUP($O1315,$B$8:$E$26,L$5,FALSE)</f>
        <v>0</v>
      </c>
      <c r="M1315" s="22">
        <f t="shared" si="197"/>
        <v>0.60000000000000009</v>
      </c>
      <c r="N1315" s="22">
        <f t="shared" si="198"/>
        <v>3.7800000000000002</v>
      </c>
      <c r="O1315" s="22" t="s">
        <v>39</v>
      </c>
      <c r="P1315" s="24">
        <f t="shared" ca="1" si="194"/>
        <v>0.44168814868034428</v>
      </c>
      <c r="Q1315" s="24">
        <f t="shared" ca="1" si="195"/>
        <v>2.2635401869008631</v>
      </c>
      <c r="R1315" s="24">
        <f t="shared" ca="1" si="191"/>
        <v>2.7052283355812072</v>
      </c>
      <c r="S1315" s="22" t="str">
        <f t="shared" ca="1" si="192"/>
        <v/>
      </c>
      <c r="T1315" s="24" t="str">
        <f t="shared" ca="1" si="193"/>
        <v/>
      </c>
      <c r="U1315" s="24">
        <f t="shared" ca="1" si="196"/>
        <v>0</v>
      </c>
    </row>
    <row r="1316" spans="7:21" x14ac:dyDescent="0.25">
      <c r="G1316" s="22">
        <v>1309</v>
      </c>
      <c r="H1316" s="22">
        <f>HLOOKUP($O1316,$B$8:$E$26,H$5,FALSE)</f>
        <v>5</v>
      </c>
      <c r="I1316" s="22">
        <f>HLOOKUP($O1316,$B$8:$E$26,I$5,FALSE)</f>
        <v>0.18</v>
      </c>
      <c r="J1316" s="22">
        <f>HLOOKUP($O1316,$B$8:$E$26,J$5,FALSE)</f>
        <v>1.37</v>
      </c>
      <c r="K1316" s="22">
        <f>HLOOKUP($O1316,$B$8:$E$26,K$5,FALSE)</f>
        <v>0</v>
      </c>
      <c r="L1316" s="22">
        <f>HLOOKUP($O1316,$B$8:$E$26,L$5,FALSE)</f>
        <v>0</v>
      </c>
      <c r="M1316" s="22">
        <f t="shared" si="197"/>
        <v>0.89999999999999991</v>
      </c>
      <c r="N1316" s="22">
        <f t="shared" si="198"/>
        <v>6.8500000000000005</v>
      </c>
      <c r="O1316" s="22" t="s">
        <v>40</v>
      </c>
      <c r="P1316" s="24">
        <f t="shared" ca="1" si="194"/>
        <v>8.8971030475157517E-2</v>
      </c>
      <c r="Q1316" s="24">
        <f t="shared" ca="1" si="195"/>
        <v>3.102030164902096</v>
      </c>
      <c r="R1316" s="24">
        <f t="shared" ca="1" si="191"/>
        <v>3.1910011953772535</v>
      </c>
      <c r="S1316" s="22" t="str">
        <f t="shared" ca="1" si="192"/>
        <v/>
      </c>
      <c r="T1316" s="24" t="str">
        <f t="shared" ca="1" si="193"/>
        <v/>
      </c>
      <c r="U1316" s="24">
        <f t="shared" ca="1" si="196"/>
        <v>0</v>
      </c>
    </row>
    <row r="1317" spans="7:21" x14ac:dyDescent="0.25">
      <c r="G1317" s="22">
        <v>1310</v>
      </c>
      <c r="H1317" s="22">
        <f>HLOOKUP($O1317,$B$8:$E$26,H$5,FALSE)</f>
        <v>5</v>
      </c>
      <c r="I1317" s="22">
        <f>HLOOKUP($O1317,$B$8:$E$26,I$5,FALSE)</f>
        <v>0.18</v>
      </c>
      <c r="J1317" s="22">
        <f>HLOOKUP($O1317,$B$8:$E$26,J$5,FALSE)</f>
        <v>1.37</v>
      </c>
      <c r="K1317" s="22">
        <f>HLOOKUP($O1317,$B$8:$E$26,K$5,FALSE)</f>
        <v>0</v>
      </c>
      <c r="L1317" s="22">
        <f>HLOOKUP($O1317,$B$8:$E$26,L$5,FALSE)</f>
        <v>0</v>
      </c>
      <c r="M1317" s="22">
        <f t="shared" si="197"/>
        <v>0.89999999999999991</v>
      </c>
      <c r="N1317" s="22">
        <f t="shared" si="198"/>
        <v>6.8500000000000005</v>
      </c>
      <c r="O1317" s="22" t="s">
        <v>40</v>
      </c>
      <c r="P1317" s="24">
        <f t="shared" ca="1" si="194"/>
        <v>0.73521646938303131</v>
      </c>
      <c r="Q1317" s="24">
        <f t="shared" ca="1" si="195"/>
        <v>3.5517123675759539</v>
      </c>
      <c r="R1317" s="24">
        <f t="shared" ca="1" si="191"/>
        <v>4.2869288369589853</v>
      </c>
      <c r="S1317" s="22" t="str">
        <f t="shared" ca="1" si="192"/>
        <v/>
      </c>
      <c r="T1317" s="24" t="str">
        <f t="shared" ca="1" si="193"/>
        <v/>
      </c>
      <c r="U1317" s="24">
        <f t="shared" ca="1" si="196"/>
        <v>0</v>
      </c>
    </row>
    <row r="1318" spans="7:21" x14ac:dyDescent="0.25">
      <c r="G1318" s="22">
        <v>1311</v>
      </c>
      <c r="H1318" s="22">
        <f>HLOOKUP($O1318,$B$8:$E$26,H$5,FALSE)</f>
        <v>5</v>
      </c>
      <c r="I1318" s="22">
        <f>HLOOKUP($O1318,$B$8:$E$26,I$5,FALSE)</f>
        <v>0.18</v>
      </c>
      <c r="J1318" s="22">
        <f>HLOOKUP($O1318,$B$8:$E$26,J$5,FALSE)</f>
        <v>1.37</v>
      </c>
      <c r="K1318" s="22">
        <f>HLOOKUP($O1318,$B$8:$E$26,K$5,FALSE)</f>
        <v>0</v>
      </c>
      <c r="L1318" s="22">
        <f>HLOOKUP($O1318,$B$8:$E$26,L$5,FALSE)</f>
        <v>0</v>
      </c>
      <c r="M1318" s="22">
        <f t="shared" si="197"/>
        <v>0.89999999999999991</v>
      </c>
      <c r="N1318" s="22">
        <f t="shared" si="198"/>
        <v>6.8500000000000005</v>
      </c>
      <c r="O1318" s="22" t="s">
        <v>40</v>
      </c>
      <c r="P1318" s="24">
        <f t="shared" ca="1" si="194"/>
        <v>0.43671045977655643</v>
      </c>
      <c r="Q1318" s="24">
        <f t="shared" ca="1" si="195"/>
        <v>3.8514044511384804</v>
      </c>
      <c r="R1318" s="24">
        <f t="shared" ca="1" si="191"/>
        <v>4.2881149109150369</v>
      </c>
      <c r="S1318" s="22" t="str">
        <f t="shared" ca="1" si="192"/>
        <v/>
      </c>
      <c r="T1318" s="24" t="str">
        <f t="shared" ca="1" si="193"/>
        <v/>
      </c>
      <c r="U1318" s="24">
        <f t="shared" ca="1" si="196"/>
        <v>0</v>
      </c>
    </row>
    <row r="1319" spans="7:21" x14ac:dyDescent="0.25">
      <c r="G1319" s="22">
        <v>1312</v>
      </c>
      <c r="H1319" s="22">
        <f>HLOOKUP($O1319,$B$8:$E$26,H$5,FALSE)</f>
        <v>3</v>
      </c>
      <c r="I1319" s="22">
        <f>HLOOKUP($O1319,$B$8:$E$26,I$5,FALSE)</f>
        <v>0.2</v>
      </c>
      <c r="J1319" s="22">
        <f>HLOOKUP($O1319,$B$8:$E$26,J$5,FALSE)</f>
        <v>1.26</v>
      </c>
      <c r="K1319" s="22">
        <f>HLOOKUP($O1319,$B$8:$E$26,K$5,FALSE)</f>
        <v>0</v>
      </c>
      <c r="L1319" s="22">
        <f>HLOOKUP($O1319,$B$8:$E$26,L$5,FALSE)</f>
        <v>0</v>
      </c>
      <c r="M1319" s="22">
        <f t="shared" si="197"/>
        <v>0.60000000000000009</v>
      </c>
      <c r="N1319" s="22">
        <f t="shared" si="198"/>
        <v>3.7800000000000002</v>
      </c>
      <c r="O1319" s="22" t="s">
        <v>39</v>
      </c>
      <c r="P1319" s="24">
        <f t="shared" ca="1" si="194"/>
        <v>0.54628599298643732</v>
      </c>
      <c r="Q1319" s="24">
        <f t="shared" ca="1" si="195"/>
        <v>2.1306448275776408</v>
      </c>
      <c r="R1319" s="24">
        <f t="shared" ca="1" si="191"/>
        <v>2.6769308205640781</v>
      </c>
      <c r="S1319" s="22" t="str">
        <f t="shared" ca="1" si="192"/>
        <v/>
      </c>
      <c r="T1319" s="24" t="str">
        <f t="shared" ca="1" si="193"/>
        <v/>
      </c>
      <c r="U1319" s="24">
        <f t="shared" ca="1" si="196"/>
        <v>0</v>
      </c>
    </row>
    <row r="1320" spans="7:21" x14ac:dyDescent="0.25">
      <c r="G1320" s="22">
        <v>1313</v>
      </c>
      <c r="H1320" s="22">
        <f>HLOOKUP($O1320,$B$8:$E$26,H$5,FALSE)</f>
        <v>3</v>
      </c>
      <c r="I1320" s="22">
        <f>HLOOKUP($O1320,$B$8:$E$26,I$5,FALSE)</f>
        <v>0.2</v>
      </c>
      <c r="J1320" s="22">
        <f>HLOOKUP($O1320,$B$8:$E$26,J$5,FALSE)</f>
        <v>1.26</v>
      </c>
      <c r="K1320" s="22">
        <f>HLOOKUP($O1320,$B$8:$E$26,K$5,FALSE)</f>
        <v>0</v>
      </c>
      <c r="L1320" s="22">
        <f>HLOOKUP($O1320,$B$8:$E$26,L$5,FALSE)</f>
        <v>0</v>
      </c>
      <c r="M1320" s="22">
        <f t="shared" si="197"/>
        <v>0.60000000000000009</v>
      </c>
      <c r="N1320" s="22">
        <f t="shared" si="198"/>
        <v>3.7800000000000002</v>
      </c>
      <c r="O1320" s="22" t="s">
        <v>39</v>
      </c>
      <c r="P1320" s="24">
        <f t="shared" ca="1" si="194"/>
        <v>0.52054892242361306</v>
      </c>
      <c r="Q1320" s="24">
        <f t="shared" ca="1" si="195"/>
        <v>2.1867136766385071</v>
      </c>
      <c r="R1320" s="24">
        <f t="shared" ca="1" si="191"/>
        <v>2.70726259906212</v>
      </c>
      <c r="S1320" s="22" t="str">
        <f t="shared" ca="1" si="192"/>
        <v/>
      </c>
      <c r="T1320" s="24" t="str">
        <f t="shared" ca="1" si="193"/>
        <v/>
      </c>
      <c r="U1320" s="24">
        <f t="shared" ca="1" si="196"/>
        <v>0</v>
      </c>
    </row>
    <row r="1321" spans="7:21" x14ac:dyDescent="0.25">
      <c r="G1321" s="22">
        <v>1314</v>
      </c>
      <c r="H1321" s="22">
        <f>HLOOKUP($O1321,$B$8:$E$26,H$5,FALSE)</f>
        <v>1</v>
      </c>
      <c r="I1321" s="22">
        <f>HLOOKUP($O1321,$B$8:$E$26,I$5,FALSE)</f>
        <v>0.3</v>
      </c>
      <c r="J1321" s="22">
        <f>HLOOKUP($O1321,$B$8:$E$26,J$5,FALSE)</f>
        <v>0.95</v>
      </c>
      <c r="K1321" s="22">
        <f>HLOOKUP($O1321,$B$8:$E$26,K$5,FALSE)</f>
        <v>0</v>
      </c>
      <c r="L1321" s="22">
        <f>HLOOKUP($O1321,$B$8:$E$26,L$5,FALSE)</f>
        <v>0</v>
      </c>
      <c r="M1321" s="22">
        <f t="shared" si="197"/>
        <v>0.3</v>
      </c>
      <c r="N1321" s="22">
        <f t="shared" si="198"/>
        <v>0.95</v>
      </c>
      <c r="O1321" s="22" t="s">
        <v>38</v>
      </c>
      <c r="P1321" s="24">
        <f t="shared" ca="1" si="194"/>
        <v>0.29182319178731908</v>
      </c>
      <c r="Q1321" s="24">
        <f t="shared" ca="1" si="195"/>
        <v>0.65800805868133017</v>
      </c>
      <c r="R1321" s="24">
        <f t="shared" ca="1" si="191"/>
        <v>0.94983125046864925</v>
      </c>
      <c r="S1321" s="22" t="str">
        <f t="shared" ca="1" si="192"/>
        <v/>
      </c>
      <c r="T1321" s="24" t="str">
        <f t="shared" ca="1" si="193"/>
        <v/>
      </c>
      <c r="U1321" s="24">
        <f t="shared" ca="1" si="196"/>
        <v>0</v>
      </c>
    </row>
    <row r="1322" spans="7:21" x14ac:dyDescent="0.25">
      <c r="G1322" s="22">
        <v>1315</v>
      </c>
      <c r="H1322" s="22">
        <f>HLOOKUP($O1322,$B$8:$E$26,H$5,FALSE)</f>
        <v>1</v>
      </c>
      <c r="I1322" s="22">
        <f>HLOOKUP($O1322,$B$8:$E$26,I$5,FALSE)</f>
        <v>0.3</v>
      </c>
      <c r="J1322" s="22">
        <f>HLOOKUP($O1322,$B$8:$E$26,J$5,FALSE)</f>
        <v>0.95</v>
      </c>
      <c r="K1322" s="22">
        <f>HLOOKUP($O1322,$B$8:$E$26,K$5,FALSE)</f>
        <v>0</v>
      </c>
      <c r="L1322" s="22">
        <f>HLOOKUP($O1322,$B$8:$E$26,L$5,FALSE)</f>
        <v>0</v>
      </c>
      <c r="M1322" s="22">
        <f t="shared" si="197"/>
        <v>0.3</v>
      </c>
      <c r="N1322" s="22">
        <f t="shared" si="198"/>
        <v>0.95</v>
      </c>
      <c r="O1322" s="22" t="s">
        <v>38</v>
      </c>
      <c r="P1322" s="24">
        <f t="shared" ca="1" si="194"/>
        <v>0.28950491225781777</v>
      </c>
      <c r="Q1322" s="24">
        <f t="shared" ca="1" si="195"/>
        <v>0.64689611310182848</v>
      </c>
      <c r="R1322" s="24">
        <f t="shared" ca="1" si="191"/>
        <v>0.9364010253596462</v>
      </c>
      <c r="S1322" s="22" t="str">
        <f t="shared" ca="1" si="192"/>
        <v/>
      </c>
      <c r="T1322" s="24" t="str">
        <f t="shared" ca="1" si="193"/>
        <v/>
      </c>
      <c r="U1322" s="24">
        <f t="shared" ca="1" si="196"/>
        <v>0</v>
      </c>
    </row>
    <row r="1323" spans="7:21" x14ac:dyDescent="0.25">
      <c r="G1323" s="22">
        <v>1316</v>
      </c>
      <c r="H1323" s="22">
        <f>HLOOKUP($O1323,$B$8:$E$26,H$5,FALSE)</f>
        <v>5</v>
      </c>
      <c r="I1323" s="22">
        <f>HLOOKUP($O1323,$B$8:$E$26,I$5,FALSE)</f>
        <v>0.18</v>
      </c>
      <c r="J1323" s="22">
        <f>HLOOKUP($O1323,$B$8:$E$26,J$5,FALSE)</f>
        <v>1.37</v>
      </c>
      <c r="K1323" s="22">
        <f>HLOOKUP($O1323,$B$8:$E$26,K$5,FALSE)</f>
        <v>0</v>
      </c>
      <c r="L1323" s="22">
        <f>HLOOKUP($O1323,$B$8:$E$26,L$5,FALSE)</f>
        <v>0</v>
      </c>
      <c r="M1323" s="22">
        <f t="shared" si="197"/>
        <v>0.89999999999999991</v>
      </c>
      <c r="N1323" s="22">
        <f t="shared" si="198"/>
        <v>6.8500000000000005</v>
      </c>
      <c r="O1323" s="22" t="s">
        <v>40</v>
      </c>
      <c r="P1323" s="24">
        <f t="shared" ca="1" si="194"/>
        <v>0.13264342754898206</v>
      </c>
      <c r="Q1323" s="24">
        <f t="shared" ca="1" si="195"/>
        <v>3.9228448760890653</v>
      </c>
      <c r="R1323" s="24">
        <f t="shared" ca="1" si="191"/>
        <v>4.0554883036380476</v>
      </c>
      <c r="S1323" s="22" t="str">
        <f t="shared" ca="1" si="192"/>
        <v/>
      </c>
      <c r="T1323" s="24" t="str">
        <f t="shared" ca="1" si="193"/>
        <v/>
      </c>
      <c r="U1323" s="24">
        <f t="shared" ca="1" si="196"/>
        <v>0</v>
      </c>
    </row>
    <row r="1324" spans="7:21" x14ac:dyDescent="0.25">
      <c r="G1324" s="22">
        <v>1317</v>
      </c>
      <c r="H1324" s="22">
        <f>HLOOKUP($O1324,$B$8:$E$26,H$5,FALSE)</f>
        <v>5</v>
      </c>
      <c r="I1324" s="22">
        <f>HLOOKUP($O1324,$B$8:$E$26,I$5,FALSE)</f>
        <v>0.18</v>
      </c>
      <c r="J1324" s="22">
        <f>HLOOKUP($O1324,$B$8:$E$26,J$5,FALSE)</f>
        <v>1.37</v>
      </c>
      <c r="K1324" s="22">
        <f>HLOOKUP($O1324,$B$8:$E$26,K$5,FALSE)</f>
        <v>0</v>
      </c>
      <c r="L1324" s="22">
        <f>HLOOKUP($O1324,$B$8:$E$26,L$5,FALSE)</f>
        <v>0</v>
      </c>
      <c r="M1324" s="22">
        <f t="shared" si="197"/>
        <v>0.89999999999999991</v>
      </c>
      <c r="N1324" s="22">
        <f t="shared" si="198"/>
        <v>6.8500000000000005</v>
      </c>
      <c r="O1324" s="22" t="s">
        <v>40</v>
      </c>
      <c r="P1324" s="24">
        <f t="shared" ca="1" si="194"/>
        <v>0.64620569509639714</v>
      </c>
      <c r="Q1324" s="24">
        <f t="shared" ca="1" si="195"/>
        <v>3.7655483629771864</v>
      </c>
      <c r="R1324" s="24">
        <f t="shared" ref="R1324:R1387" ca="1" si="199">SUM(P1324:Q1324)</f>
        <v>4.4117540580735835</v>
      </c>
      <c r="S1324" s="22" t="str">
        <f t="shared" ref="S1324:S1387" ca="1" si="200">IF(H1324&lt;R1324,O1324,"")</f>
        <v/>
      </c>
      <c r="T1324" s="24" t="str">
        <f t="shared" ref="T1324:T1387" ca="1" si="201">IF(S1324=O1324,R1324-H1324,"")</f>
        <v/>
      </c>
      <c r="U1324" s="24">
        <f t="shared" ca="1" si="196"/>
        <v>0</v>
      </c>
    </row>
    <row r="1325" spans="7:21" x14ac:dyDescent="0.25">
      <c r="G1325" s="22">
        <v>1318</v>
      </c>
      <c r="H1325" s="22">
        <f>HLOOKUP($O1325,$B$8:$E$26,H$5,FALSE)</f>
        <v>5</v>
      </c>
      <c r="I1325" s="22">
        <f>HLOOKUP($O1325,$B$8:$E$26,I$5,FALSE)</f>
        <v>0.18</v>
      </c>
      <c r="J1325" s="22">
        <f>HLOOKUP($O1325,$B$8:$E$26,J$5,FALSE)</f>
        <v>1.37</v>
      </c>
      <c r="K1325" s="22">
        <f>HLOOKUP($O1325,$B$8:$E$26,K$5,FALSE)</f>
        <v>0</v>
      </c>
      <c r="L1325" s="22">
        <f>HLOOKUP($O1325,$B$8:$E$26,L$5,FALSE)</f>
        <v>0</v>
      </c>
      <c r="M1325" s="22">
        <f t="shared" si="197"/>
        <v>0.89999999999999991</v>
      </c>
      <c r="N1325" s="22">
        <f t="shared" si="198"/>
        <v>6.8500000000000005</v>
      </c>
      <c r="O1325" s="22" t="s">
        <v>40</v>
      </c>
      <c r="P1325" s="24">
        <f t="shared" ca="1" si="194"/>
        <v>1.7950809919930307E-2</v>
      </c>
      <c r="Q1325" s="24">
        <f t="shared" ca="1" si="195"/>
        <v>3.9900314153119534</v>
      </c>
      <c r="R1325" s="24">
        <f t="shared" ca="1" si="199"/>
        <v>4.007982225231884</v>
      </c>
      <c r="S1325" s="22" t="str">
        <f t="shared" ca="1" si="200"/>
        <v/>
      </c>
      <c r="T1325" s="24" t="str">
        <f t="shared" ca="1" si="201"/>
        <v/>
      </c>
      <c r="U1325" s="24">
        <f t="shared" ca="1" si="196"/>
        <v>0</v>
      </c>
    </row>
    <row r="1326" spans="7:21" x14ac:dyDescent="0.25">
      <c r="G1326" s="22">
        <v>1319</v>
      </c>
      <c r="H1326" s="22">
        <f>HLOOKUP($O1326,$B$8:$E$26,H$5,FALSE)</f>
        <v>1</v>
      </c>
      <c r="I1326" s="22">
        <f>HLOOKUP($O1326,$B$8:$E$26,I$5,FALSE)</f>
        <v>0.3</v>
      </c>
      <c r="J1326" s="22">
        <f>HLOOKUP($O1326,$B$8:$E$26,J$5,FALSE)</f>
        <v>0.95</v>
      </c>
      <c r="K1326" s="22">
        <f>HLOOKUP($O1326,$B$8:$E$26,K$5,FALSE)</f>
        <v>0</v>
      </c>
      <c r="L1326" s="22">
        <f>HLOOKUP($O1326,$B$8:$E$26,L$5,FALSE)</f>
        <v>0</v>
      </c>
      <c r="M1326" s="22">
        <f t="shared" si="197"/>
        <v>0.3</v>
      </c>
      <c r="N1326" s="22">
        <f t="shared" si="198"/>
        <v>0.95</v>
      </c>
      <c r="O1326" s="22" t="s">
        <v>38</v>
      </c>
      <c r="P1326" s="24">
        <f t="shared" ca="1" si="194"/>
        <v>0.1807248838314596</v>
      </c>
      <c r="Q1326" s="24">
        <f t="shared" ca="1" si="195"/>
        <v>0.65644233851990497</v>
      </c>
      <c r="R1326" s="24">
        <f t="shared" ca="1" si="199"/>
        <v>0.83716722235136454</v>
      </c>
      <c r="S1326" s="22" t="str">
        <f t="shared" ca="1" si="200"/>
        <v/>
      </c>
      <c r="T1326" s="24" t="str">
        <f t="shared" ca="1" si="201"/>
        <v/>
      </c>
      <c r="U1326" s="24">
        <f t="shared" ca="1" si="196"/>
        <v>0</v>
      </c>
    </row>
    <row r="1327" spans="7:21" x14ac:dyDescent="0.25">
      <c r="G1327" s="22">
        <v>1320</v>
      </c>
      <c r="H1327" s="22">
        <f>HLOOKUP($O1327,$B$8:$E$26,H$5,FALSE)</f>
        <v>10</v>
      </c>
      <c r="I1327" s="22">
        <f>HLOOKUP($O1327,$B$8:$E$26,I$5,FALSE)</f>
        <v>0.2</v>
      </c>
      <c r="J1327" s="22">
        <f>HLOOKUP($O1327,$B$8:$E$26,J$5,FALSE)</f>
        <v>1.4</v>
      </c>
      <c r="K1327" s="22">
        <f>HLOOKUP($O1327,$B$8:$E$26,K$5,FALSE)</f>
        <v>0</v>
      </c>
      <c r="L1327" s="22">
        <f>HLOOKUP($O1327,$B$8:$E$26,L$5,FALSE)</f>
        <v>0</v>
      </c>
      <c r="M1327" s="22">
        <f t="shared" si="197"/>
        <v>2</v>
      </c>
      <c r="N1327" s="22">
        <f t="shared" si="198"/>
        <v>14</v>
      </c>
      <c r="O1327" s="22" t="s">
        <v>41</v>
      </c>
      <c r="P1327" s="24">
        <f t="shared" ca="1" si="194"/>
        <v>1.0420056885246822</v>
      </c>
      <c r="Q1327" s="24">
        <f t="shared" ca="1" si="195"/>
        <v>8.2973932679764459</v>
      </c>
      <c r="R1327" s="24">
        <f t="shared" ca="1" si="199"/>
        <v>9.3393989565011282</v>
      </c>
      <c r="S1327" s="22" t="str">
        <f t="shared" ca="1" si="200"/>
        <v/>
      </c>
      <c r="T1327" s="24" t="str">
        <f t="shared" ca="1" si="201"/>
        <v/>
      </c>
      <c r="U1327" s="24">
        <f t="shared" ca="1" si="196"/>
        <v>0</v>
      </c>
    </row>
    <row r="1328" spans="7:21" x14ac:dyDescent="0.25">
      <c r="G1328" s="22">
        <v>1321</v>
      </c>
      <c r="H1328" s="22">
        <f>HLOOKUP($O1328,$B$8:$E$26,H$5,FALSE)</f>
        <v>1</v>
      </c>
      <c r="I1328" s="22">
        <f>HLOOKUP($O1328,$B$8:$E$26,I$5,FALSE)</f>
        <v>0.3</v>
      </c>
      <c r="J1328" s="22">
        <f>HLOOKUP($O1328,$B$8:$E$26,J$5,FALSE)</f>
        <v>0.95</v>
      </c>
      <c r="K1328" s="22">
        <f>HLOOKUP($O1328,$B$8:$E$26,K$5,FALSE)</f>
        <v>0</v>
      </c>
      <c r="L1328" s="22">
        <f>HLOOKUP($O1328,$B$8:$E$26,L$5,FALSE)</f>
        <v>0</v>
      </c>
      <c r="M1328" s="22">
        <f t="shared" si="197"/>
        <v>0.3</v>
      </c>
      <c r="N1328" s="22">
        <f t="shared" si="198"/>
        <v>0.95</v>
      </c>
      <c r="O1328" s="22" t="s">
        <v>38</v>
      </c>
      <c r="P1328" s="24">
        <f t="shared" ca="1" si="194"/>
        <v>0.28098302319228818</v>
      </c>
      <c r="Q1328" s="24">
        <f t="shared" ca="1" si="195"/>
        <v>0.67693255247548878</v>
      </c>
      <c r="R1328" s="24">
        <f t="shared" ca="1" si="199"/>
        <v>0.95791557566777696</v>
      </c>
      <c r="S1328" s="22" t="str">
        <f t="shared" ca="1" si="200"/>
        <v/>
      </c>
      <c r="T1328" s="24" t="str">
        <f t="shared" ca="1" si="201"/>
        <v/>
      </c>
      <c r="U1328" s="24">
        <f t="shared" ca="1" si="196"/>
        <v>0</v>
      </c>
    </row>
    <row r="1329" spans="7:21" x14ac:dyDescent="0.25">
      <c r="G1329" s="22">
        <v>1322</v>
      </c>
      <c r="H1329" s="22">
        <f>HLOOKUP($O1329,$B$8:$E$26,H$5,FALSE)</f>
        <v>5</v>
      </c>
      <c r="I1329" s="22">
        <f>HLOOKUP($O1329,$B$8:$E$26,I$5,FALSE)</f>
        <v>0.18</v>
      </c>
      <c r="J1329" s="22">
        <f>HLOOKUP($O1329,$B$8:$E$26,J$5,FALSE)</f>
        <v>1.37</v>
      </c>
      <c r="K1329" s="22">
        <f>HLOOKUP($O1329,$B$8:$E$26,K$5,FALSE)</f>
        <v>0</v>
      </c>
      <c r="L1329" s="22">
        <f>HLOOKUP($O1329,$B$8:$E$26,L$5,FALSE)</f>
        <v>0</v>
      </c>
      <c r="M1329" s="22">
        <f t="shared" si="197"/>
        <v>0.89999999999999991</v>
      </c>
      <c r="N1329" s="22">
        <f t="shared" si="198"/>
        <v>6.8500000000000005</v>
      </c>
      <c r="O1329" s="22" t="s">
        <v>40</v>
      </c>
      <c r="P1329" s="24">
        <f t="shared" ca="1" si="194"/>
        <v>0.20804804600012514</v>
      </c>
      <c r="Q1329" s="24">
        <f t="shared" ca="1" si="195"/>
        <v>4.5616522128365036</v>
      </c>
      <c r="R1329" s="24">
        <f t="shared" ca="1" si="199"/>
        <v>4.7697002588366288</v>
      </c>
      <c r="S1329" s="22" t="str">
        <f t="shared" ca="1" si="200"/>
        <v/>
      </c>
      <c r="T1329" s="24" t="str">
        <f t="shared" ca="1" si="201"/>
        <v/>
      </c>
      <c r="U1329" s="24">
        <f t="shared" ca="1" si="196"/>
        <v>0</v>
      </c>
    </row>
    <row r="1330" spans="7:21" x14ac:dyDescent="0.25">
      <c r="G1330" s="22">
        <v>1323</v>
      </c>
      <c r="H1330" s="22">
        <f>HLOOKUP($O1330,$B$8:$E$26,H$5,FALSE)</f>
        <v>3</v>
      </c>
      <c r="I1330" s="22">
        <f>HLOOKUP($O1330,$B$8:$E$26,I$5,FALSE)</f>
        <v>0.2</v>
      </c>
      <c r="J1330" s="22">
        <f>HLOOKUP($O1330,$B$8:$E$26,J$5,FALSE)</f>
        <v>1.26</v>
      </c>
      <c r="K1330" s="22">
        <f>HLOOKUP($O1330,$B$8:$E$26,K$5,FALSE)</f>
        <v>0</v>
      </c>
      <c r="L1330" s="22">
        <f>HLOOKUP($O1330,$B$8:$E$26,L$5,FALSE)</f>
        <v>0</v>
      </c>
      <c r="M1330" s="22">
        <f t="shared" si="197"/>
        <v>0.60000000000000009</v>
      </c>
      <c r="N1330" s="22">
        <f t="shared" si="198"/>
        <v>3.7800000000000002</v>
      </c>
      <c r="O1330" s="22" t="s">
        <v>39</v>
      </c>
      <c r="P1330" s="24">
        <f t="shared" ca="1" si="194"/>
        <v>0.54465733559908325</v>
      </c>
      <c r="Q1330" s="24">
        <f t="shared" ca="1" si="195"/>
        <v>2.309962139687082</v>
      </c>
      <c r="R1330" s="24">
        <f t="shared" ca="1" si="199"/>
        <v>2.8546194752861651</v>
      </c>
      <c r="S1330" s="22" t="str">
        <f t="shared" ca="1" si="200"/>
        <v/>
      </c>
      <c r="T1330" s="24" t="str">
        <f t="shared" ca="1" si="201"/>
        <v/>
      </c>
      <c r="U1330" s="24">
        <f t="shared" ca="1" si="196"/>
        <v>0</v>
      </c>
    </row>
    <row r="1331" spans="7:21" x14ac:dyDescent="0.25">
      <c r="G1331" s="22">
        <v>1324</v>
      </c>
      <c r="H1331" s="22">
        <f>HLOOKUP($O1331,$B$8:$E$26,H$5,FALSE)</f>
        <v>3</v>
      </c>
      <c r="I1331" s="22">
        <f>HLOOKUP($O1331,$B$8:$E$26,I$5,FALSE)</f>
        <v>0.2</v>
      </c>
      <c r="J1331" s="22">
        <f>HLOOKUP($O1331,$B$8:$E$26,J$5,FALSE)</f>
        <v>1.26</v>
      </c>
      <c r="K1331" s="22">
        <f>HLOOKUP($O1331,$B$8:$E$26,K$5,FALSE)</f>
        <v>0</v>
      </c>
      <c r="L1331" s="22">
        <f>HLOOKUP($O1331,$B$8:$E$26,L$5,FALSE)</f>
        <v>0</v>
      </c>
      <c r="M1331" s="22">
        <f t="shared" si="197"/>
        <v>0.60000000000000009</v>
      </c>
      <c r="N1331" s="22">
        <f t="shared" si="198"/>
        <v>3.7800000000000002</v>
      </c>
      <c r="O1331" s="22" t="s">
        <v>39</v>
      </c>
      <c r="P1331" s="24">
        <f t="shared" ca="1" si="194"/>
        <v>7.7430122308164873E-2</v>
      </c>
      <c r="Q1331" s="24">
        <f t="shared" ca="1" si="195"/>
        <v>2.1381865833697669</v>
      </c>
      <c r="R1331" s="24">
        <f t="shared" ca="1" si="199"/>
        <v>2.2156167056779319</v>
      </c>
      <c r="S1331" s="22" t="str">
        <f t="shared" ca="1" si="200"/>
        <v/>
      </c>
      <c r="T1331" s="24" t="str">
        <f t="shared" ca="1" si="201"/>
        <v/>
      </c>
      <c r="U1331" s="24">
        <f t="shared" ca="1" si="196"/>
        <v>0</v>
      </c>
    </row>
    <row r="1332" spans="7:21" x14ac:dyDescent="0.25">
      <c r="G1332" s="22">
        <v>1325</v>
      </c>
      <c r="H1332" s="22">
        <f>HLOOKUP($O1332,$B$8:$E$26,H$5,FALSE)</f>
        <v>10</v>
      </c>
      <c r="I1332" s="22">
        <f>HLOOKUP($O1332,$B$8:$E$26,I$5,FALSE)</f>
        <v>0.2</v>
      </c>
      <c r="J1332" s="22">
        <f>HLOOKUP($O1332,$B$8:$E$26,J$5,FALSE)</f>
        <v>1.4</v>
      </c>
      <c r="K1332" s="22">
        <f>HLOOKUP($O1332,$B$8:$E$26,K$5,FALSE)</f>
        <v>0</v>
      </c>
      <c r="L1332" s="22">
        <f>HLOOKUP($O1332,$B$8:$E$26,L$5,FALSE)</f>
        <v>0</v>
      </c>
      <c r="M1332" s="22">
        <f t="shared" si="197"/>
        <v>2</v>
      </c>
      <c r="N1332" s="22">
        <f t="shared" si="198"/>
        <v>14</v>
      </c>
      <c r="O1332" s="22" t="s">
        <v>41</v>
      </c>
      <c r="P1332" s="24">
        <f t="shared" ca="1" si="194"/>
        <v>1.8734103925849968</v>
      </c>
      <c r="Q1332" s="24">
        <f t="shared" ca="1" si="195"/>
        <v>9.0341701067959672</v>
      </c>
      <c r="R1332" s="24">
        <f t="shared" ca="1" si="199"/>
        <v>10.907580499380964</v>
      </c>
      <c r="S1332" s="22" t="str">
        <f t="shared" ca="1" si="200"/>
        <v>D</v>
      </c>
      <c r="T1332" s="24">
        <f t="shared" ca="1" si="201"/>
        <v>0.90758049938096441</v>
      </c>
      <c r="U1332" s="24">
        <f t="shared" ca="1" si="196"/>
        <v>0</v>
      </c>
    </row>
    <row r="1333" spans="7:21" x14ac:dyDescent="0.25">
      <c r="G1333" s="22">
        <v>1326</v>
      </c>
      <c r="H1333" s="22">
        <f>HLOOKUP($O1333,$B$8:$E$26,H$5,FALSE)</f>
        <v>3</v>
      </c>
      <c r="I1333" s="22">
        <f>HLOOKUP($O1333,$B$8:$E$26,I$5,FALSE)</f>
        <v>0.2</v>
      </c>
      <c r="J1333" s="22">
        <f>HLOOKUP($O1333,$B$8:$E$26,J$5,FALSE)</f>
        <v>1.26</v>
      </c>
      <c r="K1333" s="22">
        <f>HLOOKUP($O1333,$B$8:$E$26,K$5,FALSE)</f>
        <v>0</v>
      </c>
      <c r="L1333" s="22">
        <f>HLOOKUP($O1333,$B$8:$E$26,L$5,FALSE)</f>
        <v>0</v>
      </c>
      <c r="M1333" s="22">
        <f t="shared" si="197"/>
        <v>0.60000000000000009</v>
      </c>
      <c r="N1333" s="22">
        <f t="shared" si="198"/>
        <v>3.7800000000000002</v>
      </c>
      <c r="O1333" s="22" t="s">
        <v>39</v>
      </c>
      <c r="P1333" s="24">
        <f t="shared" ca="1" si="194"/>
        <v>0.56182590616646111</v>
      </c>
      <c r="Q1333" s="24">
        <f t="shared" ca="1" si="195"/>
        <v>2.2157271097461528</v>
      </c>
      <c r="R1333" s="24">
        <f t="shared" ca="1" si="199"/>
        <v>2.7775530159126141</v>
      </c>
      <c r="S1333" s="22" t="str">
        <f t="shared" ca="1" si="200"/>
        <v/>
      </c>
      <c r="T1333" s="24" t="str">
        <f t="shared" ca="1" si="201"/>
        <v/>
      </c>
      <c r="U1333" s="24">
        <f t="shared" ca="1" si="196"/>
        <v>0</v>
      </c>
    </row>
    <row r="1334" spans="7:21" x14ac:dyDescent="0.25">
      <c r="G1334" s="22">
        <v>1327</v>
      </c>
      <c r="H1334" s="22">
        <f>HLOOKUP($O1334,$B$8:$E$26,H$5,FALSE)</f>
        <v>3</v>
      </c>
      <c r="I1334" s="22">
        <f>HLOOKUP($O1334,$B$8:$E$26,I$5,FALSE)</f>
        <v>0.2</v>
      </c>
      <c r="J1334" s="22">
        <f>HLOOKUP($O1334,$B$8:$E$26,J$5,FALSE)</f>
        <v>1.26</v>
      </c>
      <c r="K1334" s="22">
        <f>HLOOKUP($O1334,$B$8:$E$26,K$5,FALSE)</f>
        <v>0</v>
      </c>
      <c r="L1334" s="22">
        <f>HLOOKUP($O1334,$B$8:$E$26,L$5,FALSE)</f>
        <v>0</v>
      </c>
      <c r="M1334" s="22">
        <f t="shared" si="197"/>
        <v>0.60000000000000009</v>
      </c>
      <c r="N1334" s="22">
        <f t="shared" si="198"/>
        <v>3.7800000000000002</v>
      </c>
      <c r="O1334" s="22" t="s">
        <v>39</v>
      </c>
      <c r="P1334" s="24">
        <f t="shared" ca="1" si="194"/>
        <v>0.46447624676184096</v>
      </c>
      <c r="Q1334" s="24">
        <f t="shared" ca="1" si="195"/>
        <v>2.1555381257989521</v>
      </c>
      <c r="R1334" s="24">
        <f t="shared" ca="1" si="199"/>
        <v>2.6200143725607932</v>
      </c>
      <c r="S1334" s="22" t="str">
        <f t="shared" ca="1" si="200"/>
        <v/>
      </c>
      <c r="T1334" s="24" t="str">
        <f t="shared" ca="1" si="201"/>
        <v/>
      </c>
      <c r="U1334" s="24">
        <f t="shared" ca="1" si="196"/>
        <v>0</v>
      </c>
    </row>
    <row r="1335" spans="7:21" x14ac:dyDescent="0.25">
      <c r="G1335" s="22">
        <v>1328</v>
      </c>
      <c r="H1335" s="22">
        <f>HLOOKUP($O1335,$B$8:$E$26,H$5,FALSE)</f>
        <v>5</v>
      </c>
      <c r="I1335" s="22">
        <f>HLOOKUP($O1335,$B$8:$E$26,I$5,FALSE)</f>
        <v>0.18</v>
      </c>
      <c r="J1335" s="22">
        <f>HLOOKUP($O1335,$B$8:$E$26,J$5,FALSE)</f>
        <v>1.37</v>
      </c>
      <c r="K1335" s="22">
        <f>HLOOKUP($O1335,$B$8:$E$26,K$5,FALSE)</f>
        <v>0</v>
      </c>
      <c r="L1335" s="22">
        <f>HLOOKUP($O1335,$B$8:$E$26,L$5,FALSE)</f>
        <v>0</v>
      </c>
      <c r="M1335" s="22">
        <f t="shared" si="197"/>
        <v>0.89999999999999991</v>
      </c>
      <c r="N1335" s="22">
        <f t="shared" si="198"/>
        <v>6.8500000000000005</v>
      </c>
      <c r="O1335" s="22" t="s">
        <v>40</v>
      </c>
      <c r="P1335" s="24">
        <f t="shared" ca="1" si="194"/>
        <v>0.24963572323041666</v>
      </c>
      <c r="Q1335" s="24">
        <f t="shared" ca="1" si="195"/>
        <v>3.2035783534649052</v>
      </c>
      <c r="R1335" s="24">
        <f t="shared" ca="1" si="199"/>
        <v>3.4532140766953217</v>
      </c>
      <c r="S1335" s="22" t="str">
        <f t="shared" ca="1" si="200"/>
        <v/>
      </c>
      <c r="T1335" s="24" t="str">
        <f t="shared" ca="1" si="201"/>
        <v/>
      </c>
      <c r="U1335" s="24">
        <f t="shared" ca="1" si="196"/>
        <v>0</v>
      </c>
    </row>
    <row r="1336" spans="7:21" x14ac:dyDescent="0.25">
      <c r="G1336" s="22">
        <v>1329</v>
      </c>
      <c r="H1336" s="22">
        <f>HLOOKUP($O1336,$B$8:$E$26,H$5,FALSE)</f>
        <v>1</v>
      </c>
      <c r="I1336" s="22">
        <f>HLOOKUP($O1336,$B$8:$E$26,I$5,FALSE)</f>
        <v>0.3</v>
      </c>
      <c r="J1336" s="22">
        <f>HLOOKUP($O1336,$B$8:$E$26,J$5,FALSE)</f>
        <v>0.95</v>
      </c>
      <c r="K1336" s="22">
        <f>HLOOKUP($O1336,$B$8:$E$26,K$5,FALSE)</f>
        <v>0</v>
      </c>
      <c r="L1336" s="22">
        <f>HLOOKUP($O1336,$B$8:$E$26,L$5,FALSE)</f>
        <v>0</v>
      </c>
      <c r="M1336" s="22">
        <f t="shared" si="197"/>
        <v>0.3</v>
      </c>
      <c r="N1336" s="22">
        <f t="shared" si="198"/>
        <v>0.95</v>
      </c>
      <c r="O1336" s="22" t="s">
        <v>38</v>
      </c>
      <c r="P1336" s="24">
        <f t="shared" ca="1" si="194"/>
        <v>0.17628184009395767</v>
      </c>
      <c r="Q1336" s="24">
        <f t="shared" ca="1" si="195"/>
        <v>0.60917034173615436</v>
      </c>
      <c r="R1336" s="24">
        <f t="shared" ca="1" si="199"/>
        <v>0.78545218183011201</v>
      </c>
      <c r="S1336" s="22" t="str">
        <f t="shared" ca="1" si="200"/>
        <v/>
      </c>
      <c r="T1336" s="24" t="str">
        <f t="shared" ca="1" si="201"/>
        <v/>
      </c>
      <c r="U1336" s="24">
        <f t="shared" ca="1" si="196"/>
        <v>0</v>
      </c>
    </row>
    <row r="1337" spans="7:21" x14ac:dyDescent="0.25">
      <c r="G1337" s="22">
        <v>1330</v>
      </c>
      <c r="H1337" s="22">
        <f>HLOOKUP($O1337,$B$8:$E$26,H$5,FALSE)</f>
        <v>10</v>
      </c>
      <c r="I1337" s="22">
        <f>HLOOKUP($O1337,$B$8:$E$26,I$5,FALSE)</f>
        <v>0.2</v>
      </c>
      <c r="J1337" s="22">
        <f>HLOOKUP($O1337,$B$8:$E$26,J$5,FALSE)</f>
        <v>1.4</v>
      </c>
      <c r="K1337" s="22">
        <f>HLOOKUP($O1337,$B$8:$E$26,K$5,FALSE)</f>
        <v>0</v>
      </c>
      <c r="L1337" s="22">
        <f>HLOOKUP($O1337,$B$8:$E$26,L$5,FALSE)</f>
        <v>0</v>
      </c>
      <c r="M1337" s="22">
        <f t="shared" si="197"/>
        <v>2</v>
      </c>
      <c r="N1337" s="22">
        <f t="shared" si="198"/>
        <v>14</v>
      </c>
      <c r="O1337" s="22" t="s">
        <v>41</v>
      </c>
      <c r="P1337" s="24">
        <f t="shared" ca="1" si="194"/>
        <v>0.18336057939871564</v>
      </c>
      <c r="Q1337" s="24">
        <f t="shared" ca="1" si="195"/>
        <v>7.7706392525893717</v>
      </c>
      <c r="R1337" s="24">
        <f t="shared" ca="1" si="199"/>
        <v>7.9539998319880869</v>
      </c>
      <c r="S1337" s="22" t="str">
        <f t="shared" ca="1" si="200"/>
        <v/>
      </c>
      <c r="T1337" s="24" t="str">
        <f t="shared" ca="1" si="201"/>
        <v/>
      </c>
      <c r="U1337" s="24">
        <f t="shared" ca="1" si="196"/>
        <v>0</v>
      </c>
    </row>
    <row r="1338" spans="7:21" x14ac:dyDescent="0.25">
      <c r="G1338" s="22">
        <v>1331</v>
      </c>
      <c r="H1338" s="22">
        <f>HLOOKUP($O1338,$B$8:$E$26,H$5,FALSE)</f>
        <v>10</v>
      </c>
      <c r="I1338" s="22">
        <f>HLOOKUP($O1338,$B$8:$E$26,I$5,FALSE)</f>
        <v>0.2</v>
      </c>
      <c r="J1338" s="22">
        <f>HLOOKUP($O1338,$B$8:$E$26,J$5,FALSE)</f>
        <v>1.4</v>
      </c>
      <c r="K1338" s="22">
        <f>HLOOKUP($O1338,$B$8:$E$26,K$5,FALSE)</f>
        <v>0</v>
      </c>
      <c r="L1338" s="22">
        <f>HLOOKUP($O1338,$B$8:$E$26,L$5,FALSE)</f>
        <v>0</v>
      </c>
      <c r="M1338" s="22">
        <f t="shared" si="197"/>
        <v>2</v>
      </c>
      <c r="N1338" s="22">
        <f t="shared" si="198"/>
        <v>14</v>
      </c>
      <c r="O1338" s="22" t="s">
        <v>41</v>
      </c>
      <c r="P1338" s="24">
        <f t="shared" ca="1" si="194"/>
        <v>1.7725798396935042</v>
      </c>
      <c r="Q1338" s="24">
        <f t="shared" ca="1" si="195"/>
        <v>7.991060992788384</v>
      </c>
      <c r="R1338" s="24">
        <f t="shared" ca="1" si="199"/>
        <v>9.7636408324818884</v>
      </c>
      <c r="S1338" s="22" t="str">
        <f t="shared" ca="1" si="200"/>
        <v/>
      </c>
      <c r="T1338" s="24" t="str">
        <f t="shared" ca="1" si="201"/>
        <v/>
      </c>
      <c r="U1338" s="24">
        <f t="shared" ca="1" si="196"/>
        <v>0</v>
      </c>
    </row>
    <row r="1339" spans="7:21" x14ac:dyDescent="0.25">
      <c r="G1339" s="22">
        <v>1332</v>
      </c>
      <c r="H1339" s="22">
        <f>HLOOKUP($O1339,$B$8:$E$26,H$5,FALSE)</f>
        <v>3</v>
      </c>
      <c r="I1339" s="22">
        <f>HLOOKUP($O1339,$B$8:$E$26,I$5,FALSE)</f>
        <v>0.2</v>
      </c>
      <c r="J1339" s="22">
        <f>HLOOKUP($O1339,$B$8:$E$26,J$5,FALSE)</f>
        <v>1.26</v>
      </c>
      <c r="K1339" s="22">
        <f>HLOOKUP($O1339,$B$8:$E$26,K$5,FALSE)</f>
        <v>0</v>
      </c>
      <c r="L1339" s="22">
        <f>HLOOKUP($O1339,$B$8:$E$26,L$5,FALSE)</f>
        <v>0</v>
      </c>
      <c r="M1339" s="22">
        <f t="shared" si="197"/>
        <v>0.60000000000000009</v>
      </c>
      <c r="N1339" s="22">
        <f t="shared" si="198"/>
        <v>3.7800000000000002</v>
      </c>
      <c r="O1339" s="22" t="s">
        <v>39</v>
      </c>
      <c r="P1339" s="24">
        <f t="shared" ca="1" si="194"/>
        <v>0.48542382657439259</v>
      </c>
      <c r="Q1339" s="24">
        <f t="shared" ca="1" si="195"/>
        <v>2.0622771876719206</v>
      </c>
      <c r="R1339" s="24">
        <f t="shared" ca="1" si="199"/>
        <v>2.547701014246313</v>
      </c>
      <c r="S1339" s="22" t="str">
        <f t="shared" ca="1" si="200"/>
        <v/>
      </c>
      <c r="T1339" s="24" t="str">
        <f t="shared" ca="1" si="201"/>
        <v/>
      </c>
      <c r="U1339" s="24">
        <f t="shared" ca="1" si="196"/>
        <v>0</v>
      </c>
    </row>
    <row r="1340" spans="7:21" x14ac:dyDescent="0.25">
      <c r="G1340" s="22">
        <v>1333</v>
      </c>
      <c r="H1340" s="22">
        <f>HLOOKUP($O1340,$B$8:$E$26,H$5,FALSE)</f>
        <v>5</v>
      </c>
      <c r="I1340" s="22">
        <f>HLOOKUP($O1340,$B$8:$E$26,I$5,FALSE)</f>
        <v>0.18</v>
      </c>
      <c r="J1340" s="22">
        <f>HLOOKUP($O1340,$B$8:$E$26,J$5,FALSE)</f>
        <v>1.37</v>
      </c>
      <c r="K1340" s="22">
        <f>HLOOKUP($O1340,$B$8:$E$26,K$5,FALSE)</f>
        <v>0</v>
      </c>
      <c r="L1340" s="22">
        <f>HLOOKUP($O1340,$B$8:$E$26,L$5,FALSE)</f>
        <v>0</v>
      </c>
      <c r="M1340" s="22">
        <f t="shared" si="197"/>
        <v>0.89999999999999991</v>
      </c>
      <c r="N1340" s="22">
        <f t="shared" si="198"/>
        <v>6.8500000000000005</v>
      </c>
      <c r="O1340" s="22" t="s">
        <v>40</v>
      </c>
      <c r="P1340" s="24">
        <f t="shared" ca="1" si="194"/>
        <v>0.10855664882408689</v>
      </c>
      <c r="Q1340" s="24">
        <f t="shared" ca="1" si="195"/>
        <v>3.7520402747680683</v>
      </c>
      <c r="R1340" s="24">
        <f t="shared" ca="1" si="199"/>
        <v>3.8605969235921553</v>
      </c>
      <c r="S1340" s="22" t="str">
        <f t="shared" ca="1" si="200"/>
        <v/>
      </c>
      <c r="T1340" s="24" t="str">
        <f t="shared" ca="1" si="201"/>
        <v/>
      </c>
      <c r="U1340" s="24">
        <f t="shared" ca="1" si="196"/>
        <v>0</v>
      </c>
    </row>
    <row r="1341" spans="7:21" x14ac:dyDescent="0.25">
      <c r="G1341" s="22">
        <v>1334</v>
      </c>
      <c r="H1341" s="22">
        <f>HLOOKUP($O1341,$B$8:$E$26,H$5,FALSE)</f>
        <v>10</v>
      </c>
      <c r="I1341" s="22">
        <f>HLOOKUP($O1341,$B$8:$E$26,I$5,FALSE)</f>
        <v>0.2</v>
      </c>
      <c r="J1341" s="22">
        <f>HLOOKUP($O1341,$B$8:$E$26,J$5,FALSE)</f>
        <v>1.4</v>
      </c>
      <c r="K1341" s="22">
        <f>HLOOKUP($O1341,$B$8:$E$26,K$5,FALSE)</f>
        <v>0</v>
      </c>
      <c r="L1341" s="22">
        <f>HLOOKUP($O1341,$B$8:$E$26,L$5,FALSE)</f>
        <v>0</v>
      </c>
      <c r="M1341" s="22">
        <f t="shared" si="197"/>
        <v>2</v>
      </c>
      <c r="N1341" s="22">
        <f t="shared" si="198"/>
        <v>14</v>
      </c>
      <c r="O1341" s="22" t="s">
        <v>41</v>
      </c>
      <c r="P1341" s="24">
        <f t="shared" ca="1" si="194"/>
        <v>0.91518782949166533</v>
      </c>
      <c r="Q1341" s="24">
        <f t="shared" ca="1" si="195"/>
        <v>8.0730569624306447</v>
      </c>
      <c r="R1341" s="24">
        <f t="shared" ca="1" si="199"/>
        <v>8.9882447919223107</v>
      </c>
      <c r="S1341" s="22" t="str">
        <f t="shared" ca="1" si="200"/>
        <v/>
      </c>
      <c r="T1341" s="24" t="str">
        <f t="shared" ca="1" si="201"/>
        <v/>
      </c>
      <c r="U1341" s="24">
        <f t="shared" ca="1" si="196"/>
        <v>0</v>
      </c>
    </row>
    <row r="1342" spans="7:21" x14ac:dyDescent="0.25">
      <c r="G1342" s="22">
        <v>1335</v>
      </c>
      <c r="H1342" s="22">
        <f>HLOOKUP($O1342,$B$8:$E$26,H$5,FALSE)</f>
        <v>1</v>
      </c>
      <c r="I1342" s="22">
        <f>HLOOKUP($O1342,$B$8:$E$26,I$5,FALSE)</f>
        <v>0.3</v>
      </c>
      <c r="J1342" s="22">
        <f>HLOOKUP($O1342,$B$8:$E$26,J$5,FALSE)</f>
        <v>0.95</v>
      </c>
      <c r="K1342" s="22">
        <f>HLOOKUP($O1342,$B$8:$E$26,K$5,FALSE)</f>
        <v>0</v>
      </c>
      <c r="L1342" s="22">
        <f>HLOOKUP($O1342,$B$8:$E$26,L$5,FALSE)</f>
        <v>0</v>
      </c>
      <c r="M1342" s="22">
        <f t="shared" si="197"/>
        <v>0.3</v>
      </c>
      <c r="N1342" s="22">
        <f t="shared" si="198"/>
        <v>0.95</v>
      </c>
      <c r="O1342" s="22" t="s">
        <v>38</v>
      </c>
      <c r="P1342" s="24">
        <f t="shared" ca="1" si="194"/>
        <v>0.24954729631515155</v>
      </c>
      <c r="Q1342" s="24">
        <f t="shared" ca="1" si="195"/>
        <v>0.6846664797579034</v>
      </c>
      <c r="R1342" s="24">
        <f t="shared" ca="1" si="199"/>
        <v>0.93421377607305489</v>
      </c>
      <c r="S1342" s="22" t="str">
        <f t="shared" ca="1" si="200"/>
        <v/>
      </c>
      <c r="T1342" s="24" t="str">
        <f t="shared" ca="1" si="201"/>
        <v/>
      </c>
      <c r="U1342" s="24">
        <f t="shared" ca="1" si="196"/>
        <v>0</v>
      </c>
    </row>
    <row r="1343" spans="7:21" x14ac:dyDescent="0.25">
      <c r="G1343" s="22">
        <v>1336</v>
      </c>
      <c r="H1343" s="22">
        <f>HLOOKUP($O1343,$B$8:$E$26,H$5,FALSE)</f>
        <v>10</v>
      </c>
      <c r="I1343" s="22">
        <f>HLOOKUP($O1343,$B$8:$E$26,I$5,FALSE)</f>
        <v>0.2</v>
      </c>
      <c r="J1343" s="22">
        <f>HLOOKUP($O1343,$B$8:$E$26,J$5,FALSE)</f>
        <v>1.4</v>
      </c>
      <c r="K1343" s="22">
        <f>HLOOKUP($O1343,$B$8:$E$26,K$5,FALSE)</f>
        <v>0</v>
      </c>
      <c r="L1343" s="22">
        <f>HLOOKUP($O1343,$B$8:$E$26,L$5,FALSE)</f>
        <v>0</v>
      </c>
      <c r="M1343" s="22">
        <f t="shared" si="197"/>
        <v>2</v>
      </c>
      <c r="N1343" s="22">
        <f t="shared" si="198"/>
        <v>14</v>
      </c>
      <c r="O1343" s="22" t="s">
        <v>41</v>
      </c>
      <c r="P1343" s="24">
        <f t="shared" ca="1" si="194"/>
        <v>1.2356513682033905</v>
      </c>
      <c r="Q1343" s="24">
        <f t="shared" ca="1" si="195"/>
        <v>7.7095563128915074</v>
      </c>
      <c r="R1343" s="24">
        <f t="shared" ca="1" si="199"/>
        <v>8.9452076810948977</v>
      </c>
      <c r="S1343" s="22" t="str">
        <f t="shared" ca="1" si="200"/>
        <v/>
      </c>
      <c r="T1343" s="24" t="str">
        <f t="shared" ca="1" si="201"/>
        <v/>
      </c>
      <c r="U1343" s="24">
        <f t="shared" ca="1" si="196"/>
        <v>0</v>
      </c>
    </row>
    <row r="1344" spans="7:21" x14ac:dyDescent="0.25">
      <c r="G1344" s="22">
        <v>1337</v>
      </c>
      <c r="H1344" s="22">
        <f>HLOOKUP($O1344,$B$8:$E$26,H$5,FALSE)</f>
        <v>3</v>
      </c>
      <c r="I1344" s="22">
        <f>HLOOKUP($O1344,$B$8:$E$26,I$5,FALSE)</f>
        <v>0.2</v>
      </c>
      <c r="J1344" s="22">
        <f>HLOOKUP($O1344,$B$8:$E$26,J$5,FALSE)</f>
        <v>1.26</v>
      </c>
      <c r="K1344" s="22">
        <f>HLOOKUP($O1344,$B$8:$E$26,K$5,FALSE)</f>
        <v>0</v>
      </c>
      <c r="L1344" s="22">
        <f>HLOOKUP($O1344,$B$8:$E$26,L$5,FALSE)</f>
        <v>0</v>
      </c>
      <c r="M1344" s="22">
        <f t="shared" si="197"/>
        <v>0.60000000000000009</v>
      </c>
      <c r="N1344" s="22">
        <f t="shared" si="198"/>
        <v>3.7800000000000002</v>
      </c>
      <c r="O1344" s="22" t="s">
        <v>39</v>
      </c>
      <c r="P1344" s="24">
        <f t="shared" ca="1" si="194"/>
        <v>0.22503247787581562</v>
      </c>
      <c r="Q1344" s="24">
        <f t="shared" ca="1" si="195"/>
        <v>2.2826011211092454</v>
      </c>
      <c r="R1344" s="24">
        <f t="shared" ca="1" si="199"/>
        <v>2.5076335989850609</v>
      </c>
      <c r="S1344" s="22" t="str">
        <f t="shared" ca="1" si="200"/>
        <v/>
      </c>
      <c r="T1344" s="24" t="str">
        <f t="shared" ca="1" si="201"/>
        <v/>
      </c>
      <c r="U1344" s="24">
        <f t="shared" ca="1" si="196"/>
        <v>0</v>
      </c>
    </row>
    <row r="1345" spans="7:21" x14ac:dyDescent="0.25">
      <c r="G1345" s="22">
        <v>1338</v>
      </c>
      <c r="H1345" s="22">
        <f>HLOOKUP($O1345,$B$8:$E$26,H$5,FALSE)</f>
        <v>3</v>
      </c>
      <c r="I1345" s="22">
        <f>HLOOKUP($O1345,$B$8:$E$26,I$5,FALSE)</f>
        <v>0.2</v>
      </c>
      <c r="J1345" s="22">
        <f>HLOOKUP($O1345,$B$8:$E$26,J$5,FALSE)</f>
        <v>1.26</v>
      </c>
      <c r="K1345" s="22">
        <f>HLOOKUP($O1345,$B$8:$E$26,K$5,FALSE)</f>
        <v>0</v>
      </c>
      <c r="L1345" s="22">
        <f>HLOOKUP($O1345,$B$8:$E$26,L$5,FALSE)</f>
        <v>0</v>
      </c>
      <c r="M1345" s="22">
        <f t="shared" si="197"/>
        <v>0.60000000000000009</v>
      </c>
      <c r="N1345" s="22">
        <f t="shared" si="198"/>
        <v>3.7800000000000002</v>
      </c>
      <c r="O1345" s="22" t="s">
        <v>39</v>
      </c>
      <c r="P1345" s="24">
        <f t="shared" ca="1" si="194"/>
        <v>1.8311565106627216E-2</v>
      </c>
      <c r="Q1345" s="24">
        <f t="shared" ca="1" si="195"/>
        <v>2.0781750159997272</v>
      </c>
      <c r="R1345" s="24">
        <f t="shared" ca="1" si="199"/>
        <v>2.0964865811063542</v>
      </c>
      <c r="S1345" s="22" t="str">
        <f t="shared" ca="1" si="200"/>
        <v/>
      </c>
      <c r="T1345" s="24" t="str">
        <f t="shared" ca="1" si="201"/>
        <v/>
      </c>
      <c r="U1345" s="24">
        <f t="shared" ca="1" si="196"/>
        <v>0</v>
      </c>
    </row>
    <row r="1346" spans="7:21" x14ac:dyDescent="0.25">
      <c r="G1346" s="22">
        <v>1339</v>
      </c>
      <c r="H1346" s="22">
        <f>HLOOKUP($O1346,$B$8:$E$26,H$5,FALSE)</f>
        <v>5</v>
      </c>
      <c r="I1346" s="22">
        <f>HLOOKUP($O1346,$B$8:$E$26,I$5,FALSE)</f>
        <v>0.18</v>
      </c>
      <c r="J1346" s="22">
        <f>HLOOKUP($O1346,$B$8:$E$26,J$5,FALSE)</f>
        <v>1.37</v>
      </c>
      <c r="K1346" s="22">
        <f>HLOOKUP($O1346,$B$8:$E$26,K$5,FALSE)</f>
        <v>0</v>
      </c>
      <c r="L1346" s="22">
        <f>HLOOKUP($O1346,$B$8:$E$26,L$5,FALSE)</f>
        <v>0</v>
      </c>
      <c r="M1346" s="22">
        <f t="shared" si="197"/>
        <v>0.89999999999999991</v>
      </c>
      <c r="N1346" s="22">
        <f t="shared" si="198"/>
        <v>6.8500000000000005</v>
      </c>
      <c r="O1346" s="22" t="s">
        <v>40</v>
      </c>
      <c r="P1346" s="24">
        <f t="shared" ca="1" si="194"/>
        <v>0.72706983468299058</v>
      </c>
      <c r="Q1346" s="24">
        <f t="shared" ca="1" si="195"/>
        <v>4.0795144649535926</v>
      </c>
      <c r="R1346" s="24">
        <f t="shared" ca="1" si="199"/>
        <v>4.8065842996365831</v>
      </c>
      <c r="S1346" s="22" t="str">
        <f t="shared" ca="1" si="200"/>
        <v/>
      </c>
      <c r="T1346" s="24" t="str">
        <f t="shared" ca="1" si="201"/>
        <v/>
      </c>
      <c r="U1346" s="24">
        <f t="shared" ca="1" si="196"/>
        <v>0</v>
      </c>
    </row>
    <row r="1347" spans="7:21" x14ac:dyDescent="0.25">
      <c r="G1347" s="22">
        <v>1340</v>
      </c>
      <c r="H1347" s="22">
        <f>HLOOKUP($O1347,$B$8:$E$26,H$5,FALSE)</f>
        <v>10</v>
      </c>
      <c r="I1347" s="22">
        <f>HLOOKUP($O1347,$B$8:$E$26,I$5,FALSE)</f>
        <v>0.2</v>
      </c>
      <c r="J1347" s="22">
        <f>HLOOKUP($O1347,$B$8:$E$26,J$5,FALSE)</f>
        <v>1.4</v>
      </c>
      <c r="K1347" s="22">
        <f>HLOOKUP($O1347,$B$8:$E$26,K$5,FALSE)</f>
        <v>0</v>
      </c>
      <c r="L1347" s="22">
        <f>HLOOKUP($O1347,$B$8:$E$26,L$5,FALSE)</f>
        <v>0</v>
      </c>
      <c r="M1347" s="22">
        <f t="shared" si="197"/>
        <v>2</v>
      </c>
      <c r="N1347" s="22">
        <f t="shared" si="198"/>
        <v>14</v>
      </c>
      <c r="O1347" s="22" t="s">
        <v>41</v>
      </c>
      <c r="P1347" s="24">
        <f t="shared" ca="1" si="194"/>
        <v>1.5743294591164156</v>
      </c>
      <c r="Q1347" s="24">
        <f t="shared" ca="1" si="195"/>
        <v>8.0524307650402225</v>
      </c>
      <c r="R1347" s="24">
        <f t="shared" ca="1" si="199"/>
        <v>9.6267602241566372</v>
      </c>
      <c r="S1347" s="22" t="str">
        <f t="shared" ca="1" si="200"/>
        <v/>
      </c>
      <c r="T1347" s="24" t="str">
        <f t="shared" ca="1" si="201"/>
        <v/>
      </c>
      <c r="U1347" s="24">
        <f t="shared" ca="1" si="196"/>
        <v>0</v>
      </c>
    </row>
    <row r="1348" spans="7:21" x14ac:dyDescent="0.25">
      <c r="G1348" s="22">
        <v>1341</v>
      </c>
      <c r="H1348" s="22">
        <f>HLOOKUP($O1348,$B$8:$E$26,H$5,FALSE)</f>
        <v>5</v>
      </c>
      <c r="I1348" s="22">
        <f>HLOOKUP($O1348,$B$8:$E$26,I$5,FALSE)</f>
        <v>0.18</v>
      </c>
      <c r="J1348" s="22">
        <f>HLOOKUP($O1348,$B$8:$E$26,J$5,FALSE)</f>
        <v>1.37</v>
      </c>
      <c r="K1348" s="22">
        <f>HLOOKUP($O1348,$B$8:$E$26,K$5,FALSE)</f>
        <v>0</v>
      </c>
      <c r="L1348" s="22">
        <f>HLOOKUP($O1348,$B$8:$E$26,L$5,FALSE)</f>
        <v>0</v>
      </c>
      <c r="M1348" s="22">
        <f t="shared" si="197"/>
        <v>0.89999999999999991</v>
      </c>
      <c r="N1348" s="22">
        <f t="shared" si="198"/>
        <v>6.8500000000000005</v>
      </c>
      <c r="O1348" s="22" t="s">
        <v>40</v>
      </c>
      <c r="P1348" s="24">
        <f t="shared" ca="1" si="194"/>
        <v>0.41018051581573073</v>
      </c>
      <c r="Q1348" s="24">
        <f t="shared" ca="1" si="195"/>
        <v>3.4979961351430284</v>
      </c>
      <c r="R1348" s="24">
        <f t="shared" ca="1" si="199"/>
        <v>3.908176650958759</v>
      </c>
      <c r="S1348" s="22" t="str">
        <f t="shared" ca="1" si="200"/>
        <v/>
      </c>
      <c r="T1348" s="24" t="str">
        <f t="shared" ca="1" si="201"/>
        <v/>
      </c>
      <c r="U1348" s="24">
        <f t="shared" ca="1" si="196"/>
        <v>0</v>
      </c>
    </row>
    <row r="1349" spans="7:21" x14ac:dyDescent="0.25">
      <c r="G1349" s="22">
        <v>1342</v>
      </c>
      <c r="H1349" s="22">
        <f>HLOOKUP($O1349,$B$8:$E$26,H$5,FALSE)</f>
        <v>3</v>
      </c>
      <c r="I1349" s="22">
        <f>HLOOKUP($O1349,$B$8:$E$26,I$5,FALSE)</f>
        <v>0.2</v>
      </c>
      <c r="J1349" s="22">
        <f>HLOOKUP($O1349,$B$8:$E$26,J$5,FALSE)</f>
        <v>1.26</v>
      </c>
      <c r="K1349" s="22">
        <f>HLOOKUP($O1349,$B$8:$E$26,K$5,FALSE)</f>
        <v>0</v>
      </c>
      <c r="L1349" s="22">
        <f>HLOOKUP($O1349,$B$8:$E$26,L$5,FALSE)</f>
        <v>0</v>
      </c>
      <c r="M1349" s="22">
        <f t="shared" si="197"/>
        <v>0.60000000000000009</v>
      </c>
      <c r="N1349" s="22">
        <f t="shared" si="198"/>
        <v>3.7800000000000002</v>
      </c>
      <c r="O1349" s="22" t="s">
        <v>39</v>
      </c>
      <c r="P1349" s="24">
        <f t="shared" ca="1" si="194"/>
        <v>0.28002221893449225</v>
      </c>
      <c r="Q1349" s="24">
        <f t="shared" ca="1" si="195"/>
        <v>2.2063979794670288</v>
      </c>
      <c r="R1349" s="24">
        <f t="shared" ca="1" si="199"/>
        <v>2.4864201984015208</v>
      </c>
      <c r="S1349" s="22" t="str">
        <f t="shared" ca="1" si="200"/>
        <v/>
      </c>
      <c r="T1349" s="24" t="str">
        <f t="shared" ca="1" si="201"/>
        <v/>
      </c>
      <c r="U1349" s="24">
        <f t="shared" ca="1" si="196"/>
        <v>0</v>
      </c>
    </row>
    <row r="1350" spans="7:21" x14ac:dyDescent="0.25">
      <c r="G1350" s="22">
        <v>1343</v>
      </c>
      <c r="H1350" s="22">
        <f>HLOOKUP($O1350,$B$8:$E$26,H$5,FALSE)</f>
        <v>3</v>
      </c>
      <c r="I1350" s="22">
        <f>HLOOKUP($O1350,$B$8:$E$26,I$5,FALSE)</f>
        <v>0.2</v>
      </c>
      <c r="J1350" s="22">
        <f>HLOOKUP($O1350,$B$8:$E$26,J$5,FALSE)</f>
        <v>1.26</v>
      </c>
      <c r="K1350" s="22">
        <f>HLOOKUP($O1350,$B$8:$E$26,K$5,FALSE)</f>
        <v>0</v>
      </c>
      <c r="L1350" s="22">
        <f>HLOOKUP($O1350,$B$8:$E$26,L$5,FALSE)</f>
        <v>0</v>
      </c>
      <c r="M1350" s="22">
        <f t="shared" si="197"/>
        <v>0.60000000000000009</v>
      </c>
      <c r="N1350" s="22">
        <f t="shared" si="198"/>
        <v>3.7800000000000002</v>
      </c>
      <c r="O1350" s="22" t="s">
        <v>39</v>
      </c>
      <c r="P1350" s="24">
        <f t="shared" ca="1" si="194"/>
        <v>0.19975519941048456</v>
      </c>
      <c r="Q1350" s="24">
        <f t="shared" ca="1" si="195"/>
        <v>2.293101364040746</v>
      </c>
      <c r="R1350" s="24">
        <f t="shared" ca="1" si="199"/>
        <v>2.4928565634512307</v>
      </c>
      <c r="S1350" s="22" t="str">
        <f t="shared" ca="1" si="200"/>
        <v/>
      </c>
      <c r="T1350" s="24" t="str">
        <f t="shared" ca="1" si="201"/>
        <v/>
      </c>
      <c r="U1350" s="24">
        <f t="shared" ca="1" si="196"/>
        <v>0</v>
      </c>
    </row>
    <row r="1351" spans="7:21" x14ac:dyDescent="0.25">
      <c r="G1351" s="22">
        <v>1344</v>
      </c>
      <c r="H1351" s="22">
        <f>HLOOKUP($O1351,$B$8:$E$26,H$5,FALSE)</f>
        <v>10</v>
      </c>
      <c r="I1351" s="22">
        <f>HLOOKUP($O1351,$B$8:$E$26,I$5,FALSE)</f>
        <v>0.2</v>
      </c>
      <c r="J1351" s="22">
        <f>HLOOKUP($O1351,$B$8:$E$26,J$5,FALSE)</f>
        <v>1.4</v>
      </c>
      <c r="K1351" s="22">
        <f>HLOOKUP($O1351,$B$8:$E$26,K$5,FALSE)</f>
        <v>0</v>
      </c>
      <c r="L1351" s="22">
        <f>HLOOKUP($O1351,$B$8:$E$26,L$5,FALSE)</f>
        <v>0</v>
      </c>
      <c r="M1351" s="22">
        <f t="shared" si="197"/>
        <v>2</v>
      </c>
      <c r="N1351" s="22">
        <f t="shared" si="198"/>
        <v>14</v>
      </c>
      <c r="O1351" s="22" t="s">
        <v>41</v>
      </c>
      <c r="P1351" s="24">
        <f t="shared" ca="1" si="194"/>
        <v>0.42404989795416492</v>
      </c>
      <c r="Q1351" s="24">
        <f t="shared" ca="1" si="195"/>
        <v>8.6698212685988363</v>
      </c>
      <c r="R1351" s="24">
        <f t="shared" ca="1" si="199"/>
        <v>9.0938711665530008</v>
      </c>
      <c r="S1351" s="22" t="str">
        <f t="shared" ca="1" si="200"/>
        <v/>
      </c>
      <c r="T1351" s="24" t="str">
        <f t="shared" ca="1" si="201"/>
        <v/>
      </c>
      <c r="U1351" s="24">
        <f t="shared" ca="1" si="196"/>
        <v>0</v>
      </c>
    </row>
    <row r="1352" spans="7:21" x14ac:dyDescent="0.25">
      <c r="G1352" s="22">
        <v>1345</v>
      </c>
      <c r="H1352" s="22">
        <f>HLOOKUP($O1352,$B$8:$E$26,H$5,FALSE)</f>
        <v>1</v>
      </c>
      <c r="I1352" s="22">
        <f>HLOOKUP($O1352,$B$8:$E$26,I$5,FALSE)</f>
        <v>0.3</v>
      </c>
      <c r="J1352" s="22">
        <f>HLOOKUP($O1352,$B$8:$E$26,J$5,FALSE)</f>
        <v>0.95</v>
      </c>
      <c r="K1352" s="22">
        <f>HLOOKUP($O1352,$B$8:$E$26,K$5,FALSE)</f>
        <v>0</v>
      </c>
      <c r="L1352" s="22">
        <f>HLOOKUP($O1352,$B$8:$E$26,L$5,FALSE)</f>
        <v>0</v>
      </c>
      <c r="M1352" s="22">
        <f t="shared" si="197"/>
        <v>0.3</v>
      </c>
      <c r="N1352" s="22">
        <f t="shared" si="198"/>
        <v>0.95</v>
      </c>
      <c r="O1352" s="22" t="s">
        <v>38</v>
      </c>
      <c r="P1352" s="24">
        <f t="shared" ca="1" si="194"/>
        <v>0.20758641032002087</v>
      </c>
      <c r="Q1352" s="24">
        <f t="shared" ca="1" si="195"/>
        <v>0.63202319446445032</v>
      </c>
      <c r="R1352" s="24">
        <f t="shared" ca="1" si="199"/>
        <v>0.83960960478447122</v>
      </c>
      <c r="S1352" s="22" t="str">
        <f t="shared" ca="1" si="200"/>
        <v/>
      </c>
      <c r="T1352" s="24" t="str">
        <f t="shared" ca="1" si="201"/>
        <v/>
      </c>
      <c r="U1352" s="24">
        <f t="shared" ca="1" si="196"/>
        <v>0</v>
      </c>
    </row>
    <row r="1353" spans="7:21" x14ac:dyDescent="0.25">
      <c r="G1353" s="22">
        <v>1346</v>
      </c>
      <c r="H1353" s="22">
        <f>HLOOKUP($O1353,$B$8:$E$26,H$5,FALSE)</f>
        <v>5</v>
      </c>
      <c r="I1353" s="22">
        <f>HLOOKUP($O1353,$B$8:$E$26,I$5,FALSE)</f>
        <v>0.18</v>
      </c>
      <c r="J1353" s="22">
        <f>HLOOKUP($O1353,$B$8:$E$26,J$5,FALSE)</f>
        <v>1.37</v>
      </c>
      <c r="K1353" s="22">
        <f>HLOOKUP($O1353,$B$8:$E$26,K$5,FALSE)</f>
        <v>0</v>
      </c>
      <c r="L1353" s="22">
        <f>HLOOKUP($O1353,$B$8:$E$26,L$5,FALSE)</f>
        <v>0</v>
      </c>
      <c r="M1353" s="22">
        <f t="shared" si="197"/>
        <v>0.89999999999999991</v>
      </c>
      <c r="N1353" s="22">
        <f t="shared" si="198"/>
        <v>6.8500000000000005</v>
      </c>
      <c r="O1353" s="22" t="s">
        <v>40</v>
      </c>
      <c r="P1353" s="24">
        <f t="shared" ref="P1353:P1416" ca="1" si="202">RAND()*$M1353</f>
        <v>0.4669108313452266</v>
      </c>
      <c r="Q1353" s="24">
        <f t="shared" ref="Q1353:Q1416" ca="1" si="203">MIN(N1353*20,MAX(M1353,NORMINV(RAND(),N1353-(N1353-M1353)/2,(N1353-M1353)/16)))</f>
        <v>4.4885239241485921</v>
      </c>
      <c r="R1353" s="24">
        <f t="shared" ca="1" si="199"/>
        <v>4.955434755493819</v>
      </c>
      <c r="S1353" s="22" t="str">
        <f t="shared" ca="1" si="200"/>
        <v/>
      </c>
      <c r="T1353" s="24" t="str">
        <f t="shared" ca="1" si="201"/>
        <v/>
      </c>
      <c r="U1353" s="24">
        <f t="shared" ref="U1353:U1416" ca="1" si="204">Q1353*K1353*L1353</f>
        <v>0</v>
      </c>
    </row>
    <row r="1354" spans="7:21" x14ac:dyDescent="0.25">
      <c r="G1354" s="22">
        <v>1347</v>
      </c>
      <c r="H1354" s="22">
        <f>HLOOKUP($O1354,$B$8:$E$26,H$5,FALSE)</f>
        <v>5</v>
      </c>
      <c r="I1354" s="22">
        <f>HLOOKUP($O1354,$B$8:$E$26,I$5,FALSE)</f>
        <v>0.18</v>
      </c>
      <c r="J1354" s="22">
        <f>HLOOKUP($O1354,$B$8:$E$26,J$5,FALSE)</f>
        <v>1.37</v>
      </c>
      <c r="K1354" s="22">
        <f>HLOOKUP($O1354,$B$8:$E$26,K$5,FALSE)</f>
        <v>0</v>
      </c>
      <c r="L1354" s="22">
        <f>HLOOKUP($O1354,$B$8:$E$26,L$5,FALSE)</f>
        <v>0</v>
      </c>
      <c r="M1354" s="22">
        <f t="shared" si="197"/>
        <v>0.89999999999999991</v>
      </c>
      <c r="N1354" s="22">
        <f t="shared" si="198"/>
        <v>6.8500000000000005</v>
      </c>
      <c r="O1354" s="22" t="s">
        <v>40</v>
      </c>
      <c r="P1354" s="24">
        <f t="shared" ca="1" si="202"/>
        <v>0.86505180148173755</v>
      </c>
      <c r="Q1354" s="24">
        <f t="shared" ca="1" si="203"/>
        <v>3.6555260755295569</v>
      </c>
      <c r="R1354" s="24">
        <f t="shared" ca="1" si="199"/>
        <v>4.5205778770112941</v>
      </c>
      <c r="S1354" s="22" t="str">
        <f t="shared" ca="1" si="200"/>
        <v/>
      </c>
      <c r="T1354" s="24" t="str">
        <f t="shared" ca="1" si="201"/>
        <v/>
      </c>
      <c r="U1354" s="24">
        <f t="shared" ca="1" si="204"/>
        <v>0</v>
      </c>
    </row>
    <row r="1355" spans="7:21" x14ac:dyDescent="0.25">
      <c r="G1355" s="22">
        <v>1348</v>
      </c>
      <c r="H1355" s="22">
        <f>HLOOKUP($O1355,$B$8:$E$26,H$5,FALSE)</f>
        <v>10</v>
      </c>
      <c r="I1355" s="22">
        <f>HLOOKUP($O1355,$B$8:$E$26,I$5,FALSE)</f>
        <v>0.2</v>
      </c>
      <c r="J1355" s="22">
        <f>HLOOKUP($O1355,$B$8:$E$26,J$5,FALSE)</f>
        <v>1.4</v>
      </c>
      <c r="K1355" s="22">
        <f>HLOOKUP($O1355,$B$8:$E$26,K$5,FALSE)</f>
        <v>0</v>
      </c>
      <c r="L1355" s="22">
        <f>HLOOKUP($O1355,$B$8:$E$26,L$5,FALSE)</f>
        <v>0</v>
      </c>
      <c r="M1355" s="22">
        <f t="shared" si="197"/>
        <v>2</v>
      </c>
      <c r="N1355" s="22">
        <f t="shared" si="198"/>
        <v>14</v>
      </c>
      <c r="O1355" s="22" t="s">
        <v>41</v>
      </c>
      <c r="P1355" s="24">
        <f t="shared" ca="1" si="202"/>
        <v>0.18658830511403113</v>
      </c>
      <c r="Q1355" s="24">
        <f t="shared" ca="1" si="203"/>
        <v>9.067377533253941</v>
      </c>
      <c r="R1355" s="24">
        <f t="shared" ca="1" si="199"/>
        <v>9.2539658383679715</v>
      </c>
      <c r="S1355" s="22" t="str">
        <f t="shared" ca="1" si="200"/>
        <v/>
      </c>
      <c r="T1355" s="24" t="str">
        <f t="shared" ca="1" si="201"/>
        <v/>
      </c>
      <c r="U1355" s="24">
        <f t="shared" ca="1" si="204"/>
        <v>0</v>
      </c>
    </row>
    <row r="1356" spans="7:21" x14ac:dyDescent="0.25">
      <c r="G1356" s="22">
        <v>1349</v>
      </c>
      <c r="H1356" s="22">
        <f>HLOOKUP($O1356,$B$8:$E$26,H$5,FALSE)</f>
        <v>1</v>
      </c>
      <c r="I1356" s="22">
        <f>HLOOKUP($O1356,$B$8:$E$26,I$5,FALSE)</f>
        <v>0.3</v>
      </c>
      <c r="J1356" s="22">
        <f>HLOOKUP($O1356,$B$8:$E$26,J$5,FALSE)</f>
        <v>0.95</v>
      </c>
      <c r="K1356" s="22">
        <f>HLOOKUP($O1356,$B$8:$E$26,K$5,FALSE)</f>
        <v>0</v>
      </c>
      <c r="L1356" s="22">
        <f>HLOOKUP($O1356,$B$8:$E$26,L$5,FALSE)</f>
        <v>0</v>
      </c>
      <c r="M1356" s="22">
        <f t="shared" si="197"/>
        <v>0.3</v>
      </c>
      <c r="N1356" s="22">
        <f t="shared" si="198"/>
        <v>0.95</v>
      </c>
      <c r="O1356" s="22" t="s">
        <v>38</v>
      </c>
      <c r="P1356" s="24">
        <f t="shared" ca="1" si="202"/>
        <v>0.29008440370326927</v>
      </c>
      <c r="Q1356" s="24">
        <f t="shared" ca="1" si="203"/>
        <v>0.597166464216909</v>
      </c>
      <c r="R1356" s="24">
        <f t="shared" ca="1" si="199"/>
        <v>0.88725086792017827</v>
      </c>
      <c r="S1356" s="22" t="str">
        <f t="shared" ca="1" si="200"/>
        <v/>
      </c>
      <c r="T1356" s="24" t="str">
        <f t="shared" ca="1" si="201"/>
        <v/>
      </c>
      <c r="U1356" s="24">
        <f t="shared" ca="1" si="204"/>
        <v>0</v>
      </c>
    </row>
    <row r="1357" spans="7:21" x14ac:dyDescent="0.25">
      <c r="G1357" s="22">
        <v>1350</v>
      </c>
      <c r="H1357" s="22">
        <f>HLOOKUP($O1357,$B$8:$E$26,H$5,FALSE)</f>
        <v>1</v>
      </c>
      <c r="I1357" s="22">
        <f>HLOOKUP($O1357,$B$8:$E$26,I$5,FALSE)</f>
        <v>0.3</v>
      </c>
      <c r="J1357" s="22">
        <f>HLOOKUP($O1357,$B$8:$E$26,J$5,FALSE)</f>
        <v>0.95</v>
      </c>
      <c r="K1357" s="22">
        <f>HLOOKUP($O1357,$B$8:$E$26,K$5,FALSE)</f>
        <v>0</v>
      </c>
      <c r="L1357" s="22">
        <f>HLOOKUP($O1357,$B$8:$E$26,L$5,FALSE)</f>
        <v>0</v>
      </c>
      <c r="M1357" s="22">
        <f t="shared" si="197"/>
        <v>0.3</v>
      </c>
      <c r="N1357" s="22">
        <f t="shared" si="198"/>
        <v>0.95</v>
      </c>
      <c r="O1357" s="22" t="s">
        <v>38</v>
      </c>
      <c r="P1357" s="24">
        <f t="shared" ca="1" si="202"/>
        <v>6.7068879525067236E-3</v>
      </c>
      <c r="Q1357" s="24">
        <f t="shared" ca="1" si="203"/>
        <v>0.58841670618608355</v>
      </c>
      <c r="R1357" s="24">
        <f t="shared" ca="1" si="199"/>
        <v>0.59512359413859028</v>
      </c>
      <c r="S1357" s="22" t="str">
        <f t="shared" ca="1" si="200"/>
        <v/>
      </c>
      <c r="T1357" s="24" t="str">
        <f t="shared" ca="1" si="201"/>
        <v/>
      </c>
      <c r="U1357" s="24">
        <f t="shared" ca="1" si="204"/>
        <v>0</v>
      </c>
    </row>
    <row r="1358" spans="7:21" x14ac:dyDescent="0.25">
      <c r="G1358" s="22">
        <v>1351</v>
      </c>
      <c r="H1358" s="22">
        <f>HLOOKUP($O1358,$B$8:$E$26,H$5,FALSE)</f>
        <v>1</v>
      </c>
      <c r="I1358" s="22">
        <f>HLOOKUP($O1358,$B$8:$E$26,I$5,FALSE)</f>
        <v>0.3</v>
      </c>
      <c r="J1358" s="22">
        <f>HLOOKUP($O1358,$B$8:$E$26,J$5,FALSE)</f>
        <v>0.95</v>
      </c>
      <c r="K1358" s="22">
        <f>HLOOKUP($O1358,$B$8:$E$26,K$5,FALSE)</f>
        <v>0</v>
      </c>
      <c r="L1358" s="22">
        <f>HLOOKUP($O1358,$B$8:$E$26,L$5,FALSE)</f>
        <v>0</v>
      </c>
      <c r="M1358" s="22">
        <f t="shared" si="197"/>
        <v>0.3</v>
      </c>
      <c r="N1358" s="22">
        <f t="shared" si="198"/>
        <v>0.95</v>
      </c>
      <c r="O1358" s="22" t="s">
        <v>38</v>
      </c>
      <c r="P1358" s="24">
        <f t="shared" ca="1" si="202"/>
        <v>9.4963329329041182E-2</v>
      </c>
      <c r="Q1358" s="24">
        <f t="shared" ca="1" si="203"/>
        <v>0.58934918482697674</v>
      </c>
      <c r="R1358" s="24">
        <f t="shared" ca="1" si="199"/>
        <v>0.6843125141560179</v>
      </c>
      <c r="S1358" s="22" t="str">
        <f t="shared" ca="1" si="200"/>
        <v/>
      </c>
      <c r="T1358" s="24" t="str">
        <f t="shared" ca="1" si="201"/>
        <v/>
      </c>
      <c r="U1358" s="24">
        <f t="shared" ca="1" si="204"/>
        <v>0</v>
      </c>
    </row>
    <row r="1359" spans="7:21" x14ac:dyDescent="0.25">
      <c r="G1359" s="22">
        <v>1352</v>
      </c>
      <c r="H1359" s="22">
        <f>HLOOKUP($O1359,$B$8:$E$26,H$5,FALSE)</f>
        <v>5</v>
      </c>
      <c r="I1359" s="22">
        <f>HLOOKUP($O1359,$B$8:$E$26,I$5,FALSE)</f>
        <v>0.18</v>
      </c>
      <c r="J1359" s="22">
        <f>HLOOKUP($O1359,$B$8:$E$26,J$5,FALSE)</f>
        <v>1.37</v>
      </c>
      <c r="K1359" s="22">
        <f>HLOOKUP($O1359,$B$8:$E$26,K$5,FALSE)</f>
        <v>0</v>
      </c>
      <c r="L1359" s="22">
        <f>HLOOKUP($O1359,$B$8:$E$26,L$5,FALSE)</f>
        <v>0</v>
      </c>
      <c r="M1359" s="22">
        <f t="shared" ref="M1359:M1422" si="205">I1359*$H1359</f>
        <v>0.89999999999999991</v>
      </c>
      <c r="N1359" s="22">
        <f t="shared" ref="N1359:N1422" si="206">J1359*$H1359</f>
        <v>6.8500000000000005</v>
      </c>
      <c r="O1359" s="22" t="s">
        <v>40</v>
      </c>
      <c r="P1359" s="24">
        <f t="shared" ca="1" si="202"/>
        <v>0.86416110605039209</v>
      </c>
      <c r="Q1359" s="24">
        <f t="shared" ca="1" si="203"/>
        <v>4.1477731822042143</v>
      </c>
      <c r="R1359" s="24">
        <f t="shared" ca="1" si="199"/>
        <v>5.0119342882546061</v>
      </c>
      <c r="S1359" s="22" t="str">
        <f t="shared" ca="1" si="200"/>
        <v>C</v>
      </c>
      <c r="T1359" s="24">
        <f t="shared" ca="1" si="201"/>
        <v>1.1934288254606074E-2</v>
      </c>
      <c r="U1359" s="24">
        <f t="shared" ca="1" si="204"/>
        <v>0</v>
      </c>
    </row>
    <row r="1360" spans="7:21" x14ac:dyDescent="0.25">
      <c r="G1360" s="22">
        <v>1353</v>
      </c>
      <c r="H1360" s="22">
        <f>HLOOKUP($O1360,$B$8:$E$26,H$5,FALSE)</f>
        <v>3</v>
      </c>
      <c r="I1360" s="22">
        <f>HLOOKUP($O1360,$B$8:$E$26,I$5,FALSE)</f>
        <v>0.2</v>
      </c>
      <c r="J1360" s="22">
        <f>HLOOKUP($O1360,$B$8:$E$26,J$5,FALSE)</f>
        <v>1.26</v>
      </c>
      <c r="K1360" s="22">
        <f>HLOOKUP($O1360,$B$8:$E$26,K$5,FALSE)</f>
        <v>0</v>
      </c>
      <c r="L1360" s="22">
        <f>HLOOKUP($O1360,$B$8:$E$26,L$5,FALSE)</f>
        <v>0</v>
      </c>
      <c r="M1360" s="22">
        <f t="shared" si="205"/>
        <v>0.60000000000000009</v>
      </c>
      <c r="N1360" s="22">
        <f t="shared" si="206"/>
        <v>3.7800000000000002</v>
      </c>
      <c r="O1360" s="22" t="s">
        <v>39</v>
      </c>
      <c r="P1360" s="24">
        <f t="shared" ca="1" si="202"/>
        <v>0.10340201982719871</v>
      </c>
      <c r="Q1360" s="24">
        <f t="shared" ca="1" si="203"/>
        <v>2.5183724848193307</v>
      </c>
      <c r="R1360" s="24">
        <f t="shared" ca="1" si="199"/>
        <v>2.6217745046465293</v>
      </c>
      <c r="S1360" s="22" t="str">
        <f t="shared" ca="1" si="200"/>
        <v/>
      </c>
      <c r="T1360" s="24" t="str">
        <f t="shared" ca="1" si="201"/>
        <v/>
      </c>
      <c r="U1360" s="24">
        <f t="shared" ca="1" si="204"/>
        <v>0</v>
      </c>
    </row>
    <row r="1361" spans="7:21" x14ac:dyDescent="0.25">
      <c r="G1361" s="22">
        <v>1354</v>
      </c>
      <c r="H1361" s="22">
        <f>HLOOKUP($O1361,$B$8:$E$26,H$5,FALSE)</f>
        <v>3</v>
      </c>
      <c r="I1361" s="22">
        <f>HLOOKUP($O1361,$B$8:$E$26,I$5,FALSE)</f>
        <v>0.2</v>
      </c>
      <c r="J1361" s="22">
        <f>HLOOKUP($O1361,$B$8:$E$26,J$5,FALSE)</f>
        <v>1.26</v>
      </c>
      <c r="K1361" s="22">
        <f>HLOOKUP($O1361,$B$8:$E$26,K$5,FALSE)</f>
        <v>0</v>
      </c>
      <c r="L1361" s="22">
        <f>HLOOKUP($O1361,$B$8:$E$26,L$5,FALSE)</f>
        <v>0</v>
      </c>
      <c r="M1361" s="22">
        <f t="shared" si="205"/>
        <v>0.60000000000000009</v>
      </c>
      <c r="N1361" s="22">
        <f t="shared" si="206"/>
        <v>3.7800000000000002</v>
      </c>
      <c r="O1361" s="22" t="s">
        <v>39</v>
      </c>
      <c r="P1361" s="24">
        <f t="shared" ca="1" si="202"/>
        <v>0.38158502428889984</v>
      </c>
      <c r="Q1361" s="24">
        <f t="shared" ca="1" si="203"/>
        <v>2.67415617392464</v>
      </c>
      <c r="R1361" s="24">
        <f t="shared" ca="1" si="199"/>
        <v>3.0557411982135401</v>
      </c>
      <c r="S1361" s="22" t="str">
        <f t="shared" ca="1" si="200"/>
        <v>B</v>
      </c>
      <c r="T1361" s="24">
        <f t="shared" ca="1" si="201"/>
        <v>5.5741198213540066E-2</v>
      </c>
      <c r="U1361" s="24">
        <f t="shared" ca="1" si="204"/>
        <v>0</v>
      </c>
    </row>
    <row r="1362" spans="7:21" x14ac:dyDescent="0.25">
      <c r="G1362" s="22">
        <v>1355</v>
      </c>
      <c r="H1362" s="22">
        <f>HLOOKUP($O1362,$B$8:$E$26,H$5,FALSE)</f>
        <v>10</v>
      </c>
      <c r="I1362" s="22">
        <f>HLOOKUP($O1362,$B$8:$E$26,I$5,FALSE)</f>
        <v>0.2</v>
      </c>
      <c r="J1362" s="22">
        <f>HLOOKUP($O1362,$B$8:$E$26,J$5,FALSE)</f>
        <v>1.4</v>
      </c>
      <c r="K1362" s="22">
        <f>HLOOKUP($O1362,$B$8:$E$26,K$5,FALSE)</f>
        <v>0</v>
      </c>
      <c r="L1362" s="22">
        <f>HLOOKUP($O1362,$B$8:$E$26,L$5,FALSE)</f>
        <v>0</v>
      </c>
      <c r="M1362" s="22">
        <f t="shared" si="205"/>
        <v>2</v>
      </c>
      <c r="N1362" s="22">
        <f t="shared" si="206"/>
        <v>14</v>
      </c>
      <c r="O1362" s="22" t="s">
        <v>41</v>
      </c>
      <c r="P1362" s="24">
        <f t="shared" ca="1" si="202"/>
        <v>1.3891350390431341</v>
      </c>
      <c r="Q1362" s="24">
        <f t="shared" ca="1" si="203"/>
        <v>8.114137480732273</v>
      </c>
      <c r="R1362" s="24">
        <f t="shared" ca="1" si="199"/>
        <v>9.5032725197754075</v>
      </c>
      <c r="S1362" s="22" t="str">
        <f t="shared" ca="1" si="200"/>
        <v/>
      </c>
      <c r="T1362" s="24" t="str">
        <f t="shared" ca="1" si="201"/>
        <v/>
      </c>
      <c r="U1362" s="24">
        <f t="shared" ca="1" si="204"/>
        <v>0</v>
      </c>
    </row>
    <row r="1363" spans="7:21" x14ac:dyDescent="0.25">
      <c r="G1363" s="22">
        <v>1356</v>
      </c>
      <c r="H1363" s="22">
        <f>HLOOKUP($O1363,$B$8:$E$26,H$5,FALSE)</f>
        <v>3</v>
      </c>
      <c r="I1363" s="22">
        <f>HLOOKUP($O1363,$B$8:$E$26,I$5,FALSE)</f>
        <v>0.2</v>
      </c>
      <c r="J1363" s="22">
        <f>HLOOKUP($O1363,$B$8:$E$26,J$5,FALSE)</f>
        <v>1.26</v>
      </c>
      <c r="K1363" s="22">
        <f>HLOOKUP($O1363,$B$8:$E$26,K$5,FALSE)</f>
        <v>0</v>
      </c>
      <c r="L1363" s="22">
        <f>HLOOKUP($O1363,$B$8:$E$26,L$5,FALSE)</f>
        <v>0</v>
      </c>
      <c r="M1363" s="22">
        <f t="shared" si="205"/>
        <v>0.60000000000000009</v>
      </c>
      <c r="N1363" s="22">
        <f t="shared" si="206"/>
        <v>3.7800000000000002</v>
      </c>
      <c r="O1363" s="22" t="s">
        <v>39</v>
      </c>
      <c r="P1363" s="24">
        <f t="shared" ca="1" si="202"/>
        <v>0.40737817345654831</v>
      </c>
      <c r="Q1363" s="24">
        <f t="shared" ca="1" si="203"/>
        <v>2.424669593073264</v>
      </c>
      <c r="R1363" s="24">
        <f t="shared" ca="1" si="199"/>
        <v>2.8320477665298123</v>
      </c>
      <c r="S1363" s="22" t="str">
        <f t="shared" ca="1" si="200"/>
        <v/>
      </c>
      <c r="T1363" s="24" t="str">
        <f t="shared" ca="1" si="201"/>
        <v/>
      </c>
      <c r="U1363" s="24">
        <f t="shared" ca="1" si="204"/>
        <v>0</v>
      </c>
    </row>
    <row r="1364" spans="7:21" x14ac:dyDescent="0.25">
      <c r="G1364" s="22">
        <v>1357</v>
      </c>
      <c r="H1364" s="22">
        <f>HLOOKUP($O1364,$B$8:$E$26,H$5,FALSE)</f>
        <v>3</v>
      </c>
      <c r="I1364" s="22">
        <f>HLOOKUP($O1364,$B$8:$E$26,I$5,FALSE)</f>
        <v>0.2</v>
      </c>
      <c r="J1364" s="22">
        <f>HLOOKUP($O1364,$B$8:$E$26,J$5,FALSE)</f>
        <v>1.26</v>
      </c>
      <c r="K1364" s="22">
        <f>HLOOKUP($O1364,$B$8:$E$26,K$5,FALSE)</f>
        <v>0</v>
      </c>
      <c r="L1364" s="22">
        <f>HLOOKUP($O1364,$B$8:$E$26,L$5,FALSE)</f>
        <v>0</v>
      </c>
      <c r="M1364" s="22">
        <f t="shared" si="205"/>
        <v>0.60000000000000009</v>
      </c>
      <c r="N1364" s="22">
        <f t="shared" si="206"/>
        <v>3.7800000000000002</v>
      </c>
      <c r="O1364" s="22" t="s">
        <v>39</v>
      </c>
      <c r="P1364" s="24">
        <f t="shared" ca="1" si="202"/>
        <v>0.5103392428517467</v>
      </c>
      <c r="Q1364" s="24">
        <f t="shared" ca="1" si="203"/>
        <v>2.4261319490217352</v>
      </c>
      <c r="R1364" s="24">
        <f t="shared" ca="1" si="199"/>
        <v>2.936471191873482</v>
      </c>
      <c r="S1364" s="22" t="str">
        <f t="shared" ca="1" si="200"/>
        <v/>
      </c>
      <c r="T1364" s="24" t="str">
        <f t="shared" ca="1" si="201"/>
        <v/>
      </c>
      <c r="U1364" s="24">
        <f t="shared" ca="1" si="204"/>
        <v>0</v>
      </c>
    </row>
    <row r="1365" spans="7:21" x14ac:dyDescent="0.25">
      <c r="G1365" s="22">
        <v>1358</v>
      </c>
      <c r="H1365" s="22">
        <f>HLOOKUP($O1365,$B$8:$E$26,H$5,FALSE)</f>
        <v>5</v>
      </c>
      <c r="I1365" s="22">
        <f>HLOOKUP($O1365,$B$8:$E$26,I$5,FALSE)</f>
        <v>0.18</v>
      </c>
      <c r="J1365" s="22">
        <f>HLOOKUP($O1365,$B$8:$E$26,J$5,FALSE)</f>
        <v>1.37</v>
      </c>
      <c r="K1365" s="22">
        <f>HLOOKUP($O1365,$B$8:$E$26,K$5,FALSE)</f>
        <v>0</v>
      </c>
      <c r="L1365" s="22">
        <f>HLOOKUP($O1365,$B$8:$E$26,L$5,FALSE)</f>
        <v>0</v>
      </c>
      <c r="M1365" s="22">
        <f t="shared" si="205"/>
        <v>0.89999999999999991</v>
      </c>
      <c r="N1365" s="22">
        <f t="shared" si="206"/>
        <v>6.8500000000000005</v>
      </c>
      <c r="O1365" s="22" t="s">
        <v>40</v>
      </c>
      <c r="P1365" s="24">
        <f t="shared" ca="1" si="202"/>
        <v>0.56239306504165087</v>
      </c>
      <c r="Q1365" s="24">
        <f t="shared" ca="1" si="203"/>
        <v>4.0098794878324791</v>
      </c>
      <c r="R1365" s="24">
        <f t="shared" ca="1" si="199"/>
        <v>4.5722725528741304</v>
      </c>
      <c r="S1365" s="22" t="str">
        <f t="shared" ca="1" si="200"/>
        <v/>
      </c>
      <c r="T1365" s="24" t="str">
        <f t="shared" ca="1" si="201"/>
        <v/>
      </c>
      <c r="U1365" s="24">
        <f t="shared" ca="1" si="204"/>
        <v>0</v>
      </c>
    </row>
    <row r="1366" spans="7:21" x14ac:dyDescent="0.25">
      <c r="G1366" s="22">
        <v>1359</v>
      </c>
      <c r="H1366" s="22">
        <f>HLOOKUP($O1366,$B$8:$E$26,H$5,FALSE)</f>
        <v>1</v>
      </c>
      <c r="I1366" s="22">
        <f>HLOOKUP($O1366,$B$8:$E$26,I$5,FALSE)</f>
        <v>0.3</v>
      </c>
      <c r="J1366" s="22">
        <f>HLOOKUP($O1366,$B$8:$E$26,J$5,FALSE)</f>
        <v>0.95</v>
      </c>
      <c r="K1366" s="22">
        <f>HLOOKUP($O1366,$B$8:$E$26,K$5,FALSE)</f>
        <v>0</v>
      </c>
      <c r="L1366" s="22">
        <f>HLOOKUP($O1366,$B$8:$E$26,L$5,FALSE)</f>
        <v>0</v>
      </c>
      <c r="M1366" s="22">
        <f t="shared" si="205"/>
        <v>0.3</v>
      </c>
      <c r="N1366" s="22">
        <f t="shared" si="206"/>
        <v>0.95</v>
      </c>
      <c r="O1366" s="22" t="s">
        <v>38</v>
      </c>
      <c r="P1366" s="24">
        <f t="shared" ca="1" si="202"/>
        <v>0.18142092411179739</v>
      </c>
      <c r="Q1366" s="24">
        <f t="shared" ca="1" si="203"/>
        <v>0.59218920854491097</v>
      </c>
      <c r="R1366" s="24">
        <f t="shared" ca="1" si="199"/>
        <v>0.77361013265670842</v>
      </c>
      <c r="S1366" s="22" t="str">
        <f t="shared" ca="1" si="200"/>
        <v/>
      </c>
      <c r="T1366" s="24" t="str">
        <f t="shared" ca="1" si="201"/>
        <v/>
      </c>
      <c r="U1366" s="24">
        <f t="shared" ca="1" si="204"/>
        <v>0</v>
      </c>
    </row>
    <row r="1367" spans="7:21" x14ac:dyDescent="0.25">
      <c r="G1367" s="22">
        <v>1360</v>
      </c>
      <c r="H1367" s="22">
        <f>HLOOKUP($O1367,$B$8:$E$26,H$5,FALSE)</f>
        <v>1</v>
      </c>
      <c r="I1367" s="22">
        <f>HLOOKUP($O1367,$B$8:$E$26,I$5,FALSE)</f>
        <v>0.3</v>
      </c>
      <c r="J1367" s="22">
        <f>HLOOKUP($O1367,$B$8:$E$26,J$5,FALSE)</f>
        <v>0.95</v>
      </c>
      <c r="K1367" s="22">
        <f>HLOOKUP($O1367,$B$8:$E$26,K$5,FALSE)</f>
        <v>0</v>
      </c>
      <c r="L1367" s="22">
        <f>HLOOKUP($O1367,$B$8:$E$26,L$5,FALSE)</f>
        <v>0</v>
      </c>
      <c r="M1367" s="22">
        <f t="shared" si="205"/>
        <v>0.3</v>
      </c>
      <c r="N1367" s="22">
        <f t="shared" si="206"/>
        <v>0.95</v>
      </c>
      <c r="O1367" s="22" t="s">
        <v>38</v>
      </c>
      <c r="P1367" s="24">
        <f t="shared" ca="1" si="202"/>
        <v>0.16982046853538479</v>
      </c>
      <c r="Q1367" s="24">
        <f t="shared" ca="1" si="203"/>
        <v>0.63835938625673438</v>
      </c>
      <c r="R1367" s="24">
        <f t="shared" ca="1" si="199"/>
        <v>0.80817985479211918</v>
      </c>
      <c r="S1367" s="22" t="str">
        <f t="shared" ca="1" si="200"/>
        <v/>
      </c>
      <c r="T1367" s="24" t="str">
        <f t="shared" ca="1" si="201"/>
        <v/>
      </c>
      <c r="U1367" s="24">
        <f t="shared" ca="1" si="204"/>
        <v>0</v>
      </c>
    </row>
    <row r="1368" spans="7:21" x14ac:dyDescent="0.25">
      <c r="G1368" s="22">
        <v>1361</v>
      </c>
      <c r="H1368" s="22">
        <f>HLOOKUP($O1368,$B$8:$E$26,H$5,FALSE)</f>
        <v>1</v>
      </c>
      <c r="I1368" s="22">
        <f>HLOOKUP($O1368,$B$8:$E$26,I$5,FALSE)</f>
        <v>0.3</v>
      </c>
      <c r="J1368" s="22">
        <f>HLOOKUP($O1368,$B$8:$E$26,J$5,FALSE)</f>
        <v>0.95</v>
      </c>
      <c r="K1368" s="22">
        <f>HLOOKUP($O1368,$B$8:$E$26,K$5,FALSE)</f>
        <v>0</v>
      </c>
      <c r="L1368" s="22">
        <f>HLOOKUP($O1368,$B$8:$E$26,L$5,FALSE)</f>
        <v>0</v>
      </c>
      <c r="M1368" s="22">
        <f t="shared" si="205"/>
        <v>0.3</v>
      </c>
      <c r="N1368" s="22">
        <f t="shared" si="206"/>
        <v>0.95</v>
      </c>
      <c r="O1368" s="22" t="s">
        <v>38</v>
      </c>
      <c r="P1368" s="24">
        <f t="shared" ca="1" si="202"/>
        <v>5.6238095264364185E-2</v>
      </c>
      <c r="Q1368" s="24">
        <f t="shared" ca="1" si="203"/>
        <v>0.55515968107984959</v>
      </c>
      <c r="R1368" s="24">
        <f t="shared" ca="1" si="199"/>
        <v>0.61139777634421377</v>
      </c>
      <c r="S1368" s="22" t="str">
        <f t="shared" ca="1" si="200"/>
        <v/>
      </c>
      <c r="T1368" s="24" t="str">
        <f t="shared" ca="1" si="201"/>
        <v/>
      </c>
      <c r="U1368" s="24">
        <f t="shared" ca="1" si="204"/>
        <v>0</v>
      </c>
    </row>
    <row r="1369" spans="7:21" x14ac:dyDescent="0.25">
      <c r="G1369" s="22">
        <v>1362</v>
      </c>
      <c r="H1369" s="22">
        <f>HLOOKUP($O1369,$B$8:$E$26,H$5,FALSE)</f>
        <v>3</v>
      </c>
      <c r="I1369" s="22">
        <f>HLOOKUP($O1369,$B$8:$E$26,I$5,FALSE)</f>
        <v>0.2</v>
      </c>
      <c r="J1369" s="22">
        <f>HLOOKUP($O1369,$B$8:$E$26,J$5,FALSE)</f>
        <v>1.26</v>
      </c>
      <c r="K1369" s="22">
        <f>HLOOKUP($O1369,$B$8:$E$26,K$5,FALSE)</f>
        <v>0</v>
      </c>
      <c r="L1369" s="22">
        <f>HLOOKUP($O1369,$B$8:$E$26,L$5,FALSE)</f>
        <v>0</v>
      </c>
      <c r="M1369" s="22">
        <f t="shared" si="205"/>
        <v>0.60000000000000009</v>
      </c>
      <c r="N1369" s="22">
        <f t="shared" si="206"/>
        <v>3.7800000000000002</v>
      </c>
      <c r="O1369" s="22" t="s">
        <v>39</v>
      </c>
      <c r="P1369" s="24">
        <f t="shared" ca="1" si="202"/>
        <v>0.35122333276104906</v>
      </c>
      <c r="Q1369" s="24">
        <f t="shared" ca="1" si="203"/>
        <v>2.4213068751019828</v>
      </c>
      <c r="R1369" s="24">
        <f t="shared" ca="1" si="199"/>
        <v>2.7725302078630318</v>
      </c>
      <c r="S1369" s="22" t="str">
        <f t="shared" ca="1" si="200"/>
        <v/>
      </c>
      <c r="T1369" s="24" t="str">
        <f t="shared" ca="1" si="201"/>
        <v/>
      </c>
      <c r="U1369" s="24">
        <f t="shared" ca="1" si="204"/>
        <v>0</v>
      </c>
    </row>
    <row r="1370" spans="7:21" x14ac:dyDescent="0.25">
      <c r="G1370" s="22">
        <v>1363</v>
      </c>
      <c r="H1370" s="22">
        <f>HLOOKUP($O1370,$B$8:$E$26,H$5,FALSE)</f>
        <v>5</v>
      </c>
      <c r="I1370" s="22">
        <f>HLOOKUP($O1370,$B$8:$E$26,I$5,FALSE)</f>
        <v>0.18</v>
      </c>
      <c r="J1370" s="22">
        <f>HLOOKUP($O1370,$B$8:$E$26,J$5,FALSE)</f>
        <v>1.37</v>
      </c>
      <c r="K1370" s="22">
        <f>HLOOKUP($O1370,$B$8:$E$26,K$5,FALSE)</f>
        <v>0</v>
      </c>
      <c r="L1370" s="22">
        <f>HLOOKUP($O1370,$B$8:$E$26,L$5,FALSE)</f>
        <v>0</v>
      </c>
      <c r="M1370" s="22">
        <f t="shared" si="205"/>
        <v>0.89999999999999991</v>
      </c>
      <c r="N1370" s="22">
        <f t="shared" si="206"/>
        <v>6.8500000000000005</v>
      </c>
      <c r="O1370" s="22" t="s">
        <v>40</v>
      </c>
      <c r="P1370" s="24">
        <f t="shared" ca="1" si="202"/>
        <v>0.53614601011589014</v>
      </c>
      <c r="Q1370" s="24">
        <f t="shared" ca="1" si="203"/>
        <v>3.8743254938499736</v>
      </c>
      <c r="R1370" s="24">
        <f t="shared" ca="1" si="199"/>
        <v>4.410471503965864</v>
      </c>
      <c r="S1370" s="22" t="str">
        <f t="shared" ca="1" si="200"/>
        <v/>
      </c>
      <c r="T1370" s="24" t="str">
        <f t="shared" ca="1" si="201"/>
        <v/>
      </c>
      <c r="U1370" s="24">
        <f t="shared" ca="1" si="204"/>
        <v>0</v>
      </c>
    </row>
    <row r="1371" spans="7:21" x14ac:dyDescent="0.25">
      <c r="G1371" s="22">
        <v>1364</v>
      </c>
      <c r="H1371" s="22">
        <f>HLOOKUP($O1371,$B$8:$E$26,H$5,FALSE)</f>
        <v>10</v>
      </c>
      <c r="I1371" s="22">
        <f>HLOOKUP($O1371,$B$8:$E$26,I$5,FALSE)</f>
        <v>0.2</v>
      </c>
      <c r="J1371" s="22">
        <f>HLOOKUP($O1371,$B$8:$E$26,J$5,FALSE)</f>
        <v>1.4</v>
      </c>
      <c r="K1371" s="22">
        <f>HLOOKUP($O1371,$B$8:$E$26,K$5,FALSE)</f>
        <v>0</v>
      </c>
      <c r="L1371" s="22">
        <f>HLOOKUP($O1371,$B$8:$E$26,L$5,FALSE)</f>
        <v>0</v>
      </c>
      <c r="M1371" s="22">
        <f t="shared" si="205"/>
        <v>2</v>
      </c>
      <c r="N1371" s="22">
        <f t="shared" si="206"/>
        <v>14</v>
      </c>
      <c r="O1371" s="22" t="s">
        <v>41</v>
      </c>
      <c r="P1371" s="24">
        <f t="shared" ca="1" si="202"/>
        <v>0.69841003359301501</v>
      </c>
      <c r="Q1371" s="24">
        <f t="shared" ca="1" si="203"/>
        <v>9.1386315320146991</v>
      </c>
      <c r="R1371" s="24">
        <f t="shared" ca="1" si="199"/>
        <v>9.8370415656077146</v>
      </c>
      <c r="S1371" s="22" t="str">
        <f t="shared" ca="1" si="200"/>
        <v/>
      </c>
      <c r="T1371" s="24" t="str">
        <f t="shared" ca="1" si="201"/>
        <v/>
      </c>
      <c r="U1371" s="24">
        <f t="shared" ca="1" si="204"/>
        <v>0</v>
      </c>
    </row>
    <row r="1372" spans="7:21" x14ac:dyDescent="0.25">
      <c r="G1372" s="22">
        <v>1365</v>
      </c>
      <c r="H1372" s="22">
        <f>HLOOKUP($O1372,$B$8:$E$26,H$5,FALSE)</f>
        <v>1</v>
      </c>
      <c r="I1372" s="22">
        <f>HLOOKUP($O1372,$B$8:$E$26,I$5,FALSE)</f>
        <v>0.3</v>
      </c>
      <c r="J1372" s="22">
        <f>HLOOKUP($O1372,$B$8:$E$26,J$5,FALSE)</f>
        <v>0.95</v>
      </c>
      <c r="K1372" s="22">
        <f>HLOOKUP($O1372,$B$8:$E$26,K$5,FALSE)</f>
        <v>0</v>
      </c>
      <c r="L1372" s="22">
        <f>HLOOKUP($O1372,$B$8:$E$26,L$5,FALSE)</f>
        <v>0</v>
      </c>
      <c r="M1372" s="22">
        <f t="shared" si="205"/>
        <v>0.3</v>
      </c>
      <c r="N1372" s="22">
        <f t="shared" si="206"/>
        <v>0.95</v>
      </c>
      <c r="O1372" s="22" t="s">
        <v>38</v>
      </c>
      <c r="P1372" s="24">
        <f t="shared" ca="1" si="202"/>
        <v>0.16943450837951107</v>
      </c>
      <c r="Q1372" s="24">
        <f t="shared" ca="1" si="203"/>
        <v>0.62784376555528121</v>
      </c>
      <c r="R1372" s="24">
        <f t="shared" ca="1" si="199"/>
        <v>0.79727827393479234</v>
      </c>
      <c r="S1372" s="22" t="str">
        <f t="shared" ca="1" si="200"/>
        <v/>
      </c>
      <c r="T1372" s="24" t="str">
        <f t="shared" ca="1" si="201"/>
        <v/>
      </c>
      <c r="U1372" s="24">
        <f t="shared" ca="1" si="204"/>
        <v>0</v>
      </c>
    </row>
    <row r="1373" spans="7:21" x14ac:dyDescent="0.25">
      <c r="G1373" s="22">
        <v>1366</v>
      </c>
      <c r="H1373" s="22">
        <f>HLOOKUP($O1373,$B$8:$E$26,H$5,FALSE)</f>
        <v>1</v>
      </c>
      <c r="I1373" s="22">
        <f>HLOOKUP($O1373,$B$8:$E$26,I$5,FALSE)</f>
        <v>0.3</v>
      </c>
      <c r="J1373" s="22">
        <f>HLOOKUP($O1373,$B$8:$E$26,J$5,FALSE)</f>
        <v>0.95</v>
      </c>
      <c r="K1373" s="22">
        <f>HLOOKUP($O1373,$B$8:$E$26,K$5,FALSE)</f>
        <v>0</v>
      </c>
      <c r="L1373" s="22">
        <f>HLOOKUP($O1373,$B$8:$E$26,L$5,FALSE)</f>
        <v>0</v>
      </c>
      <c r="M1373" s="22">
        <f t="shared" si="205"/>
        <v>0.3</v>
      </c>
      <c r="N1373" s="22">
        <f t="shared" si="206"/>
        <v>0.95</v>
      </c>
      <c r="O1373" s="22" t="s">
        <v>38</v>
      </c>
      <c r="P1373" s="24">
        <f t="shared" ca="1" si="202"/>
        <v>0.1090373913727037</v>
      </c>
      <c r="Q1373" s="24">
        <f t="shared" ca="1" si="203"/>
        <v>0.66642253375265592</v>
      </c>
      <c r="R1373" s="24">
        <f t="shared" ca="1" si="199"/>
        <v>0.77545992512535966</v>
      </c>
      <c r="S1373" s="22" t="str">
        <f t="shared" ca="1" si="200"/>
        <v/>
      </c>
      <c r="T1373" s="24" t="str">
        <f t="shared" ca="1" si="201"/>
        <v/>
      </c>
      <c r="U1373" s="24">
        <f t="shared" ca="1" si="204"/>
        <v>0</v>
      </c>
    </row>
    <row r="1374" spans="7:21" x14ac:dyDescent="0.25">
      <c r="G1374" s="22">
        <v>1367</v>
      </c>
      <c r="H1374" s="22">
        <f>HLOOKUP($O1374,$B$8:$E$26,H$5,FALSE)</f>
        <v>3</v>
      </c>
      <c r="I1374" s="22">
        <f>HLOOKUP($O1374,$B$8:$E$26,I$5,FALSE)</f>
        <v>0.2</v>
      </c>
      <c r="J1374" s="22">
        <f>HLOOKUP($O1374,$B$8:$E$26,J$5,FALSE)</f>
        <v>1.26</v>
      </c>
      <c r="K1374" s="22">
        <f>HLOOKUP($O1374,$B$8:$E$26,K$5,FALSE)</f>
        <v>0</v>
      </c>
      <c r="L1374" s="22">
        <f>HLOOKUP($O1374,$B$8:$E$26,L$5,FALSE)</f>
        <v>0</v>
      </c>
      <c r="M1374" s="22">
        <f t="shared" si="205"/>
        <v>0.60000000000000009</v>
      </c>
      <c r="N1374" s="22">
        <f t="shared" si="206"/>
        <v>3.7800000000000002</v>
      </c>
      <c r="O1374" s="22" t="s">
        <v>39</v>
      </c>
      <c r="P1374" s="24">
        <f t="shared" ca="1" si="202"/>
        <v>0.57238948588470462</v>
      </c>
      <c r="Q1374" s="24">
        <f t="shared" ca="1" si="203"/>
        <v>2.1152469196669856</v>
      </c>
      <c r="R1374" s="24">
        <f t="shared" ca="1" si="199"/>
        <v>2.6876364055516904</v>
      </c>
      <c r="S1374" s="22" t="str">
        <f t="shared" ca="1" si="200"/>
        <v/>
      </c>
      <c r="T1374" s="24" t="str">
        <f t="shared" ca="1" si="201"/>
        <v/>
      </c>
      <c r="U1374" s="24">
        <f t="shared" ca="1" si="204"/>
        <v>0</v>
      </c>
    </row>
    <row r="1375" spans="7:21" x14ac:dyDescent="0.25">
      <c r="G1375" s="22">
        <v>1368</v>
      </c>
      <c r="H1375" s="22">
        <f>HLOOKUP($O1375,$B$8:$E$26,H$5,FALSE)</f>
        <v>3</v>
      </c>
      <c r="I1375" s="22">
        <f>HLOOKUP($O1375,$B$8:$E$26,I$5,FALSE)</f>
        <v>0.2</v>
      </c>
      <c r="J1375" s="22">
        <f>HLOOKUP($O1375,$B$8:$E$26,J$5,FALSE)</f>
        <v>1.26</v>
      </c>
      <c r="K1375" s="22">
        <f>HLOOKUP($O1375,$B$8:$E$26,K$5,FALSE)</f>
        <v>0</v>
      </c>
      <c r="L1375" s="22">
        <f>HLOOKUP($O1375,$B$8:$E$26,L$5,FALSE)</f>
        <v>0</v>
      </c>
      <c r="M1375" s="22">
        <f t="shared" si="205"/>
        <v>0.60000000000000009</v>
      </c>
      <c r="N1375" s="22">
        <f t="shared" si="206"/>
        <v>3.7800000000000002</v>
      </c>
      <c r="O1375" s="22" t="s">
        <v>39</v>
      </c>
      <c r="P1375" s="24">
        <f t="shared" ca="1" si="202"/>
        <v>0.44410911340313025</v>
      </c>
      <c r="Q1375" s="24">
        <f t="shared" ca="1" si="203"/>
        <v>1.9860589958838026</v>
      </c>
      <c r="R1375" s="24">
        <f t="shared" ca="1" si="199"/>
        <v>2.4301681092869329</v>
      </c>
      <c r="S1375" s="22" t="str">
        <f t="shared" ca="1" si="200"/>
        <v/>
      </c>
      <c r="T1375" s="24" t="str">
        <f t="shared" ca="1" si="201"/>
        <v/>
      </c>
      <c r="U1375" s="24">
        <f t="shared" ca="1" si="204"/>
        <v>0</v>
      </c>
    </row>
    <row r="1376" spans="7:21" x14ac:dyDescent="0.25">
      <c r="G1376" s="22">
        <v>1369</v>
      </c>
      <c r="H1376" s="22">
        <f>HLOOKUP($O1376,$B$8:$E$26,H$5,FALSE)</f>
        <v>5</v>
      </c>
      <c r="I1376" s="22">
        <f>HLOOKUP($O1376,$B$8:$E$26,I$5,FALSE)</f>
        <v>0.18</v>
      </c>
      <c r="J1376" s="22">
        <f>HLOOKUP($O1376,$B$8:$E$26,J$5,FALSE)</f>
        <v>1.37</v>
      </c>
      <c r="K1376" s="22">
        <f>HLOOKUP($O1376,$B$8:$E$26,K$5,FALSE)</f>
        <v>0</v>
      </c>
      <c r="L1376" s="22">
        <f>HLOOKUP($O1376,$B$8:$E$26,L$5,FALSE)</f>
        <v>0</v>
      </c>
      <c r="M1376" s="22">
        <f t="shared" si="205"/>
        <v>0.89999999999999991</v>
      </c>
      <c r="N1376" s="22">
        <f t="shared" si="206"/>
        <v>6.8500000000000005</v>
      </c>
      <c r="O1376" s="22" t="s">
        <v>40</v>
      </c>
      <c r="P1376" s="24">
        <f t="shared" ca="1" si="202"/>
        <v>0.73307676065880312</v>
      </c>
      <c r="Q1376" s="24">
        <f t="shared" ca="1" si="203"/>
        <v>3.4659178986055181</v>
      </c>
      <c r="R1376" s="24">
        <f t="shared" ca="1" si="199"/>
        <v>4.1989946592643212</v>
      </c>
      <c r="S1376" s="22" t="str">
        <f t="shared" ca="1" si="200"/>
        <v/>
      </c>
      <c r="T1376" s="24" t="str">
        <f t="shared" ca="1" si="201"/>
        <v/>
      </c>
      <c r="U1376" s="24">
        <f t="shared" ca="1" si="204"/>
        <v>0</v>
      </c>
    </row>
    <row r="1377" spans="7:21" x14ac:dyDescent="0.25">
      <c r="G1377" s="22">
        <v>1370</v>
      </c>
      <c r="H1377" s="22">
        <f>HLOOKUP($O1377,$B$8:$E$26,H$5,FALSE)</f>
        <v>5</v>
      </c>
      <c r="I1377" s="22">
        <f>HLOOKUP($O1377,$B$8:$E$26,I$5,FALSE)</f>
        <v>0.18</v>
      </c>
      <c r="J1377" s="22">
        <f>HLOOKUP($O1377,$B$8:$E$26,J$5,FALSE)</f>
        <v>1.37</v>
      </c>
      <c r="K1377" s="22">
        <f>HLOOKUP($O1377,$B$8:$E$26,K$5,FALSE)</f>
        <v>0</v>
      </c>
      <c r="L1377" s="22">
        <f>HLOOKUP($O1377,$B$8:$E$26,L$5,FALSE)</f>
        <v>0</v>
      </c>
      <c r="M1377" s="22">
        <f t="shared" si="205"/>
        <v>0.89999999999999991</v>
      </c>
      <c r="N1377" s="22">
        <f t="shared" si="206"/>
        <v>6.8500000000000005</v>
      </c>
      <c r="O1377" s="22" t="s">
        <v>40</v>
      </c>
      <c r="P1377" s="24">
        <f t="shared" ca="1" si="202"/>
        <v>1.39947289228868E-2</v>
      </c>
      <c r="Q1377" s="24">
        <f t="shared" ca="1" si="203"/>
        <v>4.041863317064915</v>
      </c>
      <c r="R1377" s="24">
        <f t="shared" ca="1" si="199"/>
        <v>4.0558580459878018</v>
      </c>
      <c r="S1377" s="22" t="str">
        <f t="shared" ca="1" si="200"/>
        <v/>
      </c>
      <c r="T1377" s="24" t="str">
        <f t="shared" ca="1" si="201"/>
        <v/>
      </c>
      <c r="U1377" s="24">
        <f t="shared" ca="1" si="204"/>
        <v>0</v>
      </c>
    </row>
    <row r="1378" spans="7:21" x14ac:dyDescent="0.25">
      <c r="G1378" s="22">
        <v>1371</v>
      </c>
      <c r="H1378" s="22">
        <f>HLOOKUP($O1378,$B$8:$E$26,H$5,FALSE)</f>
        <v>5</v>
      </c>
      <c r="I1378" s="22">
        <f>HLOOKUP($O1378,$B$8:$E$26,I$5,FALSE)</f>
        <v>0.18</v>
      </c>
      <c r="J1378" s="22">
        <f>HLOOKUP($O1378,$B$8:$E$26,J$5,FALSE)</f>
        <v>1.37</v>
      </c>
      <c r="K1378" s="22">
        <f>HLOOKUP($O1378,$B$8:$E$26,K$5,FALSE)</f>
        <v>0</v>
      </c>
      <c r="L1378" s="22">
        <f>HLOOKUP($O1378,$B$8:$E$26,L$5,FALSE)</f>
        <v>0</v>
      </c>
      <c r="M1378" s="22">
        <f t="shared" si="205"/>
        <v>0.89999999999999991</v>
      </c>
      <c r="N1378" s="22">
        <f t="shared" si="206"/>
        <v>6.8500000000000005</v>
      </c>
      <c r="O1378" s="22" t="s">
        <v>40</v>
      </c>
      <c r="P1378" s="24">
        <f t="shared" ca="1" si="202"/>
        <v>0.13663232775756001</v>
      </c>
      <c r="Q1378" s="24">
        <f t="shared" ca="1" si="203"/>
        <v>3.6446003763722707</v>
      </c>
      <c r="R1378" s="24">
        <f t="shared" ca="1" si="199"/>
        <v>3.7812327041298306</v>
      </c>
      <c r="S1378" s="22" t="str">
        <f t="shared" ca="1" si="200"/>
        <v/>
      </c>
      <c r="T1378" s="24" t="str">
        <f t="shared" ca="1" si="201"/>
        <v/>
      </c>
      <c r="U1378" s="24">
        <f t="shared" ca="1" si="204"/>
        <v>0</v>
      </c>
    </row>
    <row r="1379" spans="7:21" x14ac:dyDescent="0.25">
      <c r="G1379" s="22">
        <v>1372</v>
      </c>
      <c r="H1379" s="22">
        <f>HLOOKUP($O1379,$B$8:$E$26,H$5,FALSE)</f>
        <v>3</v>
      </c>
      <c r="I1379" s="22">
        <f>HLOOKUP($O1379,$B$8:$E$26,I$5,FALSE)</f>
        <v>0.2</v>
      </c>
      <c r="J1379" s="22">
        <f>HLOOKUP($O1379,$B$8:$E$26,J$5,FALSE)</f>
        <v>1.26</v>
      </c>
      <c r="K1379" s="22">
        <f>HLOOKUP($O1379,$B$8:$E$26,K$5,FALSE)</f>
        <v>0</v>
      </c>
      <c r="L1379" s="22">
        <f>HLOOKUP($O1379,$B$8:$E$26,L$5,FALSE)</f>
        <v>0</v>
      </c>
      <c r="M1379" s="22">
        <f t="shared" si="205"/>
        <v>0.60000000000000009</v>
      </c>
      <c r="N1379" s="22">
        <f t="shared" si="206"/>
        <v>3.7800000000000002</v>
      </c>
      <c r="O1379" s="22" t="s">
        <v>39</v>
      </c>
      <c r="P1379" s="24">
        <f t="shared" ca="1" si="202"/>
        <v>0.46729506730783416</v>
      </c>
      <c r="Q1379" s="24">
        <f t="shared" ca="1" si="203"/>
        <v>1.7881855704169425</v>
      </c>
      <c r="R1379" s="24">
        <f t="shared" ca="1" si="199"/>
        <v>2.2554806377247765</v>
      </c>
      <c r="S1379" s="22" t="str">
        <f t="shared" ca="1" si="200"/>
        <v/>
      </c>
      <c r="T1379" s="24" t="str">
        <f t="shared" ca="1" si="201"/>
        <v/>
      </c>
      <c r="U1379" s="24">
        <f t="shared" ca="1" si="204"/>
        <v>0</v>
      </c>
    </row>
    <row r="1380" spans="7:21" x14ac:dyDescent="0.25">
      <c r="G1380" s="22">
        <v>1373</v>
      </c>
      <c r="H1380" s="22">
        <f>HLOOKUP($O1380,$B$8:$E$26,H$5,FALSE)</f>
        <v>3</v>
      </c>
      <c r="I1380" s="22">
        <f>HLOOKUP($O1380,$B$8:$E$26,I$5,FALSE)</f>
        <v>0.2</v>
      </c>
      <c r="J1380" s="22">
        <f>HLOOKUP($O1380,$B$8:$E$26,J$5,FALSE)</f>
        <v>1.26</v>
      </c>
      <c r="K1380" s="22">
        <f>HLOOKUP($O1380,$B$8:$E$26,K$5,FALSE)</f>
        <v>0</v>
      </c>
      <c r="L1380" s="22">
        <f>HLOOKUP($O1380,$B$8:$E$26,L$5,FALSE)</f>
        <v>0</v>
      </c>
      <c r="M1380" s="22">
        <f t="shared" si="205"/>
        <v>0.60000000000000009</v>
      </c>
      <c r="N1380" s="22">
        <f t="shared" si="206"/>
        <v>3.7800000000000002</v>
      </c>
      <c r="O1380" s="22" t="s">
        <v>39</v>
      </c>
      <c r="P1380" s="24">
        <f t="shared" ca="1" si="202"/>
        <v>0.35063306891774626</v>
      </c>
      <c r="Q1380" s="24">
        <f t="shared" ca="1" si="203"/>
        <v>2.3335150724013993</v>
      </c>
      <c r="R1380" s="24">
        <f t="shared" ca="1" si="199"/>
        <v>2.6841481413191457</v>
      </c>
      <c r="S1380" s="22" t="str">
        <f t="shared" ca="1" si="200"/>
        <v/>
      </c>
      <c r="T1380" s="24" t="str">
        <f t="shared" ca="1" si="201"/>
        <v/>
      </c>
      <c r="U1380" s="24">
        <f t="shared" ca="1" si="204"/>
        <v>0</v>
      </c>
    </row>
    <row r="1381" spans="7:21" x14ac:dyDescent="0.25">
      <c r="G1381" s="22">
        <v>1374</v>
      </c>
      <c r="H1381" s="22">
        <f>HLOOKUP($O1381,$B$8:$E$26,H$5,FALSE)</f>
        <v>10</v>
      </c>
      <c r="I1381" s="22">
        <f>HLOOKUP($O1381,$B$8:$E$26,I$5,FALSE)</f>
        <v>0.2</v>
      </c>
      <c r="J1381" s="22">
        <f>HLOOKUP($O1381,$B$8:$E$26,J$5,FALSE)</f>
        <v>1.4</v>
      </c>
      <c r="K1381" s="22">
        <f>HLOOKUP($O1381,$B$8:$E$26,K$5,FALSE)</f>
        <v>0</v>
      </c>
      <c r="L1381" s="22">
        <f>HLOOKUP($O1381,$B$8:$E$26,L$5,FALSE)</f>
        <v>0</v>
      </c>
      <c r="M1381" s="22">
        <f t="shared" si="205"/>
        <v>2</v>
      </c>
      <c r="N1381" s="22">
        <f t="shared" si="206"/>
        <v>14</v>
      </c>
      <c r="O1381" s="22" t="s">
        <v>41</v>
      </c>
      <c r="P1381" s="24">
        <f t="shared" ca="1" si="202"/>
        <v>1.6320958209143217</v>
      </c>
      <c r="Q1381" s="24">
        <f t="shared" ca="1" si="203"/>
        <v>8.6538669284192142</v>
      </c>
      <c r="R1381" s="24">
        <f t="shared" ca="1" si="199"/>
        <v>10.285962749333535</v>
      </c>
      <c r="S1381" s="22" t="str">
        <f t="shared" ca="1" si="200"/>
        <v>D</v>
      </c>
      <c r="T1381" s="24">
        <f t="shared" ca="1" si="201"/>
        <v>0.28596274933353527</v>
      </c>
      <c r="U1381" s="24">
        <f t="shared" ca="1" si="204"/>
        <v>0</v>
      </c>
    </row>
    <row r="1382" spans="7:21" x14ac:dyDescent="0.25">
      <c r="G1382" s="22">
        <v>1375</v>
      </c>
      <c r="H1382" s="22">
        <f>HLOOKUP($O1382,$B$8:$E$26,H$5,FALSE)</f>
        <v>1</v>
      </c>
      <c r="I1382" s="22">
        <f>HLOOKUP($O1382,$B$8:$E$26,I$5,FALSE)</f>
        <v>0.3</v>
      </c>
      <c r="J1382" s="22">
        <f>HLOOKUP($O1382,$B$8:$E$26,J$5,FALSE)</f>
        <v>0.95</v>
      </c>
      <c r="K1382" s="22">
        <f>HLOOKUP($O1382,$B$8:$E$26,K$5,FALSE)</f>
        <v>0</v>
      </c>
      <c r="L1382" s="22">
        <f>HLOOKUP($O1382,$B$8:$E$26,L$5,FALSE)</f>
        <v>0</v>
      </c>
      <c r="M1382" s="22">
        <f t="shared" si="205"/>
        <v>0.3</v>
      </c>
      <c r="N1382" s="22">
        <f t="shared" si="206"/>
        <v>0.95</v>
      </c>
      <c r="O1382" s="22" t="s">
        <v>38</v>
      </c>
      <c r="P1382" s="24">
        <f t="shared" ca="1" si="202"/>
        <v>6.6080561450052103E-2</v>
      </c>
      <c r="Q1382" s="24">
        <f t="shared" ca="1" si="203"/>
        <v>0.66411478143568425</v>
      </c>
      <c r="R1382" s="24">
        <f t="shared" ca="1" si="199"/>
        <v>0.7301953428857364</v>
      </c>
      <c r="S1382" s="22" t="str">
        <f t="shared" ca="1" si="200"/>
        <v/>
      </c>
      <c r="T1382" s="24" t="str">
        <f t="shared" ca="1" si="201"/>
        <v/>
      </c>
      <c r="U1382" s="24">
        <f t="shared" ca="1" si="204"/>
        <v>0</v>
      </c>
    </row>
    <row r="1383" spans="7:21" x14ac:dyDescent="0.25">
      <c r="G1383" s="22">
        <v>1376</v>
      </c>
      <c r="H1383" s="22">
        <f>HLOOKUP($O1383,$B$8:$E$26,H$5,FALSE)</f>
        <v>5</v>
      </c>
      <c r="I1383" s="22">
        <f>HLOOKUP($O1383,$B$8:$E$26,I$5,FALSE)</f>
        <v>0.18</v>
      </c>
      <c r="J1383" s="22">
        <f>HLOOKUP($O1383,$B$8:$E$26,J$5,FALSE)</f>
        <v>1.37</v>
      </c>
      <c r="K1383" s="22">
        <f>HLOOKUP($O1383,$B$8:$E$26,K$5,FALSE)</f>
        <v>0</v>
      </c>
      <c r="L1383" s="22">
        <f>HLOOKUP($O1383,$B$8:$E$26,L$5,FALSE)</f>
        <v>0</v>
      </c>
      <c r="M1383" s="22">
        <f t="shared" si="205"/>
        <v>0.89999999999999991</v>
      </c>
      <c r="N1383" s="22">
        <f t="shared" si="206"/>
        <v>6.8500000000000005</v>
      </c>
      <c r="O1383" s="22" t="s">
        <v>40</v>
      </c>
      <c r="P1383" s="24">
        <f t="shared" ca="1" si="202"/>
        <v>0.67870638978906406</v>
      </c>
      <c r="Q1383" s="24">
        <f t="shared" ca="1" si="203"/>
        <v>3.552269309489819</v>
      </c>
      <c r="R1383" s="24">
        <f t="shared" ca="1" si="199"/>
        <v>4.2309756992788827</v>
      </c>
      <c r="S1383" s="22" t="str">
        <f t="shared" ca="1" si="200"/>
        <v/>
      </c>
      <c r="T1383" s="24" t="str">
        <f t="shared" ca="1" si="201"/>
        <v/>
      </c>
      <c r="U1383" s="24">
        <f t="shared" ca="1" si="204"/>
        <v>0</v>
      </c>
    </row>
    <row r="1384" spans="7:21" x14ac:dyDescent="0.25">
      <c r="G1384" s="22">
        <v>1377</v>
      </c>
      <c r="H1384" s="22">
        <f>HLOOKUP($O1384,$B$8:$E$26,H$5,FALSE)</f>
        <v>5</v>
      </c>
      <c r="I1384" s="22">
        <f>HLOOKUP($O1384,$B$8:$E$26,I$5,FALSE)</f>
        <v>0.18</v>
      </c>
      <c r="J1384" s="22">
        <f>HLOOKUP($O1384,$B$8:$E$26,J$5,FALSE)</f>
        <v>1.37</v>
      </c>
      <c r="K1384" s="22">
        <f>HLOOKUP($O1384,$B$8:$E$26,K$5,FALSE)</f>
        <v>0</v>
      </c>
      <c r="L1384" s="22">
        <f>HLOOKUP($O1384,$B$8:$E$26,L$5,FALSE)</f>
        <v>0</v>
      </c>
      <c r="M1384" s="22">
        <f t="shared" si="205"/>
        <v>0.89999999999999991</v>
      </c>
      <c r="N1384" s="22">
        <f t="shared" si="206"/>
        <v>6.8500000000000005</v>
      </c>
      <c r="O1384" s="22" t="s">
        <v>40</v>
      </c>
      <c r="P1384" s="24">
        <f t="shared" ca="1" si="202"/>
        <v>0.68661036497643491</v>
      </c>
      <c r="Q1384" s="24">
        <f t="shared" ca="1" si="203"/>
        <v>4.3387394119234326</v>
      </c>
      <c r="R1384" s="24">
        <f t="shared" ca="1" si="199"/>
        <v>5.0253497768998674</v>
      </c>
      <c r="S1384" s="22" t="str">
        <f t="shared" ca="1" si="200"/>
        <v>C</v>
      </c>
      <c r="T1384" s="24">
        <f t="shared" ca="1" si="201"/>
        <v>2.5349776899867393E-2</v>
      </c>
      <c r="U1384" s="24">
        <f t="shared" ca="1" si="204"/>
        <v>0</v>
      </c>
    </row>
    <row r="1385" spans="7:21" x14ac:dyDescent="0.25">
      <c r="G1385" s="22">
        <v>1378</v>
      </c>
      <c r="H1385" s="22">
        <f>HLOOKUP($O1385,$B$8:$E$26,H$5,FALSE)</f>
        <v>5</v>
      </c>
      <c r="I1385" s="22">
        <f>HLOOKUP($O1385,$B$8:$E$26,I$5,FALSE)</f>
        <v>0.18</v>
      </c>
      <c r="J1385" s="22">
        <f>HLOOKUP($O1385,$B$8:$E$26,J$5,FALSE)</f>
        <v>1.37</v>
      </c>
      <c r="K1385" s="22">
        <f>HLOOKUP($O1385,$B$8:$E$26,K$5,FALSE)</f>
        <v>0</v>
      </c>
      <c r="L1385" s="22">
        <f>HLOOKUP($O1385,$B$8:$E$26,L$5,FALSE)</f>
        <v>0</v>
      </c>
      <c r="M1385" s="22">
        <f t="shared" si="205"/>
        <v>0.89999999999999991</v>
      </c>
      <c r="N1385" s="22">
        <f t="shared" si="206"/>
        <v>6.8500000000000005</v>
      </c>
      <c r="O1385" s="22" t="s">
        <v>40</v>
      </c>
      <c r="P1385" s="24">
        <f t="shared" ca="1" si="202"/>
        <v>0.44894839833030631</v>
      </c>
      <c r="Q1385" s="24">
        <f t="shared" ca="1" si="203"/>
        <v>4.0173740569758705</v>
      </c>
      <c r="R1385" s="24">
        <f t="shared" ca="1" si="199"/>
        <v>4.4663224553061767</v>
      </c>
      <c r="S1385" s="22" t="str">
        <f t="shared" ca="1" si="200"/>
        <v/>
      </c>
      <c r="T1385" s="24" t="str">
        <f t="shared" ca="1" si="201"/>
        <v/>
      </c>
      <c r="U1385" s="24">
        <f t="shared" ca="1" si="204"/>
        <v>0</v>
      </c>
    </row>
    <row r="1386" spans="7:21" x14ac:dyDescent="0.25">
      <c r="G1386" s="22">
        <v>1379</v>
      </c>
      <c r="H1386" s="22">
        <f>HLOOKUP($O1386,$B$8:$E$26,H$5,FALSE)</f>
        <v>1</v>
      </c>
      <c r="I1386" s="22">
        <f>HLOOKUP($O1386,$B$8:$E$26,I$5,FALSE)</f>
        <v>0.3</v>
      </c>
      <c r="J1386" s="22">
        <f>HLOOKUP($O1386,$B$8:$E$26,J$5,FALSE)</f>
        <v>0.95</v>
      </c>
      <c r="K1386" s="22">
        <f>HLOOKUP($O1386,$B$8:$E$26,K$5,FALSE)</f>
        <v>0</v>
      </c>
      <c r="L1386" s="22">
        <f>HLOOKUP($O1386,$B$8:$E$26,L$5,FALSE)</f>
        <v>0</v>
      </c>
      <c r="M1386" s="22">
        <f t="shared" si="205"/>
        <v>0.3</v>
      </c>
      <c r="N1386" s="22">
        <f t="shared" si="206"/>
        <v>0.95</v>
      </c>
      <c r="O1386" s="22" t="s">
        <v>38</v>
      </c>
      <c r="P1386" s="24">
        <f t="shared" ca="1" si="202"/>
        <v>1.193369840525913E-2</v>
      </c>
      <c r="Q1386" s="24">
        <f t="shared" ca="1" si="203"/>
        <v>0.60848340311295213</v>
      </c>
      <c r="R1386" s="24">
        <f t="shared" ca="1" si="199"/>
        <v>0.62041710151821128</v>
      </c>
      <c r="S1386" s="22" t="str">
        <f t="shared" ca="1" si="200"/>
        <v/>
      </c>
      <c r="T1386" s="24" t="str">
        <f t="shared" ca="1" si="201"/>
        <v/>
      </c>
      <c r="U1386" s="24">
        <f t="shared" ca="1" si="204"/>
        <v>0</v>
      </c>
    </row>
    <row r="1387" spans="7:21" x14ac:dyDescent="0.25">
      <c r="G1387" s="22">
        <v>1380</v>
      </c>
      <c r="H1387" s="22">
        <f>HLOOKUP($O1387,$B$8:$E$26,H$5,FALSE)</f>
        <v>1</v>
      </c>
      <c r="I1387" s="22">
        <f>HLOOKUP($O1387,$B$8:$E$26,I$5,FALSE)</f>
        <v>0.3</v>
      </c>
      <c r="J1387" s="22">
        <f>HLOOKUP($O1387,$B$8:$E$26,J$5,FALSE)</f>
        <v>0.95</v>
      </c>
      <c r="K1387" s="22">
        <f>HLOOKUP($O1387,$B$8:$E$26,K$5,FALSE)</f>
        <v>0</v>
      </c>
      <c r="L1387" s="22">
        <f>HLOOKUP($O1387,$B$8:$E$26,L$5,FALSE)</f>
        <v>0</v>
      </c>
      <c r="M1387" s="22">
        <f t="shared" si="205"/>
        <v>0.3</v>
      </c>
      <c r="N1387" s="22">
        <f t="shared" si="206"/>
        <v>0.95</v>
      </c>
      <c r="O1387" s="22" t="s">
        <v>38</v>
      </c>
      <c r="P1387" s="24">
        <f t="shared" ca="1" si="202"/>
        <v>7.1965460471900104E-3</v>
      </c>
      <c r="Q1387" s="24">
        <f t="shared" ca="1" si="203"/>
        <v>0.66513708913863734</v>
      </c>
      <c r="R1387" s="24">
        <f t="shared" ca="1" si="199"/>
        <v>0.67233363518582734</v>
      </c>
      <c r="S1387" s="22" t="str">
        <f t="shared" ca="1" si="200"/>
        <v/>
      </c>
      <c r="T1387" s="24" t="str">
        <f t="shared" ca="1" si="201"/>
        <v/>
      </c>
      <c r="U1387" s="24">
        <f t="shared" ca="1" si="204"/>
        <v>0</v>
      </c>
    </row>
    <row r="1388" spans="7:21" x14ac:dyDescent="0.25">
      <c r="G1388" s="22">
        <v>1381</v>
      </c>
      <c r="H1388" s="22">
        <f>HLOOKUP($O1388,$B$8:$E$26,H$5,FALSE)</f>
        <v>1</v>
      </c>
      <c r="I1388" s="22">
        <f>HLOOKUP($O1388,$B$8:$E$26,I$5,FALSE)</f>
        <v>0.3</v>
      </c>
      <c r="J1388" s="22">
        <f>HLOOKUP($O1388,$B$8:$E$26,J$5,FALSE)</f>
        <v>0.95</v>
      </c>
      <c r="K1388" s="22">
        <f>HLOOKUP($O1388,$B$8:$E$26,K$5,FALSE)</f>
        <v>0</v>
      </c>
      <c r="L1388" s="22">
        <f>HLOOKUP($O1388,$B$8:$E$26,L$5,FALSE)</f>
        <v>0</v>
      </c>
      <c r="M1388" s="22">
        <f t="shared" si="205"/>
        <v>0.3</v>
      </c>
      <c r="N1388" s="22">
        <f t="shared" si="206"/>
        <v>0.95</v>
      </c>
      <c r="O1388" s="22" t="s">
        <v>38</v>
      </c>
      <c r="P1388" s="24">
        <f t="shared" ca="1" si="202"/>
        <v>0.25523976344140287</v>
      </c>
      <c r="Q1388" s="24">
        <f t="shared" ca="1" si="203"/>
        <v>0.67029796124131491</v>
      </c>
      <c r="R1388" s="24">
        <f t="shared" ref="R1388:R1443" ca="1" si="207">SUM(P1388:Q1388)</f>
        <v>0.92553772468271778</v>
      </c>
      <c r="S1388" s="22" t="str">
        <f t="shared" ref="S1388:S1443" ca="1" si="208">IF(H1388&lt;R1388,O1388,"")</f>
        <v/>
      </c>
      <c r="T1388" s="24" t="str">
        <f t="shared" ref="T1388:T1443" ca="1" si="209">IF(S1388=O1388,R1388-H1388,"")</f>
        <v/>
      </c>
      <c r="U1388" s="24">
        <f t="shared" ca="1" si="204"/>
        <v>0</v>
      </c>
    </row>
    <row r="1389" spans="7:21" x14ac:dyDescent="0.25">
      <c r="G1389" s="22">
        <v>1382</v>
      </c>
      <c r="H1389" s="22">
        <f>HLOOKUP($O1389,$B$8:$E$26,H$5,FALSE)</f>
        <v>5</v>
      </c>
      <c r="I1389" s="22">
        <f>HLOOKUP($O1389,$B$8:$E$26,I$5,FALSE)</f>
        <v>0.18</v>
      </c>
      <c r="J1389" s="22">
        <f>HLOOKUP($O1389,$B$8:$E$26,J$5,FALSE)</f>
        <v>1.37</v>
      </c>
      <c r="K1389" s="22">
        <f>HLOOKUP($O1389,$B$8:$E$26,K$5,FALSE)</f>
        <v>0</v>
      </c>
      <c r="L1389" s="22">
        <f>HLOOKUP($O1389,$B$8:$E$26,L$5,FALSE)</f>
        <v>0</v>
      </c>
      <c r="M1389" s="22">
        <f t="shared" si="205"/>
        <v>0.89999999999999991</v>
      </c>
      <c r="N1389" s="22">
        <f t="shared" si="206"/>
        <v>6.8500000000000005</v>
      </c>
      <c r="O1389" s="22" t="s">
        <v>40</v>
      </c>
      <c r="P1389" s="24">
        <f t="shared" ca="1" si="202"/>
        <v>4.8512384840689177E-2</v>
      </c>
      <c r="Q1389" s="24">
        <f t="shared" ca="1" si="203"/>
        <v>4.3175745542560531</v>
      </c>
      <c r="R1389" s="24">
        <f t="shared" ca="1" si="207"/>
        <v>4.3660869390967418</v>
      </c>
      <c r="S1389" s="22" t="str">
        <f t="shared" ca="1" si="208"/>
        <v/>
      </c>
      <c r="T1389" s="24" t="str">
        <f t="shared" ca="1" si="209"/>
        <v/>
      </c>
      <c r="U1389" s="24">
        <f t="shared" ca="1" si="204"/>
        <v>0</v>
      </c>
    </row>
    <row r="1390" spans="7:21" x14ac:dyDescent="0.25">
      <c r="G1390" s="22">
        <v>1383</v>
      </c>
      <c r="H1390" s="22">
        <f>HLOOKUP($O1390,$B$8:$E$26,H$5,FALSE)</f>
        <v>3</v>
      </c>
      <c r="I1390" s="22">
        <f>HLOOKUP($O1390,$B$8:$E$26,I$5,FALSE)</f>
        <v>0.2</v>
      </c>
      <c r="J1390" s="22">
        <f>HLOOKUP($O1390,$B$8:$E$26,J$5,FALSE)</f>
        <v>1.26</v>
      </c>
      <c r="K1390" s="22">
        <f>HLOOKUP($O1390,$B$8:$E$26,K$5,FALSE)</f>
        <v>0</v>
      </c>
      <c r="L1390" s="22">
        <f>HLOOKUP($O1390,$B$8:$E$26,L$5,FALSE)</f>
        <v>0</v>
      </c>
      <c r="M1390" s="22">
        <f t="shared" si="205"/>
        <v>0.60000000000000009</v>
      </c>
      <c r="N1390" s="22">
        <f t="shared" si="206"/>
        <v>3.7800000000000002</v>
      </c>
      <c r="O1390" s="22" t="s">
        <v>39</v>
      </c>
      <c r="P1390" s="24">
        <f t="shared" ca="1" si="202"/>
        <v>0.28027876774416383</v>
      </c>
      <c r="Q1390" s="24">
        <f t="shared" ca="1" si="203"/>
        <v>2.2148412823876491</v>
      </c>
      <c r="R1390" s="24">
        <f t="shared" ca="1" si="207"/>
        <v>2.4951200501318129</v>
      </c>
      <c r="S1390" s="22" t="str">
        <f t="shared" ca="1" si="208"/>
        <v/>
      </c>
      <c r="T1390" s="24" t="str">
        <f t="shared" ca="1" si="209"/>
        <v/>
      </c>
      <c r="U1390" s="24">
        <f t="shared" ca="1" si="204"/>
        <v>0</v>
      </c>
    </row>
    <row r="1391" spans="7:21" x14ac:dyDescent="0.25">
      <c r="G1391" s="22">
        <v>1384</v>
      </c>
      <c r="H1391" s="22">
        <f>HLOOKUP($O1391,$B$8:$E$26,H$5,FALSE)</f>
        <v>3</v>
      </c>
      <c r="I1391" s="22">
        <f>HLOOKUP($O1391,$B$8:$E$26,I$5,FALSE)</f>
        <v>0.2</v>
      </c>
      <c r="J1391" s="22">
        <f>HLOOKUP($O1391,$B$8:$E$26,J$5,FALSE)</f>
        <v>1.26</v>
      </c>
      <c r="K1391" s="22">
        <f>HLOOKUP($O1391,$B$8:$E$26,K$5,FALSE)</f>
        <v>0</v>
      </c>
      <c r="L1391" s="22">
        <f>HLOOKUP($O1391,$B$8:$E$26,L$5,FALSE)</f>
        <v>0</v>
      </c>
      <c r="M1391" s="22">
        <f t="shared" si="205"/>
        <v>0.60000000000000009</v>
      </c>
      <c r="N1391" s="22">
        <f t="shared" si="206"/>
        <v>3.7800000000000002</v>
      </c>
      <c r="O1391" s="22" t="s">
        <v>39</v>
      </c>
      <c r="P1391" s="24">
        <f t="shared" ca="1" si="202"/>
        <v>0.12366053347787066</v>
      </c>
      <c r="Q1391" s="24">
        <f t="shared" ca="1" si="203"/>
        <v>1.8843382589885831</v>
      </c>
      <c r="R1391" s="24">
        <f t="shared" ca="1" si="207"/>
        <v>2.007998792466454</v>
      </c>
      <c r="S1391" s="22" t="str">
        <f t="shared" ca="1" si="208"/>
        <v/>
      </c>
      <c r="T1391" s="24" t="str">
        <f t="shared" ca="1" si="209"/>
        <v/>
      </c>
      <c r="U1391" s="24">
        <f t="shared" ca="1" si="204"/>
        <v>0</v>
      </c>
    </row>
    <row r="1392" spans="7:21" x14ac:dyDescent="0.25">
      <c r="G1392" s="22">
        <v>1385</v>
      </c>
      <c r="H1392" s="22">
        <f>HLOOKUP($O1392,$B$8:$E$26,H$5,FALSE)</f>
        <v>1</v>
      </c>
      <c r="I1392" s="22">
        <f>HLOOKUP($O1392,$B$8:$E$26,I$5,FALSE)</f>
        <v>0.3</v>
      </c>
      <c r="J1392" s="22">
        <f>HLOOKUP($O1392,$B$8:$E$26,J$5,FALSE)</f>
        <v>0.95</v>
      </c>
      <c r="K1392" s="22">
        <f>HLOOKUP($O1392,$B$8:$E$26,K$5,FALSE)</f>
        <v>0</v>
      </c>
      <c r="L1392" s="22">
        <f>HLOOKUP($O1392,$B$8:$E$26,L$5,FALSE)</f>
        <v>0</v>
      </c>
      <c r="M1392" s="22">
        <f t="shared" si="205"/>
        <v>0.3</v>
      </c>
      <c r="N1392" s="22">
        <f t="shared" si="206"/>
        <v>0.95</v>
      </c>
      <c r="O1392" s="22" t="s">
        <v>38</v>
      </c>
      <c r="P1392" s="24">
        <f t="shared" ca="1" si="202"/>
        <v>0.21193077323654697</v>
      </c>
      <c r="Q1392" s="24">
        <f t="shared" ca="1" si="203"/>
        <v>0.65916868291566788</v>
      </c>
      <c r="R1392" s="24">
        <f t="shared" ca="1" si="207"/>
        <v>0.87109945615221485</v>
      </c>
      <c r="S1392" s="22" t="str">
        <f t="shared" ca="1" si="208"/>
        <v/>
      </c>
      <c r="T1392" s="24" t="str">
        <f t="shared" ca="1" si="209"/>
        <v/>
      </c>
      <c r="U1392" s="24">
        <f t="shared" ca="1" si="204"/>
        <v>0</v>
      </c>
    </row>
    <row r="1393" spans="7:21" x14ac:dyDescent="0.25">
      <c r="G1393" s="22">
        <v>1386</v>
      </c>
      <c r="H1393" s="22">
        <f>HLOOKUP($O1393,$B$8:$E$26,H$5,FALSE)</f>
        <v>10</v>
      </c>
      <c r="I1393" s="22">
        <f>HLOOKUP($O1393,$B$8:$E$26,I$5,FALSE)</f>
        <v>0.2</v>
      </c>
      <c r="J1393" s="22">
        <f>HLOOKUP($O1393,$B$8:$E$26,J$5,FALSE)</f>
        <v>1.4</v>
      </c>
      <c r="K1393" s="22">
        <f>HLOOKUP($O1393,$B$8:$E$26,K$5,FALSE)</f>
        <v>0</v>
      </c>
      <c r="L1393" s="22">
        <f>HLOOKUP($O1393,$B$8:$E$26,L$5,FALSE)</f>
        <v>0</v>
      </c>
      <c r="M1393" s="22">
        <f t="shared" si="205"/>
        <v>2</v>
      </c>
      <c r="N1393" s="22">
        <f t="shared" si="206"/>
        <v>14</v>
      </c>
      <c r="O1393" s="22" t="s">
        <v>41</v>
      </c>
      <c r="P1393" s="24">
        <f t="shared" ca="1" si="202"/>
        <v>1.6112888262198706</v>
      </c>
      <c r="Q1393" s="24">
        <f t="shared" ca="1" si="203"/>
        <v>7.6556825689723587</v>
      </c>
      <c r="R1393" s="24">
        <f t="shared" ca="1" si="207"/>
        <v>9.266971395192229</v>
      </c>
      <c r="S1393" s="22" t="str">
        <f t="shared" ca="1" si="208"/>
        <v/>
      </c>
      <c r="T1393" s="24" t="str">
        <f t="shared" ca="1" si="209"/>
        <v/>
      </c>
      <c r="U1393" s="24">
        <f t="shared" ca="1" si="204"/>
        <v>0</v>
      </c>
    </row>
    <row r="1394" spans="7:21" x14ac:dyDescent="0.25">
      <c r="G1394" s="22">
        <v>1387</v>
      </c>
      <c r="H1394" s="22">
        <f>HLOOKUP($O1394,$B$8:$E$26,H$5,FALSE)</f>
        <v>3</v>
      </c>
      <c r="I1394" s="22">
        <f>HLOOKUP($O1394,$B$8:$E$26,I$5,FALSE)</f>
        <v>0.2</v>
      </c>
      <c r="J1394" s="22">
        <f>HLOOKUP($O1394,$B$8:$E$26,J$5,FALSE)</f>
        <v>1.26</v>
      </c>
      <c r="K1394" s="22">
        <f>HLOOKUP($O1394,$B$8:$E$26,K$5,FALSE)</f>
        <v>0</v>
      </c>
      <c r="L1394" s="22">
        <f>HLOOKUP($O1394,$B$8:$E$26,L$5,FALSE)</f>
        <v>0</v>
      </c>
      <c r="M1394" s="22">
        <f t="shared" si="205"/>
        <v>0.60000000000000009</v>
      </c>
      <c r="N1394" s="22">
        <f t="shared" si="206"/>
        <v>3.7800000000000002</v>
      </c>
      <c r="O1394" s="22" t="s">
        <v>39</v>
      </c>
      <c r="P1394" s="24">
        <f t="shared" ca="1" si="202"/>
        <v>0.30936126582723045</v>
      </c>
      <c r="Q1394" s="24">
        <f t="shared" ca="1" si="203"/>
        <v>2.4002949730187773</v>
      </c>
      <c r="R1394" s="24">
        <f t="shared" ca="1" si="207"/>
        <v>2.7096562388460077</v>
      </c>
      <c r="S1394" s="22" t="str">
        <f t="shared" ca="1" si="208"/>
        <v/>
      </c>
      <c r="T1394" s="24" t="str">
        <f t="shared" ca="1" si="209"/>
        <v/>
      </c>
      <c r="U1394" s="24">
        <f t="shared" ca="1" si="204"/>
        <v>0</v>
      </c>
    </row>
    <row r="1395" spans="7:21" x14ac:dyDescent="0.25">
      <c r="G1395" s="22">
        <v>1388</v>
      </c>
      <c r="H1395" s="22">
        <f>HLOOKUP($O1395,$B$8:$E$26,H$5,FALSE)</f>
        <v>5</v>
      </c>
      <c r="I1395" s="22">
        <f>HLOOKUP($O1395,$B$8:$E$26,I$5,FALSE)</f>
        <v>0.18</v>
      </c>
      <c r="J1395" s="22">
        <f>HLOOKUP($O1395,$B$8:$E$26,J$5,FALSE)</f>
        <v>1.37</v>
      </c>
      <c r="K1395" s="22">
        <f>HLOOKUP($O1395,$B$8:$E$26,K$5,FALSE)</f>
        <v>0</v>
      </c>
      <c r="L1395" s="22">
        <f>HLOOKUP($O1395,$B$8:$E$26,L$5,FALSE)</f>
        <v>0</v>
      </c>
      <c r="M1395" s="22">
        <f t="shared" si="205"/>
        <v>0.89999999999999991</v>
      </c>
      <c r="N1395" s="22">
        <f t="shared" si="206"/>
        <v>6.8500000000000005</v>
      </c>
      <c r="O1395" s="22" t="s">
        <v>40</v>
      </c>
      <c r="P1395" s="24">
        <f t="shared" ca="1" si="202"/>
        <v>0.88987612322806564</v>
      </c>
      <c r="Q1395" s="24">
        <f t="shared" ca="1" si="203"/>
        <v>3.5818949457661593</v>
      </c>
      <c r="R1395" s="24">
        <f t="shared" ca="1" si="207"/>
        <v>4.4717710689942249</v>
      </c>
      <c r="S1395" s="22" t="str">
        <f t="shared" ca="1" si="208"/>
        <v/>
      </c>
      <c r="T1395" s="24" t="str">
        <f t="shared" ca="1" si="209"/>
        <v/>
      </c>
      <c r="U1395" s="24">
        <f t="shared" ca="1" si="204"/>
        <v>0</v>
      </c>
    </row>
    <row r="1396" spans="7:21" x14ac:dyDescent="0.25">
      <c r="G1396" s="22">
        <v>1389</v>
      </c>
      <c r="H1396" s="22">
        <f>HLOOKUP($O1396,$B$8:$E$26,H$5,FALSE)</f>
        <v>1</v>
      </c>
      <c r="I1396" s="22">
        <f>HLOOKUP($O1396,$B$8:$E$26,I$5,FALSE)</f>
        <v>0.3</v>
      </c>
      <c r="J1396" s="22">
        <f>HLOOKUP($O1396,$B$8:$E$26,J$5,FALSE)</f>
        <v>0.95</v>
      </c>
      <c r="K1396" s="22">
        <f>HLOOKUP($O1396,$B$8:$E$26,K$5,FALSE)</f>
        <v>0</v>
      </c>
      <c r="L1396" s="22">
        <f>HLOOKUP($O1396,$B$8:$E$26,L$5,FALSE)</f>
        <v>0</v>
      </c>
      <c r="M1396" s="22">
        <f t="shared" si="205"/>
        <v>0.3</v>
      </c>
      <c r="N1396" s="22">
        <f t="shared" si="206"/>
        <v>0.95</v>
      </c>
      <c r="O1396" s="22" t="s">
        <v>38</v>
      </c>
      <c r="P1396" s="24">
        <f t="shared" ca="1" si="202"/>
        <v>0.27087351318616459</v>
      </c>
      <c r="Q1396" s="24">
        <f t="shared" ca="1" si="203"/>
        <v>0.64087895589715893</v>
      </c>
      <c r="R1396" s="24">
        <f t="shared" ca="1" si="207"/>
        <v>0.91175246908332352</v>
      </c>
      <c r="S1396" s="22" t="str">
        <f t="shared" ca="1" si="208"/>
        <v/>
      </c>
      <c r="T1396" s="24" t="str">
        <f t="shared" ca="1" si="209"/>
        <v/>
      </c>
      <c r="U1396" s="24">
        <f t="shared" ca="1" si="204"/>
        <v>0</v>
      </c>
    </row>
    <row r="1397" spans="7:21" x14ac:dyDescent="0.25">
      <c r="G1397" s="22">
        <v>1390</v>
      </c>
      <c r="H1397" s="22">
        <f>HLOOKUP($O1397,$B$8:$E$26,H$5,FALSE)</f>
        <v>1</v>
      </c>
      <c r="I1397" s="22">
        <f>HLOOKUP($O1397,$B$8:$E$26,I$5,FALSE)</f>
        <v>0.3</v>
      </c>
      <c r="J1397" s="22">
        <f>HLOOKUP($O1397,$B$8:$E$26,J$5,FALSE)</f>
        <v>0.95</v>
      </c>
      <c r="K1397" s="22">
        <f>HLOOKUP($O1397,$B$8:$E$26,K$5,FALSE)</f>
        <v>0</v>
      </c>
      <c r="L1397" s="22">
        <f>HLOOKUP($O1397,$B$8:$E$26,L$5,FALSE)</f>
        <v>0</v>
      </c>
      <c r="M1397" s="22">
        <f t="shared" si="205"/>
        <v>0.3</v>
      </c>
      <c r="N1397" s="22">
        <f t="shared" si="206"/>
        <v>0.95</v>
      </c>
      <c r="O1397" s="22" t="s">
        <v>38</v>
      </c>
      <c r="P1397" s="24">
        <f t="shared" ca="1" si="202"/>
        <v>4.629910003577032E-2</v>
      </c>
      <c r="Q1397" s="24">
        <f t="shared" ca="1" si="203"/>
        <v>0.61786838660322774</v>
      </c>
      <c r="R1397" s="24">
        <f t="shared" ca="1" si="207"/>
        <v>0.66416748663899805</v>
      </c>
      <c r="S1397" s="22" t="str">
        <f t="shared" ca="1" si="208"/>
        <v/>
      </c>
      <c r="T1397" s="24" t="str">
        <f t="shared" ca="1" si="209"/>
        <v/>
      </c>
      <c r="U1397" s="24">
        <f t="shared" ca="1" si="204"/>
        <v>0</v>
      </c>
    </row>
    <row r="1398" spans="7:21" x14ac:dyDescent="0.25">
      <c r="G1398" s="22">
        <v>1391</v>
      </c>
      <c r="H1398" s="22">
        <f>HLOOKUP($O1398,$B$8:$E$26,H$5,FALSE)</f>
        <v>1</v>
      </c>
      <c r="I1398" s="22">
        <f>HLOOKUP($O1398,$B$8:$E$26,I$5,FALSE)</f>
        <v>0.3</v>
      </c>
      <c r="J1398" s="22">
        <f>HLOOKUP($O1398,$B$8:$E$26,J$5,FALSE)</f>
        <v>0.95</v>
      </c>
      <c r="K1398" s="22">
        <f>HLOOKUP($O1398,$B$8:$E$26,K$5,FALSE)</f>
        <v>0</v>
      </c>
      <c r="L1398" s="22">
        <f>HLOOKUP($O1398,$B$8:$E$26,L$5,FALSE)</f>
        <v>0</v>
      </c>
      <c r="M1398" s="22">
        <f t="shared" si="205"/>
        <v>0.3</v>
      </c>
      <c r="N1398" s="22">
        <f t="shared" si="206"/>
        <v>0.95</v>
      </c>
      <c r="O1398" s="22" t="s">
        <v>38</v>
      </c>
      <c r="P1398" s="24">
        <f t="shared" ca="1" si="202"/>
        <v>3.771578416798612E-2</v>
      </c>
      <c r="Q1398" s="24">
        <f t="shared" ca="1" si="203"/>
        <v>0.64888529315008225</v>
      </c>
      <c r="R1398" s="24">
        <f t="shared" ca="1" si="207"/>
        <v>0.68660107731806841</v>
      </c>
      <c r="S1398" s="22" t="str">
        <f t="shared" ca="1" si="208"/>
        <v/>
      </c>
      <c r="T1398" s="24" t="str">
        <f t="shared" ca="1" si="209"/>
        <v/>
      </c>
      <c r="U1398" s="24">
        <f t="shared" ca="1" si="204"/>
        <v>0</v>
      </c>
    </row>
    <row r="1399" spans="7:21" x14ac:dyDescent="0.25">
      <c r="G1399" s="22">
        <v>1392</v>
      </c>
      <c r="H1399" s="22">
        <f>HLOOKUP($O1399,$B$8:$E$26,H$5,FALSE)</f>
        <v>3</v>
      </c>
      <c r="I1399" s="22">
        <f>HLOOKUP($O1399,$B$8:$E$26,I$5,FALSE)</f>
        <v>0.2</v>
      </c>
      <c r="J1399" s="22">
        <f>HLOOKUP($O1399,$B$8:$E$26,J$5,FALSE)</f>
        <v>1.26</v>
      </c>
      <c r="K1399" s="22">
        <f>HLOOKUP($O1399,$B$8:$E$26,K$5,FALSE)</f>
        <v>0</v>
      </c>
      <c r="L1399" s="22">
        <f>HLOOKUP($O1399,$B$8:$E$26,L$5,FALSE)</f>
        <v>0</v>
      </c>
      <c r="M1399" s="22">
        <f t="shared" si="205"/>
        <v>0.60000000000000009</v>
      </c>
      <c r="N1399" s="22">
        <f t="shared" si="206"/>
        <v>3.7800000000000002</v>
      </c>
      <c r="O1399" s="22" t="s">
        <v>39</v>
      </c>
      <c r="P1399" s="24">
        <f t="shared" ca="1" si="202"/>
        <v>0.42890926495534692</v>
      </c>
      <c r="Q1399" s="24">
        <f t="shared" ca="1" si="203"/>
        <v>2.4914852699100014</v>
      </c>
      <c r="R1399" s="24">
        <f t="shared" ca="1" si="207"/>
        <v>2.9203945348653484</v>
      </c>
      <c r="S1399" s="22" t="str">
        <f t="shared" ca="1" si="208"/>
        <v/>
      </c>
      <c r="T1399" s="24" t="str">
        <f t="shared" ca="1" si="209"/>
        <v/>
      </c>
      <c r="U1399" s="24">
        <f t="shared" ca="1" si="204"/>
        <v>0</v>
      </c>
    </row>
    <row r="1400" spans="7:21" x14ac:dyDescent="0.25">
      <c r="G1400" s="22">
        <v>1393</v>
      </c>
      <c r="H1400" s="22">
        <f>HLOOKUP($O1400,$B$8:$E$26,H$5,FALSE)</f>
        <v>5</v>
      </c>
      <c r="I1400" s="22">
        <f>HLOOKUP($O1400,$B$8:$E$26,I$5,FALSE)</f>
        <v>0.18</v>
      </c>
      <c r="J1400" s="22">
        <f>HLOOKUP($O1400,$B$8:$E$26,J$5,FALSE)</f>
        <v>1.37</v>
      </c>
      <c r="K1400" s="22">
        <f>HLOOKUP($O1400,$B$8:$E$26,K$5,FALSE)</f>
        <v>0</v>
      </c>
      <c r="L1400" s="22">
        <f>HLOOKUP($O1400,$B$8:$E$26,L$5,FALSE)</f>
        <v>0</v>
      </c>
      <c r="M1400" s="22">
        <f t="shared" si="205"/>
        <v>0.89999999999999991</v>
      </c>
      <c r="N1400" s="22">
        <f t="shared" si="206"/>
        <v>6.8500000000000005</v>
      </c>
      <c r="O1400" s="22" t="s">
        <v>40</v>
      </c>
      <c r="P1400" s="24">
        <f t="shared" ca="1" si="202"/>
        <v>0.39794103804631931</v>
      </c>
      <c r="Q1400" s="24">
        <f t="shared" ca="1" si="203"/>
        <v>4.2447211490022747</v>
      </c>
      <c r="R1400" s="24">
        <f t="shared" ca="1" si="207"/>
        <v>4.642662187048594</v>
      </c>
      <c r="S1400" s="22" t="str">
        <f t="shared" ca="1" si="208"/>
        <v/>
      </c>
      <c r="T1400" s="24" t="str">
        <f t="shared" ca="1" si="209"/>
        <v/>
      </c>
      <c r="U1400" s="24">
        <f t="shared" ca="1" si="204"/>
        <v>0</v>
      </c>
    </row>
    <row r="1401" spans="7:21" x14ac:dyDescent="0.25">
      <c r="G1401" s="22">
        <v>1394</v>
      </c>
      <c r="H1401" s="22">
        <f>HLOOKUP($O1401,$B$8:$E$26,H$5,FALSE)</f>
        <v>10</v>
      </c>
      <c r="I1401" s="22">
        <f>HLOOKUP($O1401,$B$8:$E$26,I$5,FALSE)</f>
        <v>0.2</v>
      </c>
      <c r="J1401" s="22">
        <f>HLOOKUP($O1401,$B$8:$E$26,J$5,FALSE)</f>
        <v>1.4</v>
      </c>
      <c r="K1401" s="22">
        <f>HLOOKUP($O1401,$B$8:$E$26,K$5,FALSE)</f>
        <v>0</v>
      </c>
      <c r="L1401" s="22">
        <f>HLOOKUP($O1401,$B$8:$E$26,L$5,FALSE)</f>
        <v>0</v>
      </c>
      <c r="M1401" s="22">
        <f t="shared" si="205"/>
        <v>2</v>
      </c>
      <c r="N1401" s="22">
        <f t="shared" si="206"/>
        <v>14</v>
      </c>
      <c r="O1401" s="22" t="s">
        <v>41</v>
      </c>
      <c r="P1401" s="24">
        <f t="shared" ca="1" si="202"/>
        <v>0.47874829003418951</v>
      </c>
      <c r="Q1401" s="24">
        <f t="shared" ca="1" si="203"/>
        <v>7.9431616761272847</v>
      </c>
      <c r="R1401" s="24">
        <f t="shared" ca="1" si="207"/>
        <v>8.4219099661614738</v>
      </c>
      <c r="S1401" s="22" t="str">
        <f t="shared" ca="1" si="208"/>
        <v/>
      </c>
      <c r="T1401" s="24" t="str">
        <f t="shared" ca="1" si="209"/>
        <v/>
      </c>
      <c r="U1401" s="24">
        <f t="shared" ca="1" si="204"/>
        <v>0</v>
      </c>
    </row>
    <row r="1402" spans="7:21" x14ac:dyDescent="0.25">
      <c r="G1402" s="22">
        <v>1395</v>
      </c>
      <c r="H1402" s="22">
        <f>HLOOKUP($O1402,$B$8:$E$26,H$5,FALSE)</f>
        <v>1</v>
      </c>
      <c r="I1402" s="22">
        <f>HLOOKUP($O1402,$B$8:$E$26,I$5,FALSE)</f>
        <v>0.3</v>
      </c>
      <c r="J1402" s="22">
        <f>HLOOKUP($O1402,$B$8:$E$26,J$5,FALSE)</f>
        <v>0.95</v>
      </c>
      <c r="K1402" s="22">
        <f>HLOOKUP($O1402,$B$8:$E$26,K$5,FALSE)</f>
        <v>0</v>
      </c>
      <c r="L1402" s="22">
        <f>HLOOKUP($O1402,$B$8:$E$26,L$5,FALSE)</f>
        <v>0</v>
      </c>
      <c r="M1402" s="22">
        <f t="shared" si="205"/>
        <v>0.3</v>
      </c>
      <c r="N1402" s="22">
        <f t="shared" si="206"/>
        <v>0.95</v>
      </c>
      <c r="O1402" s="22" t="s">
        <v>38</v>
      </c>
      <c r="P1402" s="24">
        <f t="shared" ca="1" si="202"/>
        <v>0.13516390507247525</v>
      </c>
      <c r="Q1402" s="24">
        <f t="shared" ca="1" si="203"/>
        <v>0.6130142433621204</v>
      </c>
      <c r="R1402" s="24">
        <f t="shared" ca="1" si="207"/>
        <v>0.74817814843459562</v>
      </c>
      <c r="S1402" s="22" t="str">
        <f t="shared" ca="1" si="208"/>
        <v/>
      </c>
      <c r="T1402" s="24" t="str">
        <f t="shared" ca="1" si="209"/>
        <v/>
      </c>
      <c r="U1402" s="24">
        <f t="shared" ca="1" si="204"/>
        <v>0</v>
      </c>
    </row>
    <row r="1403" spans="7:21" x14ac:dyDescent="0.25">
      <c r="G1403" s="22">
        <v>1396</v>
      </c>
      <c r="H1403" s="22">
        <f>HLOOKUP($O1403,$B$8:$E$26,H$5,FALSE)</f>
        <v>1</v>
      </c>
      <c r="I1403" s="22">
        <f>HLOOKUP($O1403,$B$8:$E$26,I$5,FALSE)</f>
        <v>0.3</v>
      </c>
      <c r="J1403" s="22">
        <f>HLOOKUP($O1403,$B$8:$E$26,J$5,FALSE)</f>
        <v>0.95</v>
      </c>
      <c r="K1403" s="22">
        <f>HLOOKUP($O1403,$B$8:$E$26,K$5,FALSE)</f>
        <v>0</v>
      </c>
      <c r="L1403" s="22">
        <f>HLOOKUP($O1403,$B$8:$E$26,L$5,FALSE)</f>
        <v>0</v>
      </c>
      <c r="M1403" s="22">
        <f t="shared" si="205"/>
        <v>0.3</v>
      </c>
      <c r="N1403" s="22">
        <f t="shared" si="206"/>
        <v>0.95</v>
      </c>
      <c r="O1403" s="22" t="s">
        <v>38</v>
      </c>
      <c r="P1403" s="24">
        <f t="shared" ca="1" si="202"/>
        <v>0.18312445957878504</v>
      </c>
      <c r="Q1403" s="24">
        <f t="shared" ca="1" si="203"/>
        <v>0.69402704900439482</v>
      </c>
      <c r="R1403" s="24">
        <f t="shared" ca="1" si="207"/>
        <v>0.87715150858317981</v>
      </c>
      <c r="S1403" s="22" t="str">
        <f t="shared" ca="1" si="208"/>
        <v/>
      </c>
      <c r="T1403" s="24" t="str">
        <f t="shared" ca="1" si="209"/>
        <v/>
      </c>
      <c r="U1403" s="24">
        <f t="shared" ca="1" si="204"/>
        <v>0</v>
      </c>
    </row>
    <row r="1404" spans="7:21" x14ac:dyDescent="0.25">
      <c r="G1404" s="22">
        <v>1397</v>
      </c>
      <c r="H1404" s="22">
        <f>HLOOKUP($O1404,$B$8:$E$26,H$5,FALSE)</f>
        <v>10</v>
      </c>
      <c r="I1404" s="22">
        <f>HLOOKUP($O1404,$B$8:$E$26,I$5,FALSE)</f>
        <v>0.2</v>
      </c>
      <c r="J1404" s="22">
        <f>HLOOKUP($O1404,$B$8:$E$26,J$5,FALSE)</f>
        <v>1.4</v>
      </c>
      <c r="K1404" s="22">
        <f>HLOOKUP($O1404,$B$8:$E$26,K$5,FALSE)</f>
        <v>0</v>
      </c>
      <c r="L1404" s="22">
        <f>HLOOKUP($O1404,$B$8:$E$26,L$5,FALSE)</f>
        <v>0</v>
      </c>
      <c r="M1404" s="22">
        <f t="shared" si="205"/>
        <v>2</v>
      </c>
      <c r="N1404" s="22">
        <f t="shared" si="206"/>
        <v>14</v>
      </c>
      <c r="O1404" s="22" t="s">
        <v>41</v>
      </c>
      <c r="P1404" s="24">
        <f t="shared" ca="1" si="202"/>
        <v>1.4936868574951745</v>
      </c>
      <c r="Q1404" s="24">
        <f t="shared" ca="1" si="203"/>
        <v>7.6757715953671575</v>
      </c>
      <c r="R1404" s="24">
        <f t="shared" ca="1" si="207"/>
        <v>9.1694584528623313</v>
      </c>
      <c r="S1404" s="22" t="str">
        <f t="shared" ca="1" si="208"/>
        <v/>
      </c>
      <c r="T1404" s="24" t="str">
        <f t="shared" ca="1" si="209"/>
        <v/>
      </c>
      <c r="U1404" s="24">
        <f t="shared" ca="1" si="204"/>
        <v>0</v>
      </c>
    </row>
    <row r="1405" spans="7:21" x14ac:dyDescent="0.25">
      <c r="G1405" s="22">
        <v>1398</v>
      </c>
      <c r="H1405" s="22">
        <f>HLOOKUP($O1405,$B$8:$E$26,H$5,FALSE)</f>
        <v>3</v>
      </c>
      <c r="I1405" s="22">
        <f>HLOOKUP($O1405,$B$8:$E$26,I$5,FALSE)</f>
        <v>0.2</v>
      </c>
      <c r="J1405" s="22">
        <f>HLOOKUP($O1405,$B$8:$E$26,J$5,FALSE)</f>
        <v>1.26</v>
      </c>
      <c r="K1405" s="22">
        <f>HLOOKUP($O1405,$B$8:$E$26,K$5,FALSE)</f>
        <v>0</v>
      </c>
      <c r="L1405" s="22">
        <f>HLOOKUP($O1405,$B$8:$E$26,L$5,FALSE)</f>
        <v>0</v>
      </c>
      <c r="M1405" s="22">
        <f t="shared" si="205"/>
        <v>0.60000000000000009</v>
      </c>
      <c r="N1405" s="22">
        <f t="shared" si="206"/>
        <v>3.7800000000000002</v>
      </c>
      <c r="O1405" s="22" t="s">
        <v>39</v>
      </c>
      <c r="P1405" s="24">
        <f t="shared" ca="1" si="202"/>
        <v>0.50114440310148933</v>
      </c>
      <c r="Q1405" s="24">
        <f t="shared" ca="1" si="203"/>
        <v>1.9716237481797207</v>
      </c>
      <c r="R1405" s="24">
        <f t="shared" ca="1" si="207"/>
        <v>2.4727681512812101</v>
      </c>
      <c r="S1405" s="22" t="str">
        <f t="shared" ca="1" si="208"/>
        <v/>
      </c>
      <c r="T1405" s="24" t="str">
        <f t="shared" ca="1" si="209"/>
        <v/>
      </c>
      <c r="U1405" s="24">
        <f t="shared" ca="1" si="204"/>
        <v>0</v>
      </c>
    </row>
    <row r="1406" spans="7:21" x14ac:dyDescent="0.25">
      <c r="G1406" s="22">
        <v>1399</v>
      </c>
      <c r="H1406" s="22">
        <f>HLOOKUP($O1406,$B$8:$E$26,H$5,FALSE)</f>
        <v>5</v>
      </c>
      <c r="I1406" s="22">
        <f>HLOOKUP($O1406,$B$8:$E$26,I$5,FALSE)</f>
        <v>0.18</v>
      </c>
      <c r="J1406" s="22">
        <f>HLOOKUP($O1406,$B$8:$E$26,J$5,FALSE)</f>
        <v>1.37</v>
      </c>
      <c r="K1406" s="22">
        <f>HLOOKUP($O1406,$B$8:$E$26,K$5,FALSE)</f>
        <v>0</v>
      </c>
      <c r="L1406" s="22">
        <f>HLOOKUP($O1406,$B$8:$E$26,L$5,FALSE)</f>
        <v>0</v>
      </c>
      <c r="M1406" s="22">
        <f t="shared" si="205"/>
        <v>0.89999999999999991</v>
      </c>
      <c r="N1406" s="22">
        <f t="shared" si="206"/>
        <v>6.8500000000000005</v>
      </c>
      <c r="O1406" s="22" t="s">
        <v>40</v>
      </c>
      <c r="P1406" s="24">
        <f t="shared" ca="1" si="202"/>
        <v>0.5567130659696613</v>
      </c>
      <c r="Q1406" s="24">
        <f t="shared" ca="1" si="203"/>
        <v>3.8373656446520279</v>
      </c>
      <c r="R1406" s="24">
        <f t="shared" ca="1" si="207"/>
        <v>4.394078710621689</v>
      </c>
      <c r="S1406" s="22" t="str">
        <f t="shared" ca="1" si="208"/>
        <v/>
      </c>
      <c r="T1406" s="24" t="str">
        <f t="shared" ca="1" si="209"/>
        <v/>
      </c>
      <c r="U1406" s="24">
        <f t="shared" ca="1" si="204"/>
        <v>0</v>
      </c>
    </row>
    <row r="1407" spans="7:21" x14ac:dyDescent="0.25">
      <c r="G1407" s="22">
        <v>1400</v>
      </c>
      <c r="H1407" s="22">
        <f>HLOOKUP($O1407,$B$8:$E$26,H$5,FALSE)</f>
        <v>5</v>
      </c>
      <c r="I1407" s="22">
        <f>HLOOKUP($O1407,$B$8:$E$26,I$5,FALSE)</f>
        <v>0.18</v>
      </c>
      <c r="J1407" s="22">
        <f>HLOOKUP($O1407,$B$8:$E$26,J$5,FALSE)</f>
        <v>1.37</v>
      </c>
      <c r="K1407" s="22">
        <f>HLOOKUP($O1407,$B$8:$E$26,K$5,FALSE)</f>
        <v>0</v>
      </c>
      <c r="L1407" s="22">
        <f>HLOOKUP($O1407,$B$8:$E$26,L$5,FALSE)</f>
        <v>0</v>
      </c>
      <c r="M1407" s="22">
        <f t="shared" si="205"/>
        <v>0.89999999999999991</v>
      </c>
      <c r="N1407" s="22">
        <f t="shared" si="206"/>
        <v>6.8500000000000005</v>
      </c>
      <c r="O1407" s="22" t="s">
        <v>40</v>
      </c>
      <c r="P1407" s="24">
        <f t="shared" ca="1" si="202"/>
        <v>1.158315691373225E-2</v>
      </c>
      <c r="Q1407" s="24">
        <f t="shared" ca="1" si="203"/>
        <v>3.4226178733767845</v>
      </c>
      <c r="R1407" s="24">
        <f t="shared" ca="1" si="207"/>
        <v>3.4342010302905166</v>
      </c>
      <c r="S1407" s="22" t="str">
        <f t="shared" ca="1" si="208"/>
        <v/>
      </c>
      <c r="T1407" s="24" t="str">
        <f t="shared" ca="1" si="209"/>
        <v/>
      </c>
      <c r="U1407" s="24">
        <f t="shared" ca="1" si="204"/>
        <v>0</v>
      </c>
    </row>
    <row r="1408" spans="7:21" x14ac:dyDescent="0.25">
      <c r="G1408" s="22">
        <v>1401</v>
      </c>
      <c r="H1408" s="22">
        <f>HLOOKUP($O1408,$B$8:$E$26,H$5,FALSE)</f>
        <v>1</v>
      </c>
      <c r="I1408" s="22">
        <f>HLOOKUP($O1408,$B$8:$E$26,I$5,FALSE)</f>
        <v>0.3</v>
      </c>
      <c r="J1408" s="22">
        <f>HLOOKUP($O1408,$B$8:$E$26,J$5,FALSE)</f>
        <v>0.95</v>
      </c>
      <c r="K1408" s="22">
        <f>HLOOKUP($O1408,$B$8:$E$26,K$5,FALSE)</f>
        <v>0</v>
      </c>
      <c r="L1408" s="22">
        <f>HLOOKUP($O1408,$B$8:$E$26,L$5,FALSE)</f>
        <v>0</v>
      </c>
      <c r="M1408" s="22">
        <f t="shared" si="205"/>
        <v>0.3</v>
      </c>
      <c r="N1408" s="22">
        <f t="shared" si="206"/>
        <v>0.95</v>
      </c>
      <c r="O1408" s="22" t="s">
        <v>38</v>
      </c>
      <c r="P1408" s="24">
        <f t="shared" ca="1" si="202"/>
        <v>0.19800192026456226</v>
      </c>
      <c r="Q1408" s="24">
        <f t="shared" ca="1" si="203"/>
        <v>0.6443766389341925</v>
      </c>
      <c r="R1408" s="24">
        <f t="shared" ca="1" si="207"/>
        <v>0.84237855919875471</v>
      </c>
      <c r="S1408" s="22" t="str">
        <f t="shared" ca="1" si="208"/>
        <v/>
      </c>
      <c r="T1408" s="24" t="str">
        <f t="shared" ca="1" si="209"/>
        <v/>
      </c>
      <c r="U1408" s="24">
        <f t="shared" ca="1" si="204"/>
        <v>0</v>
      </c>
    </row>
    <row r="1409" spans="7:21" x14ac:dyDescent="0.25">
      <c r="G1409" s="22">
        <v>1402</v>
      </c>
      <c r="H1409" s="22">
        <f>HLOOKUP($O1409,$B$8:$E$26,H$5,FALSE)</f>
        <v>3</v>
      </c>
      <c r="I1409" s="22">
        <f>HLOOKUP($O1409,$B$8:$E$26,I$5,FALSE)</f>
        <v>0.2</v>
      </c>
      <c r="J1409" s="22">
        <f>HLOOKUP($O1409,$B$8:$E$26,J$5,FALSE)</f>
        <v>1.26</v>
      </c>
      <c r="K1409" s="22">
        <f>HLOOKUP($O1409,$B$8:$E$26,K$5,FALSE)</f>
        <v>0</v>
      </c>
      <c r="L1409" s="22">
        <f>HLOOKUP($O1409,$B$8:$E$26,L$5,FALSE)</f>
        <v>0</v>
      </c>
      <c r="M1409" s="22">
        <f t="shared" si="205"/>
        <v>0.60000000000000009</v>
      </c>
      <c r="N1409" s="22">
        <f t="shared" si="206"/>
        <v>3.7800000000000002</v>
      </c>
      <c r="O1409" s="22" t="s">
        <v>39</v>
      </c>
      <c r="P1409" s="24">
        <f t="shared" ca="1" si="202"/>
        <v>0.27007725049578085</v>
      </c>
      <c r="Q1409" s="24">
        <f t="shared" ca="1" si="203"/>
        <v>2.268239770450772</v>
      </c>
      <c r="R1409" s="24">
        <f t="shared" ca="1" si="207"/>
        <v>2.5383170209465526</v>
      </c>
      <c r="S1409" s="22" t="str">
        <f t="shared" ca="1" si="208"/>
        <v/>
      </c>
      <c r="T1409" s="24" t="str">
        <f t="shared" ca="1" si="209"/>
        <v/>
      </c>
      <c r="U1409" s="24">
        <f t="shared" ca="1" si="204"/>
        <v>0</v>
      </c>
    </row>
    <row r="1410" spans="7:21" x14ac:dyDescent="0.25">
      <c r="G1410" s="22">
        <v>1403</v>
      </c>
      <c r="H1410" s="22">
        <f>HLOOKUP($O1410,$B$8:$E$26,H$5,FALSE)</f>
        <v>5</v>
      </c>
      <c r="I1410" s="22">
        <f>HLOOKUP($O1410,$B$8:$E$26,I$5,FALSE)</f>
        <v>0.18</v>
      </c>
      <c r="J1410" s="22">
        <f>HLOOKUP($O1410,$B$8:$E$26,J$5,FALSE)</f>
        <v>1.37</v>
      </c>
      <c r="K1410" s="22">
        <f>HLOOKUP($O1410,$B$8:$E$26,K$5,FALSE)</f>
        <v>0</v>
      </c>
      <c r="L1410" s="22">
        <f>HLOOKUP($O1410,$B$8:$E$26,L$5,FALSE)</f>
        <v>0</v>
      </c>
      <c r="M1410" s="22">
        <f t="shared" si="205"/>
        <v>0.89999999999999991</v>
      </c>
      <c r="N1410" s="22">
        <f t="shared" si="206"/>
        <v>6.8500000000000005</v>
      </c>
      <c r="O1410" s="22" t="s">
        <v>40</v>
      </c>
      <c r="P1410" s="24">
        <f t="shared" ca="1" si="202"/>
        <v>0.59006400971397799</v>
      </c>
      <c r="Q1410" s="24">
        <f t="shared" ca="1" si="203"/>
        <v>4.2829562747876224</v>
      </c>
      <c r="R1410" s="24">
        <f t="shared" ca="1" si="207"/>
        <v>4.8730202845016004</v>
      </c>
      <c r="S1410" s="22" t="str">
        <f t="shared" ca="1" si="208"/>
        <v/>
      </c>
      <c r="T1410" s="24" t="str">
        <f t="shared" ca="1" si="209"/>
        <v/>
      </c>
      <c r="U1410" s="24">
        <f t="shared" ca="1" si="204"/>
        <v>0</v>
      </c>
    </row>
    <row r="1411" spans="7:21" x14ac:dyDescent="0.25">
      <c r="G1411" s="22">
        <v>1404</v>
      </c>
      <c r="H1411" s="22">
        <f>HLOOKUP($O1411,$B$8:$E$26,H$5,FALSE)</f>
        <v>10</v>
      </c>
      <c r="I1411" s="22">
        <f>HLOOKUP($O1411,$B$8:$E$26,I$5,FALSE)</f>
        <v>0.2</v>
      </c>
      <c r="J1411" s="22">
        <f>HLOOKUP($O1411,$B$8:$E$26,J$5,FALSE)</f>
        <v>1.4</v>
      </c>
      <c r="K1411" s="22">
        <f>HLOOKUP($O1411,$B$8:$E$26,K$5,FALSE)</f>
        <v>0</v>
      </c>
      <c r="L1411" s="22">
        <f>HLOOKUP($O1411,$B$8:$E$26,L$5,FALSE)</f>
        <v>0</v>
      </c>
      <c r="M1411" s="22">
        <f t="shared" si="205"/>
        <v>2</v>
      </c>
      <c r="N1411" s="22">
        <f t="shared" si="206"/>
        <v>14</v>
      </c>
      <c r="O1411" s="22" t="s">
        <v>41</v>
      </c>
      <c r="P1411" s="24">
        <f t="shared" ca="1" si="202"/>
        <v>0.97638672442487517</v>
      </c>
      <c r="Q1411" s="24">
        <f t="shared" ca="1" si="203"/>
        <v>7.0253554257723492</v>
      </c>
      <c r="R1411" s="24">
        <f t="shared" ca="1" si="207"/>
        <v>8.0017421501972237</v>
      </c>
      <c r="S1411" s="22" t="str">
        <f t="shared" ca="1" si="208"/>
        <v/>
      </c>
      <c r="T1411" s="24" t="str">
        <f t="shared" ca="1" si="209"/>
        <v/>
      </c>
      <c r="U1411" s="24">
        <f t="shared" ca="1" si="204"/>
        <v>0</v>
      </c>
    </row>
    <row r="1412" spans="7:21" x14ac:dyDescent="0.25">
      <c r="G1412" s="22">
        <v>1405</v>
      </c>
      <c r="H1412" s="22">
        <f>HLOOKUP($O1412,$B$8:$E$26,H$5,FALSE)</f>
        <v>10</v>
      </c>
      <c r="I1412" s="22">
        <f>HLOOKUP($O1412,$B$8:$E$26,I$5,FALSE)</f>
        <v>0.2</v>
      </c>
      <c r="J1412" s="22">
        <f>HLOOKUP($O1412,$B$8:$E$26,J$5,FALSE)</f>
        <v>1.4</v>
      </c>
      <c r="K1412" s="22">
        <f>HLOOKUP($O1412,$B$8:$E$26,K$5,FALSE)</f>
        <v>0</v>
      </c>
      <c r="L1412" s="22">
        <f>HLOOKUP($O1412,$B$8:$E$26,L$5,FALSE)</f>
        <v>0</v>
      </c>
      <c r="M1412" s="22">
        <f t="shared" si="205"/>
        <v>2</v>
      </c>
      <c r="N1412" s="22">
        <f t="shared" si="206"/>
        <v>14</v>
      </c>
      <c r="O1412" s="22" t="s">
        <v>41</v>
      </c>
      <c r="P1412" s="24">
        <f t="shared" ca="1" si="202"/>
        <v>1.351310488575457</v>
      </c>
      <c r="Q1412" s="24">
        <f t="shared" ca="1" si="203"/>
        <v>8.3018935262983149</v>
      </c>
      <c r="R1412" s="24">
        <f t="shared" ca="1" si="207"/>
        <v>9.6532040148737721</v>
      </c>
      <c r="S1412" s="22" t="str">
        <f t="shared" ca="1" si="208"/>
        <v/>
      </c>
      <c r="T1412" s="24" t="str">
        <f t="shared" ca="1" si="209"/>
        <v/>
      </c>
      <c r="U1412" s="24">
        <f t="shared" ca="1" si="204"/>
        <v>0</v>
      </c>
    </row>
    <row r="1413" spans="7:21" x14ac:dyDescent="0.25">
      <c r="G1413" s="22">
        <v>1406</v>
      </c>
      <c r="H1413" s="22">
        <f>HLOOKUP($O1413,$B$8:$E$26,H$5,FALSE)</f>
        <v>1</v>
      </c>
      <c r="I1413" s="22">
        <f>HLOOKUP($O1413,$B$8:$E$26,I$5,FALSE)</f>
        <v>0.3</v>
      </c>
      <c r="J1413" s="22">
        <f>HLOOKUP($O1413,$B$8:$E$26,J$5,FALSE)</f>
        <v>0.95</v>
      </c>
      <c r="K1413" s="22">
        <f>HLOOKUP($O1413,$B$8:$E$26,K$5,FALSE)</f>
        <v>0</v>
      </c>
      <c r="L1413" s="22">
        <f>HLOOKUP($O1413,$B$8:$E$26,L$5,FALSE)</f>
        <v>0</v>
      </c>
      <c r="M1413" s="22">
        <f t="shared" si="205"/>
        <v>0.3</v>
      </c>
      <c r="N1413" s="22">
        <f t="shared" si="206"/>
        <v>0.95</v>
      </c>
      <c r="O1413" s="22" t="s">
        <v>38</v>
      </c>
      <c r="P1413" s="24">
        <f t="shared" ca="1" si="202"/>
        <v>7.7890711332273196E-2</v>
      </c>
      <c r="Q1413" s="24">
        <f t="shared" ca="1" si="203"/>
        <v>0.60628522980768207</v>
      </c>
      <c r="R1413" s="24">
        <f t="shared" ca="1" si="207"/>
        <v>0.68417594113995528</v>
      </c>
      <c r="S1413" s="22" t="str">
        <f t="shared" ca="1" si="208"/>
        <v/>
      </c>
      <c r="T1413" s="24" t="str">
        <f t="shared" ca="1" si="209"/>
        <v/>
      </c>
      <c r="U1413" s="24">
        <f t="shared" ca="1" si="204"/>
        <v>0</v>
      </c>
    </row>
    <row r="1414" spans="7:21" x14ac:dyDescent="0.25">
      <c r="G1414" s="22">
        <v>1407</v>
      </c>
      <c r="H1414" s="22">
        <f>HLOOKUP($O1414,$B$8:$E$26,H$5,FALSE)</f>
        <v>3</v>
      </c>
      <c r="I1414" s="22">
        <f>HLOOKUP($O1414,$B$8:$E$26,I$5,FALSE)</f>
        <v>0.2</v>
      </c>
      <c r="J1414" s="22">
        <f>HLOOKUP($O1414,$B$8:$E$26,J$5,FALSE)</f>
        <v>1.26</v>
      </c>
      <c r="K1414" s="22">
        <f>HLOOKUP($O1414,$B$8:$E$26,K$5,FALSE)</f>
        <v>0</v>
      </c>
      <c r="L1414" s="22">
        <f>HLOOKUP($O1414,$B$8:$E$26,L$5,FALSE)</f>
        <v>0</v>
      </c>
      <c r="M1414" s="22">
        <f t="shared" si="205"/>
        <v>0.60000000000000009</v>
      </c>
      <c r="N1414" s="22">
        <f t="shared" si="206"/>
        <v>3.7800000000000002</v>
      </c>
      <c r="O1414" s="22" t="s">
        <v>39</v>
      </c>
      <c r="P1414" s="24">
        <f t="shared" ca="1" si="202"/>
        <v>7.9330742646870206E-2</v>
      </c>
      <c r="Q1414" s="24">
        <f t="shared" ca="1" si="203"/>
        <v>2.1132334980896266</v>
      </c>
      <c r="R1414" s="24">
        <f t="shared" ca="1" si="207"/>
        <v>2.1925642407364969</v>
      </c>
      <c r="S1414" s="22" t="str">
        <f t="shared" ca="1" si="208"/>
        <v/>
      </c>
      <c r="T1414" s="24" t="str">
        <f t="shared" ca="1" si="209"/>
        <v/>
      </c>
      <c r="U1414" s="24">
        <f t="shared" ca="1" si="204"/>
        <v>0</v>
      </c>
    </row>
    <row r="1415" spans="7:21" x14ac:dyDescent="0.25">
      <c r="G1415" s="22">
        <v>1408</v>
      </c>
      <c r="H1415" s="22">
        <f>HLOOKUP($O1415,$B$8:$E$26,H$5,FALSE)</f>
        <v>3</v>
      </c>
      <c r="I1415" s="22">
        <f>HLOOKUP($O1415,$B$8:$E$26,I$5,FALSE)</f>
        <v>0.2</v>
      </c>
      <c r="J1415" s="22">
        <f>HLOOKUP($O1415,$B$8:$E$26,J$5,FALSE)</f>
        <v>1.26</v>
      </c>
      <c r="K1415" s="22">
        <f>HLOOKUP($O1415,$B$8:$E$26,K$5,FALSE)</f>
        <v>0</v>
      </c>
      <c r="L1415" s="22">
        <f>HLOOKUP($O1415,$B$8:$E$26,L$5,FALSE)</f>
        <v>0</v>
      </c>
      <c r="M1415" s="22">
        <f t="shared" si="205"/>
        <v>0.60000000000000009</v>
      </c>
      <c r="N1415" s="22">
        <f t="shared" si="206"/>
        <v>3.7800000000000002</v>
      </c>
      <c r="O1415" s="22" t="s">
        <v>39</v>
      </c>
      <c r="P1415" s="24">
        <f t="shared" ca="1" si="202"/>
        <v>0.44565986148596004</v>
      </c>
      <c r="Q1415" s="24">
        <f t="shared" ca="1" si="203"/>
        <v>2.2065326909557967</v>
      </c>
      <c r="R1415" s="24">
        <f t="shared" ca="1" si="207"/>
        <v>2.6521925524417567</v>
      </c>
      <c r="S1415" s="22" t="str">
        <f t="shared" ca="1" si="208"/>
        <v/>
      </c>
      <c r="T1415" s="24" t="str">
        <f t="shared" ca="1" si="209"/>
        <v/>
      </c>
      <c r="U1415" s="24">
        <f t="shared" ca="1" si="204"/>
        <v>0</v>
      </c>
    </row>
    <row r="1416" spans="7:21" x14ac:dyDescent="0.25">
      <c r="G1416" s="22">
        <v>1409</v>
      </c>
      <c r="H1416" s="22">
        <f>HLOOKUP($O1416,$B$8:$E$26,H$5,FALSE)</f>
        <v>5</v>
      </c>
      <c r="I1416" s="22">
        <f>HLOOKUP($O1416,$B$8:$E$26,I$5,FALSE)</f>
        <v>0.18</v>
      </c>
      <c r="J1416" s="22">
        <f>HLOOKUP($O1416,$B$8:$E$26,J$5,FALSE)</f>
        <v>1.37</v>
      </c>
      <c r="K1416" s="22">
        <f>HLOOKUP($O1416,$B$8:$E$26,K$5,FALSE)</f>
        <v>0</v>
      </c>
      <c r="L1416" s="22">
        <f>HLOOKUP($O1416,$B$8:$E$26,L$5,FALSE)</f>
        <v>0</v>
      </c>
      <c r="M1416" s="22">
        <f t="shared" si="205"/>
        <v>0.89999999999999991</v>
      </c>
      <c r="N1416" s="22">
        <f t="shared" si="206"/>
        <v>6.8500000000000005</v>
      </c>
      <c r="O1416" s="22" t="s">
        <v>40</v>
      </c>
      <c r="P1416" s="24">
        <f t="shared" ca="1" si="202"/>
        <v>0.39719157622539364</v>
      </c>
      <c r="Q1416" s="24">
        <f t="shared" ca="1" si="203"/>
        <v>3.9867978074437183</v>
      </c>
      <c r="R1416" s="24">
        <f t="shared" ca="1" si="207"/>
        <v>4.3839893836691122</v>
      </c>
      <c r="S1416" s="22" t="str">
        <f t="shared" ca="1" si="208"/>
        <v/>
      </c>
      <c r="T1416" s="24" t="str">
        <f t="shared" ca="1" si="209"/>
        <v/>
      </c>
      <c r="U1416" s="24">
        <f t="shared" ca="1" si="204"/>
        <v>0</v>
      </c>
    </row>
    <row r="1417" spans="7:21" x14ac:dyDescent="0.25">
      <c r="G1417" s="22">
        <v>1410</v>
      </c>
      <c r="H1417" s="22">
        <f>HLOOKUP($O1417,$B$8:$E$26,H$5,FALSE)</f>
        <v>5</v>
      </c>
      <c r="I1417" s="22">
        <f>HLOOKUP($O1417,$B$8:$E$26,I$5,FALSE)</f>
        <v>0.18</v>
      </c>
      <c r="J1417" s="22">
        <f>HLOOKUP($O1417,$B$8:$E$26,J$5,FALSE)</f>
        <v>1.37</v>
      </c>
      <c r="K1417" s="22">
        <f>HLOOKUP($O1417,$B$8:$E$26,K$5,FALSE)</f>
        <v>0</v>
      </c>
      <c r="L1417" s="22">
        <f>HLOOKUP($O1417,$B$8:$E$26,L$5,FALSE)</f>
        <v>0</v>
      </c>
      <c r="M1417" s="22">
        <f t="shared" si="205"/>
        <v>0.89999999999999991</v>
      </c>
      <c r="N1417" s="22">
        <f t="shared" si="206"/>
        <v>6.8500000000000005</v>
      </c>
      <c r="O1417" s="22" t="s">
        <v>40</v>
      </c>
      <c r="P1417" s="24">
        <f t="shared" ref="P1417:P1443" ca="1" si="210">RAND()*$M1417</f>
        <v>0.49336890378952863</v>
      </c>
      <c r="Q1417" s="24">
        <f t="shared" ref="Q1417:Q1443" ca="1" si="211">MIN(N1417*20,MAX(M1417,NORMINV(RAND(),N1417-(N1417-M1417)/2,(N1417-M1417)/16)))</f>
        <v>3.8349209339794617</v>
      </c>
      <c r="R1417" s="24">
        <f t="shared" ca="1" si="207"/>
        <v>4.32828983776899</v>
      </c>
      <c r="S1417" s="22" t="str">
        <f t="shared" ca="1" si="208"/>
        <v/>
      </c>
      <c r="T1417" s="24" t="str">
        <f t="shared" ca="1" si="209"/>
        <v/>
      </c>
      <c r="U1417" s="24">
        <f t="shared" ref="U1417:U1443" ca="1" si="212">Q1417*K1417*L1417</f>
        <v>0</v>
      </c>
    </row>
    <row r="1418" spans="7:21" x14ac:dyDescent="0.25">
      <c r="G1418" s="22">
        <v>1411</v>
      </c>
      <c r="H1418" s="22">
        <f>HLOOKUP($O1418,$B$8:$E$26,H$5,FALSE)</f>
        <v>5</v>
      </c>
      <c r="I1418" s="22">
        <f>HLOOKUP($O1418,$B$8:$E$26,I$5,FALSE)</f>
        <v>0.18</v>
      </c>
      <c r="J1418" s="22">
        <f>HLOOKUP($O1418,$B$8:$E$26,J$5,FALSE)</f>
        <v>1.37</v>
      </c>
      <c r="K1418" s="22">
        <f>HLOOKUP($O1418,$B$8:$E$26,K$5,FALSE)</f>
        <v>0</v>
      </c>
      <c r="L1418" s="22">
        <f>HLOOKUP($O1418,$B$8:$E$26,L$5,FALSE)</f>
        <v>0</v>
      </c>
      <c r="M1418" s="22">
        <f t="shared" si="205"/>
        <v>0.89999999999999991</v>
      </c>
      <c r="N1418" s="22">
        <f t="shared" si="206"/>
        <v>6.8500000000000005</v>
      </c>
      <c r="O1418" s="22" t="s">
        <v>40</v>
      </c>
      <c r="P1418" s="24">
        <f t="shared" ca="1" si="210"/>
        <v>0.72424934245326256</v>
      </c>
      <c r="Q1418" s="24">
        <f t="shared" ca="1" si="211"/>
        <v>3.8910606589160897</v>
      </c>
      <c r="R1418" s="24">
        <f t="shared" ca="1" si="207"/>
        <v>4.6153100013693518</v>
      </c>
      <c r="S1418" s="22" t="str">
        <f t="shared" ca="1" si="208"/>
        <v/>
      </c>
      <c r="T1418" s="24" t="str">
        <f t="shared" ca="1" si="209"/>
        <v/>
      </c>
      <c r="U1418" s="24">
        <f t="shared" ca="1" si="212"/>
        <v>0</v>
      </c>
    </row>
    <row r="1419" spans="7:21" x14ac:dyDescent="0.25">
      <c r="G1419" s="22">
        <v>1412</v>
      </c>
      <c r="H1419" s="22">
        <f>HLOOKUP($O1419,$B$8:$E$26,H$5,FALSE)</f>
        <v>3</v>
      </c>
      <c r="I1419" s="22">
        <f>HLOOKUP($O1419,$B$8:$E$26,I$5,FALSE)</f>
        <v>0.2</v>
      </c>
      <c r="J1419" s="22">
        <f>HLOOKUP($O1419,$B$8:$E$26,J$5,FALSE)</f>
        <v>1.26</v>
      </c>
      <c r="K1419" s="22">
        <f>HLOOKUP($O1419,$B$8:$E$26,K$5,FALSE)</f>
        <v>0</v>
      </c>
      <c r="L1419" s="22">
        <f>HLOOKUP($O1419,$B$8:$E$26,L$5,FALSE)</f>
        <v>0</v>
      </c>
      <c r="M1419" s="22">
        <f t="shared" si="205"/>
        <v>0.60000000000000009</v>
      </c>
      <c r="N1419" s="22">
        <f t="shared" si="206"/>
        <v>3.7800000000000002</v>
      </c>
      <c r="O1419" s="22" t="s">
        <v>39</v>
      </c>
      <c r="P1419" s="24">
        <f t="shared" ca="1" si="210"/>
        <v>0.12164581181838197</v>
      </c>
      <c r="Q1419" s="24">
        <f t="shared" ca="1" si="211"/>
        <v>1.9234641626213611</v>
      </c>
      <c r="R1419" s="24">
        <f t="shared" ca="1" si="207"/>
        <v>2.0451099744397432</v>
      </c>
      <c r="S1419" s="22" t="str">
        <f t="shared" ca="1" si="208"/>
        <v/>
      </c>
      <c r="T1419" s="24" t="str">
        <f t="shared" ca="1" si="209"/>
        <v/>
      </c>
      <c r="U1419" s="24">
        <f t="shared" ca="1" si="212"/>
        <v>0</v>
      </c>
    </row>
    <row r="1420" spans="7:21" x14ac:dyDescent="0.25">
      <c r="G1420" s="22">
        <v>1413</v>
      </c>
      <c r="H1420" s="22">
        <f>HLOOKUP($O1420,$B$8:$E$26,H$5,FALSE)</f>
        <v>3</v>
      </c>
      <c r="I1420" s="22">
        <f>HLOOKUP($O1420,$B$8:$E$26,I$5,FALSE)</f>
        <v>0.2</v>
      </c>
      <c r="J1420" s="22">
        <f>HLOOKUP($O1420,$B$8:$E$26,J$5,FALSE)</f>
        <v>1.26</v>
      </c>
      <c r="K1420" s="22">
        <f>HLOOKUP($O1420,$B$8:$E$26,K$5,FALSE)</f>
        <v>0</v>
      </c>
      <c r="L1420" s="22">
        <f>HLOOKUP($O1420,$B$8:$E$26,L$5,FALSE)</f>
        <v>0</v>
      </c>
      <c r="M1420" s="22">
        <f t="shared" si="205"/>
        <v>0.60000000000000009</v>
      </c>
      <c r="N1420" s="22">
        <f t="shared" si="206"/>
        <v>3.7800000000000002</v>
      </c>
      <c r="O1420" s="22" t="s">
        <v>39</v>
      </c>
      <c r="P1420" s="24">
        <f t="shared" ca="1" si="210"/>
        <v>0.24157152523045314</v>
      </c>
      <c r="Q1420" s="24">
        <f t="shared" ca="1" si="211"/>
        <v>1.98795813204021</v>
      </c>
      <c r="R1420" s="24">
        <f t="shared" ca="1" si="207"/>
        <v>2.2295296572706631</v>
      </c>
      <c r="S1420" s="22" t="str">
        <f t="shared" ca="1" si="208"/>
        <v/>
      </c>
      <c r="T1420" s="24" t="str">
        <f t="shared" ca="1" si="209"/>
        <v/>
      </c>
      <c r="U1420" s="24">
        <f t="shared" ca="1" si="212"/>
        <v>0</v>
      </c>
    </row>
    <row r="1421" spans="7:21" x14ac:dyDescent="0.25">
      <c r="G1421" s="22">
        <v>1414</v>
      </c>
      <c r="H1421" s="22">
        <f>HLOOKUP($O1421,$B$8:$E$26,H$5,FALSE)</f>
        <v>1</v>
      </c>
      <c r="I1421" s="22">
        <f>HLOOKUP($O1421,$B$8:$E$26,I$5,FALSE)</f>
        <v>0.3</v>
      </c>
      <c r="J1421" s="22">
        <f>HLOOKUP($O1421,$B$8:$E$26,J$5,FALSE)</f>
        <v>0.95</v>
      </c>
      <c r="K1421" s="22">
        <f>HLOOKUP($O1421,$B$8:$E$26,K$5,FALSE)</f>
        <v>0</v>
      </c>
      <c r="L1421" s="22">
        <f>HLOOKUP($O1421,$B$8:$E$26,L$5,FALSE)</f>
        <v>0</v>
      </c>
      <c r="M1421" s="22">
        <f t="shared" si="205"/>
        <v>0.3</v>
      </c>
      <c r="N1421" s="22">
        <f t="shared" si="206"/>
        <v>0.95</v>
      </c>
      <c r="O1421" s="22" t="s">
        <v>38</v>
      </c>
      <c r="P1421" s="24">
        <f t="shared" ca="1" si="210"/>
        <v>0.12209209941563358</v>
      </c>
      <c r="Q1421" s="24">
        <f t="shared" ca="1" si="211"/>
        <v>0.54568659808661535</v>
      </c>
      <c r="R1421" s="24">
        <f t="shared" ca="1" si="207"/>
        <v>0.66777869750224894</v>
      </c>
      <c r="S1421" s="22" t="str">
        <f t="shared" ca="1" si="208"/>
        <v/>
      </c>
      <c r="T1421" s="24" t="str">
        <f t="shared" ca="1" si="209"/>
        <v/>
      </c>
      <c r="U1421" s="24">
        <f t="shared" ca="1" si="212"/>
        <v>0</v>
      </c>
    </row>
    <row r="1422" spans="7:21" x14ac:dyDescent="0.25">
      <c r="G1422" s="22">
        <v>1415</v>
      </c>
      <c r="H1422" s="22">
        <f>HLOOKUP($O1422,$B$8:$E$26,H$5,FALSE)</f>
        <v>1</v>
      </c>
      <c r="I1422" s="22">
        <f>HLOOKUP($O1422,$B$8:$E$26,I$5,FALSE)</f>
        <v>0.3</v>
      </c>
      <c r="J1422" s="22">
        <f>HLOOKUP($O1422,$B$8:$E$26,J$5,FALSE)</f>
        <v>0.95</v>
      </c>
      <c r="K1422" s="22">
        <f>HLOOKUP($O1422,$B$8:$E$26,K$5,FALSE)</f>
        <v>0</v>
      </c>
      <c r="L1422" s="22">
        <f>HLOOKUP($O1422,$B$8:$E$26,L$5,FALSE)</f>
        <v>0</v>
      </c>
      <c r="M1422" s="22">
        <f t="shared" si="205"/>
        <v>0.3</v>
      </c>
      <c r="N1422" s="22">
        <f t="shared" si="206"/>
        <v>0.95</v>
      </c>
      <c r="O1422" s="22" t="s">
        <v>38</v>
      </c>
      <c r="P1422" s="24">
        <f t="shared" ca="1" si="210"/>
        <v>0.16231966210415893</v>
      </c>
      <c r="Q1422" s="24">
        <f t="shared" ca="1" si="211"/>
        <v>0.62083592602025151</v>
      </c>
      <c r="R1422" s="24">
        <f t="shared" ca="1" si="207"/>
        <v>0.78315558812441044</v>
      </c>
      <c r="S1422" s="22" t="str">
        <f t="shared" ca="1" si="208"/>
        <v/>
      </c>
      <c r="T1422" s="24" t="str">
        <f t="shared" ca="1" si="209"/>
        <v/>
      </c>
      <c r="U1422" s="24">
        <f t="shared" ca="1" si="212"/>
        <v>0</v>
      </c>
    </row>
    <row r="1423" spans="7:21" x14ac:dyDescent="0.25">
      <c r="G1423" s="22">
        <v>1416</v>
      </c>
      <c r="H1423" s="22">
        <f>HLOOKUP($O1423,$B$8:$E$26,H$5,FALSE)</f>
        <v>5</v>
      </c>
      <c r="I1423" s="22">
        <f>HLOOKUP($O1423,$B$8:$E$26,I$5,FALSE)</f>
        <v>0.18</v>
      </c>
      <c r="J1423" s="22">
        <f>HLOOKUP($O1423,$B$8:$E$26,J$5,FALSE)</f>
        <v>1.37</v>
      </c>
      <c r="K1423" s="22">
        <f>HLOOKUP($O1423,$B$8:$E$26,K$5,FALSE)</f>
        <v>0</v>
      </c>
      <c r="L1423" s="22">
        <f>HLOOKUP($O1423,$B$8:$E$26,L$5,FALSE)</f>
        <v>0</v>
      </c>
      <c r="M1423" s="22">
        <f t="shared" ref="M1423:M1443" si="213">I1423*$H1423</f>
        <v>0.89999999999999991</v>
      </c>
      <c r="N1423" s="22">
        <f t="shared" ref="N1423:N1443" si="214">J1423*$H1423</f>
        <v>6.8500000000000005</v>
      </c>
      <c r="O1423" s="22" t="s">
        <v>40</v>
      </c>
      <c r="P1423" s="24">
        <f t="shared" ca="1" si="210"/>
        <v>0.31476660599593292</v>
      </c>
      <c r="Q1423" s="24">
        <f t="shared" ca="1" si="211"/>
        <v>3.5986483655489265</v>
      </c>
      <c r="R1423" s="24">
        <f t="shared" ca="1" si="207"/>
        <v>3.9134149715448596</v>
      </c>
      <c r="S1423" s="22" t="str">
        <f t="shared" ca="1" si="208"/>
        <v/>
      </c>
      <c r="T1423" s="24" t="str">
        <f t="shared" ca="1" si="209"/>
        <v/>
      </c>
      <c r="U1423" s="24">
        <f t="shared" ca="1" si="212"/>
        <v>0</v>
      </c>
    </row>
    <row r="1424" spans="7:21" x14ac:dyDescent="0.25">
      <c r="G1424" s="22">
        <v>1417</v>
      </c>
      <c r="H1424" s="22">
        <f>HLOOKUP($O1424,$B$8:$E$26,H$5,FALSE)</f>
        <v>5</v>
      </c>
      <c r="I1424" s="22">
        <f>HLOOKUP($O1424,$B$8:$E$26,I$5,FALSE)</f>
        <v>0.18</v>
      </c>
      <c r="J1424" s="22">
        <f>HLOOKUP($O1424,$B$8:$E$26,J$5,FALSE)</f>
        <v>1.37</v>
      </c>
      <c r="K1424" s="22">
        <f>HLOOKUP($O1424,$B$8:$E$26,K$5,FALSE)</f>
        <v>0</v>
      </c>
      <c r="L1424" s="22">
        <f>HLOOKUP($O1424,$B$8:$E$26,L$5,FALSE)</f>
        <v>0</v>
      </c>
      <c r="M1424" s="22">
        <f t="shared" si="213"/>
        <v>0.89999999999999991</v>
      </c>
      <c r="N1424" s="22">
        <f t="shared" si="214"/>
        <v>6.8500000000000005</v>
      </c>
      <c r="O1424" s="22" t="s">
        <v>40</v>
      </c>
      <c r="P1424" s="24">
        <f t="shared" ca="1" si="210"/>
        <v>0.87062516248781352</v>
      </c>
      <c r="Q1424" s="24">
        <f t="shared" ca="1" si="211"/>
        <v>3.9490036075061066</v>
      </c>
      <c r="R1424" s="24">
        <f t="shared" ca="1" si="207"/>
        <v>4.81962876999392</v>
      </c>
      <c r="S1424" s="22" t="str">
        <f t="shared" ca="1" si="208"/>
        <v/>
      </c>
      <c r="T1424" s="24" t="str">
        <f t="shared" ca="1" si="209"/>
        <v/>
      </c>
      <c r="U1424" s="24">
        <f t="shared" ca="1" si="212"/>
        <v>0</v>
      </c>
    </row>
    <row r="1425" spans="7:21" x14ac:dyDescent="0.25">
      <c r="G1425" s="22">
        <v>1418</v>
      </c>
      <c r="H1425" s="22">
        <f>HLOOKUP($O1425,$B$8:$E$26,H$5,FALSE)</f>
        <v>5</v>
      </c>
      <c r="I1425" s="22">
        <f>HLOOKUP($O1425,$B$8:$E$26,I$5,FALSE)</f>
        <v>0.18</v>
      </c>
      <c r="J1425" s="22">
        <f>HLOOKUP($O1425,$B$8:$E$26,J$5,FALSE)</f>
        <v>1.37</v>
      </c>
      <c r="K1425" s="22">
        <f>HLOOKUP($O1425,$B$8:$E$26,K$5,FALSE)</f>
        <v>0</v>
      </c>
      <c r="L1425" s="22">
        <f>HLOOKUP($O1425,$B$8:$E$26,L$5,FALSE)</f>
        <v>0</v>
      </c>
      <c r="M1425" s="22">
        <f t="shared" si="213"/>
        <v>0.89999999999999991</v>
      </c>
      <c r="N1425" s="22">
        <f t="shared" si="214"/>
        <v>6.8500000000000005</v>
      </c>
      <c r="O1425" s="22" t="s">
        <v>40</v>
      </c>
      <c r="P1425" s="24">
        <f t="shared" ca="1" si="210"/>
        <v>0.34089954611262446</v>
      </c>
      <c r="Q1425" s="24">
        <f t="shared" ca="1" si="211"/>
        <v>3.9699822078271896</v>
      </c>
      <c r="R1425" s="24">
        <f t="shared" ca="1" si="207"/>
        <v>4.3108817539398139</v>
      </c>
      <c r="S1425" s="22" t="str">
        <f t="shared" ca="1" si="208"/>
        <v/>
      </c>
      <c r="T1425" s="24" t="str">
        <f t="shared" ca="1" si="209"/>
        <v/>
      </c>
      <c r="U1425" s="24">
        <f t="shared" ca="1" si="212"/>
        <v>0</v>
      </c>
    </row>
    <row r="1426" spans="7:21" x14ac:dyDescent="0.25">
      <c r="G1426" s="22">
        <v>1419</v>
      </c>
      <c r="H1426" s="22">
        <f>HLOOKUP($O1426,$B$8:$E$26,H$5,FALSE)</f>
        <v>1</v>
      </c>
      <c r="I1426" s="22">
        <f>HLOOKUP($O1426,$B$8:$E$26,I$5,FALSE)</f>
        <v>0.3</v>
      </c>
      <c r="J1426" s="22">
        <f>HLOOKUP($O1426,$B$8:$E$26,J$5,FALSE)</f>
        <v>0.95</v>
      </c>
      <c r="K1426" s="22">
        <f>HLOOKUP($O1426,$B$8:$E$26,K$5,FALSE)</f>
        <v>0</v>
      </c>
      <c r="L1426" s="22">
        <f>HLOOKUP($O1426,$B$8:$E$26,L$5,FALSE)</f>
        <v>0</v>
      </c>
      <c r="M1426" s="22">
        <f t="shared" si="213"/>
        <v>0.3</v>
      </c>
      <c r="N1426" s="22">
        <f t="shared" si="214"/>
        <v>0.95</v>
      </c>
      <c r="O1426" s="22" t="s">
        <v>38</v>
      </c>
      <c r="P1426" s="24">
        <f t="shared" ca="1" si="210"/>
        <v>0.11816323451709893</v>
      </c>
      <c r="Q1426" s="24">
        <f t="shared" ca="1" si="211"/>
        <v>0.61992283423274863</v>
      </c>
      <c r="R1426" s="24">
        <f t="shared" ca="1" si="207"/>
        <v>0.73808606874984761</v>
      </c>
      <c r="S1426" s="22" t="str">
        <f t="shared" ca="1" si="208"/>
        <v/>
      </c>
      <c r="T1426" s="24" t="str">
        <f t="shared" ca="1" si="209"/>
        <v/>
      </c>
      <c r="U1426" s="24">
        <f t="shared" ca="1" si="212"/>
        <v>0</v>
      </c>
    </row>
    <row r="1427" spans="7:21" x14ac:dyDescent="0.25">
      <c r="G1427" s="22">
        <v>1420</v>
      </c>
      <c r="H1427" s="22">
        <f>HLOOKUP($O1427,$B$8:$E$26,H$5,FALSE)</f>
        <v>10</v>
      </c>
      <c r="I1427" s="22">
        <f>HLOOKUP($O1427,$B$8:$E$26,I$5,FALSE)</f>
        <v>0.2</v>
      </c>
      <c r="J1427" s="22">
        <f>HLOOKUP($O1427,$B$8:$E$26,J$5,FALSE)</f>
        <v>1.4</v>
      </c>
      <c r="K1427" s="22">
        <f>HLOOKUP($O1427,$B$8:$E$26,K$5,FALSE)</f>
        <v>0</v>
      </c>
      <c r="L1427" s="22">
        <f>HLOOKUP($O1427,$B$8:$E$26,L$5,FALSE)</f>
        <v>0</v>
      </c>
      <c r="M1427" s="22">
        <f t="shared" si="213"/>
        <v>2</v>
      </c>
      <c r="N1427" s="22">
        <f t="shared" si="214"/>
        <v>14</v>
      </c>
      <c r="O1427" s="22" t="s">
        <v>41</v>
      </c>
      <c r="P1427" s="24">
        <f t="shared" ca="1" si="210"/>
        <v>0.13950561194448841</v>
      </c>
      <c r="Q1427" s="24">
        <f t="shared" ca="1" si="211"/>
        <v>7.0991136990506547</v>
      </c>
      <c r="R1427" s="24">
        <f t="shared" ca="1" si="207"/>
        <v>7.2386193109951433</v>
      </c>
      <c r="S1427" s="22" t="str">
        <f t="shared" ca="1" si="208"/>
        <v/>
      </c>
      <c r="T1427" s="24" t="str">
        <f t="shared" ca="1" si="209"/>
        <v/>
      </c>
      <c r="U1427" s="24">
        <f t="shared" ca="1" si="212"/>
        <v>0</v>
      </c>
    </row>
    <row r="1428" spans="7:21" x14ac:dyDescent="0.25">
      <c r="G1428" s="22">
        <v>1421</v>
      </c>
      <c r="H1428" s="22">
        <f>HLOOKUP($O1428,$B$8:$E$26,H$5,FALSE)</f>
        <v>1</v>
      </c>
      <c r="I1428" s="22">
        <f>HLOOKUP($O1428,$B$8:$E$26,I$5,FALSE)</f>
        <v>0.3</v>
      </c>
      <c r="J1428" s="22">
        <f>HLOOKUP($O1428,$B$8:$E$26,J$5,FALSE)</f>
        <v>0.95</v>
      </c>
      <c r="K1428" s="22">
        <f>HLOOKUP($O1428,$B$8:$E$26,K$5,FALSE)</f>
        <v>0</v>
      </c>
      <c r="L1428" s="22">
        <f>HLOOKUP($O1428,$B$8:$E$26,L$5,FALSE)</f>
        <v>0</v>
      </c>
      <c r="M1428" s="22">
        <f t="shared" si="213"/>
        <v>0.3</v>
      </c>
      <c r="N1428" s="22">
        <f t="shared" si="214"/>
        <v>0.95</v>
      </c>
      <c r="O1428" s="22" t="s">
        <v>38</v>
      </c>
      <c r="P1428" s="24">
        <f t="shared" ca="1" si="210"/>
        <v>6.7127209576448674E-2</v>
      </c>
      <c r="Q1428" s="24">
        <f t="shared" ca="1" si="211"/>
        <v>0.66806683536760081</v>
      </c>
      <c r="R1428" s="24">
        <f t="shared" ca="1" si="207"/>
        <v>0.7351940449440495</v>
      </c>
      <c r="S1428" s="22" t="str">
        <f t="shared" ca="1" si="208"/>
        <v/>
      </c>
      <c r="T1428" s="24" t="str">
        <f t="shared" ca="1" si="209"/>
        <v/>
      </c>
      <c r="U1428" s="24">
        <f t="shared" ca="1" si="212"/>
        <v>0</v>
      </c>
    </row>
    <row r="1429" spans="7:21" x14ac:dyDescent="0.25">
      <c r="G1429" s="22">
        <v>1422</v>
      </c>
      <c r="H1429" s="22">
        <f>HLOOKUP($O1429,$B$8:$E$26,H$5,FALSE)</f>
        <v>5</v>
      </c>
      <c r="I1429" s="22">
        <f>HLOOKUP($O1429,$B$8:$E$26,I$5,FALSE)</f>
        <v>0.18</v>
      </c>
      <c r="J1429" s="22">
        <f>HLOOKUP($O1429,$B$8:$E$26,J$5,FALSE)</f>
        <v>1.37</v>
      </c>
      <c r="K1429" s="22">
        <f>HLOOKUP($O1429,$B$8:$E$26,K$5,FALSE)</f>
        <v>0</v>
      </c>
      <c r="L1429" s="22">
        <f>HLOOKUP($O1429,$B$8:$E$26,L$5,FALSE)</f>
        <v>0</v>
      </c>
      <c r="M1429" s="22">
        <f t="shared" si="213"/>
        <v>0.89999999999999991</v>
      </c>
      <c r="N1429" s="22">
        <f t="shared" si="214"/>
        <v>6.8500000000000005</v>
      </c>
      <c r="O1429" s="22" t="s">
        <v>40</v>
      </c>
      <c r="P1429" s="24">
        <f t="shared" ca="1" si="210"/>
        <v>0.15458899048561475</v>
      </c>
      <c r="Q1429" s="24">
        <f t="shared" ca="1" si="211"/>
        <v>4.0381609638485623</v>
      </c>
      <c r="R1429" s="24">
        <f t="shared" ca="1" si="207"/>
        <v>4.1927499543341771</v>
      </c>
      <c r="S1429" s="22" t="str">
        <f t="shared" ca="1" si="208"/>
        <v/>
      </c>
      <c r="T1429" s="24" t="str">
        <f t="shared" ca="1" si="209"/>
        <v/>
      </c>
      <c r="U1429" s="24">
        <f t="shared" ca="1" si="212"/>
        <v>0</v>
      </c>
    </row>
    <row r="1430" spans="7:21" x14ac:dyDescent="0.25">
      <c r="G1430" s="22">
        <v>1423</v>
      </c>
      <c r="H1430" s="22">
        <f>HLOOKUP($O1430,$B$8:$E$26,H$5,FALSE)</f>
        <v>3</v>
      </c>
      <c r="I1430" s="22">
        <f>HLOOKUP($O1430,$B$8:$E$26,I$5,FALSE)</f>
        <v>0.2</v>
      </c>
      <c r="J1430" s="22">
        <f>HLOOKUP($O1430,$B$8:$E$26,J$5,FALSE)</f>
        <v>1.26</v>
      </c>
      <c r="K1430" s="22">
        <f>HLOOKUP($O1430,$B$8:$E$26,K$5,FALSE)</f>
        <v>0</v>
      </c>
      <c r="L1430" s="22">
        <f>HLOOKUP($O1430,$B$8:$E$26,L$5,FALSE)</f>
        <v>0</v>
      </c>
      <c r="M1430" s="22">
        <f t="shared" si="213"/>
        <v>0.60000000000000009</v>
      </c>
      <c r="N1430" s="22">
        <f t="shared" si="214"/>
        <v>3.7800000000000002</v>
      </c>
      <c r="O1430" s="22" t="s">
        <v>39</v>
      </c>
      <c r="P1430" s="24">
        <f t="shared" ca="1" si="210"/>
        <v>0.37499699434002387</v>
      </c>
      <c r="Q1430" s="24">
        <f t="shared" ca="1" si="211"/>
        <v>2.1507591161916344</v>
      </c>
      <c r="R1430" s="24">
        <f t="shared" ca="1" si="207"/>
        <v>2.5257561105316584</v>
      </c>
      <c r="S1430" s="22" t="str">
        <f t="shared" ca="1" si="208"/>
        <v/>
      </c>
      <c r="T1430" s="24" t="str">
        <f t="shared" ca="1" si="209"/>
        <v/>
      </c>
      <c r="U1430" s="24">
        <f t="shared" ca="1" si="212"/>
        <v>0</v>
      </c>
    </row>
    <row r="1431" spans="7:21" x14ac:dyDescent="0.25">
      <c r="G1431" s="22">
        <v>1424</v>
      </c>
      <c r="H1431" s="22">
        <f>HLOOKUP($O1431,$B$8:$E$26,H$5,FALSE)</f>
        <v>3</v>
      </c>
      <c r="I1431" s="22">
        <f>HLOOKUP($O1431,$B$8:$E$26,I$5,FALSE)</f>
        <v>0.2</v>
      </c>
      <c r="J1431" s="22">
        <f>HLOOKUP($O1431,$B$8:$E$26,J$5,FALSE)</f>
        <v>1.26</v>
      </c>
      <c r="K1431" s="22">
        <f>HLOOKUP($O1431,$B$8:$E$26,K$5,FALSE)</f>
        <v>0</v>
      </c>
      <c r="L1431" s="22">
        <f>HLOOKUP($O1431,$B$8:$E$26,L$5,FALSE)</f>
        <v>0</v>
      </c>
      <c r="M1431" s="22">
        <f t="shared" si="213"/>
        <v>0.60000000000000009</v>
      </c>
      <c r="N1431" s="22">
        <f t="shared" si="214"/>
        <v>3.7800000000000002</v>
      </c>
      <c r="O1431" s="22" t="s">
        <v>39</v>
      </c>
      <c r="P1431" s="24">
        <f t="shared" ca="1" si="210"/>
        <v>0.2846151586450768</v>
      </c>
      <c r="Q1431" s="24">
        <f t="shared" ca="1" si="211"/>
        <v>2.4567316614434964</v>
      </c>
      <c r="R1431" s="24">
        <f t="shared" ca="1" si="207"/>
        <v>2.7413468200885731</v>
      </c>
      <c r="S1431" s="22" t="str">
        <f t="shared" ca="1" si="208"/>
        <v/>
      </c>
      <c r="T1431" s="24" t="str">
        <f t="shared" ca="1" si="209"/>
        <v/>
      </c>
      <c r="U1431" s="24">
        <f t="shared" ca="1" si="212"/>
        <v>0</v>
      </c>
    </row>
    <row r="1432" spans="7:21" x14ac:dyDescent="0.25">
      <c r="G1432" s="22">
        <v>1425</v>
      </c>
      <c r="H1432" s="22">
        <f>HLOOKUP($O1432,$B$8:$E$26,H$5,FALSE)</f>
        <v>10</v>
      </c>
      <c r="I1432" s="22">
        <f>HLOOKUP($O1432,$B$8:$E$26,I$5,FALSE)</f>
        <v>0.2</v>
      </c>
      <c r="J1432" s="22">
        <f>HLOOKUP($O1432,$B$8:$E$26,J$5,FALSE)</f>
        <v>1.4</v>
      </c>
      <c r="K1432" s="22">
        <f>HLOOKUP($O1432,$B$8:$E$26,K$5,FALSE)</f>
        <v>0</v>
      </c>
      <c r="L1432" s="22">
        <f>HLOOKUP($O1432,$B$8:$E$26,L$5,FALSE)</f>
        <v>0</v>
      </c>
      <c r="M1432" s="22">
        <f t="shared" si="213"/>
        <v>2</v>
      </c>
      <c r="N1432" s="22">
        <f t="shared" si="214"/>
        <v>14</v>
      </c>
      <c r="O1432" s="22" t="s">
        <v>41</v>
      </c>
      <c r="P1432" s="24">
        <f t="shared" ca="1" si="210"/>
        <v>1.4359005207259181</v>
      </c>
      <c r="Q1432" s="24">
        <f t="shared" ca="1" si="211"/>
        <v>8.3440845600395761</v>
      </c>
      <c r="R1432" s="24">
        <f t="shared" ca="1" si="207"/>
        <v>9.7799850807654938</v>
      </c>
      <c r="S1432" s="22" t="str">
        <f t="shared" ca="1" si="208"/>
        <v/>
      </c>
      <c r="T1432" s="24" t="str">
        <f t="shared" ca="1" si="209"/>
        <v/>
      </c>
      <c r="U1432" s="24">
        <f t="shared" ca="1" si="212"/>
        <v>0</v>
      </c>
    </row>
    <row r="1433" spans="7:21" x14ac:dyDescent="0.25">
      <c r="G1433" s="22">
        <v>1426</v>
      </c>
      <c r="H1433" s="22">
        <f>HLOOKUP($O1433,$B$8:$E$26,H$5,FALSE)</f>
        <v>3</v>
      </c>
      <c r="I1433" s="22">
        <f>HLOOKUP($O1433,$B$8:$E$26,I$5,FALSE)</f>
        <v>0.2</v>
      </c>
      <c r="J1433" s="22">
        <f>HLOOKUP($O1433,$B$8:$E$26,J$5,FALSE)</f>
        <v>1.26</v>
      </c>
      <c r="K1433" s="22">
        <f>HLOOKUP($O1433,$B$8:$E$26,K$5,FALSE)</f>
        <v>0</v>
      </c>
      <c r="L1433" s="22">
        <f>HLOOKUP($O1433,$B$8:$E$26,L$5,FALSE)</f>
        <v>0</v>
      </c>
      <c r="M1433" s="22">
        <f t="shared" si="213"/>
        <v>0.60000000000000009</v>
      </c>
      <c r="N1433" s="22">
        <f t="shared" si="214"/>
        <v>3.7800000000000002</v>
      </c>
      <c r="O1433" s="22" t="s">
        <v>39</v>
      </c>
      <c r="P1433" s="24">
        <f t="shared" ca="1" si="210"/>
        <v>0.43163508612111212</v>
      </c>
      <c r="Q1433" s="24">
        <f t="shared" ca="1" si="211"/>
        <v>2.1568251487154817</v>
      </c>
      <c r="R1433" s="24">
        <f t="shared" ca="1" si="207"/>
        <v>2.5884602348365937</v>
      </c>
      <c r="S1433" s="22" t="str">
        <f t="shared" ca="1" si="208"/>
        <v/>
      </c>
      <c r="T1433" s="24" t="str">
        <f t="shared" ca="1" si="209"/>
        <v/>
      </c>
      <c r="U1433" s="24">
        <f t="shared" ca="1" si="212"/>
        <v>0</v>
      </c>
    </row>
    <row r="1434" spans="7:21" x14ac:dyDescent="0.25">
      <c r="G1434" s="22">
        <v>1427</v>
      </c>
      <c r="H1434" s="22">
        <f>HLOOKUP($O1434,$B$8:$E$26,H$5,FALSE)</f>
        <v>3</v>
      </c>
      <c r="I1434" s="22">
        <f>HLOOKUP($O1434,$B$8:$E$26,I$5,FALSE)</f>
        <v>0.2</v>
      </c>
      <c r="J1434" s="22">
        <f>HLOOKUP($O1434,$B$8:$E$26,J$5,FALSE)</f>
        <v>1.26</v>
      </c>
      <c r="K1434" s="22">
        <f>HLOOKUP($O1434,$B$8:$E$26,K$5,FALSE)</f>
        <v>0</v>
      </c>
      <c r="L1434" s="22">
        <f>HLOOKUP($O1434,$B$8:$E$26,L$5,FALSE)</f>
        <v>0</v>
      </c>
      <c r="M1434" s="22">
        <f t="shared" si="213"/>
        <v>0.60000000000000009</v>
      </c>
      <c r="N1434" s="22">
        <f t="shared" si="214"/>
        <v>3.7800000000000002</v>
      </c>
      <c r="O1434" s="22" t="s">
        <v>39</v>
      </c>
      <c r="P1434" s="24">
        <f t="shared" ca="1" si="210"/>
        <v>0.52120657355562894</v>
      </c>
      <c r="Q1434" s="24">
        <f t="shared" ca="1" si="211"/>
        <v>1.9489127183400217</v>
      </c>
      <c r="R1434" s="24">
        <f t="shared" ca="1" si="207"/>
        <v>2.4701192918956507</v>
      </c>
      <c r="S1434" s="22" t="str">
        <f t="shared" ca="1" si="208"/>
        <v/>
      </c>
      <c r="T1434" s="24" t="str">
        <f t="shared" ca="1" si="209"/>
        <v/>
      </c>
      <c r="U1434" s="24">
        <f t="shared" ca="1" si="212"/>
        <v>0</v>
      </c>
    </row>
    <row r="1435" spans="7:21" x14ac:dyDescent="0.25">
      <c r="G1435" s="22">
        <v>1428</v>
      </c>
      <c r="H1435" s="22">
        <f>HLOOKUP($O1435,$B$8:$E$26,H$5,FALSE)</f>
        <v>5</v>
      </c>
      <c r="I1435" s="22">
        <f>HLOOKUP($O1435,$B$8:$E$26,I$5,FALSE)</f>
        <v>0.18</v>
      </c>
      <c r="J1435" s="22">
        <f>HLOOKUP($O1435,$B$8:$E$26,J$5,FALSE)</f>
        <v>1.37</v>
      </c>
      <c r="K1435" s="22">
        <f>HLOOKUP($O1435,$B$8:$E$26,K$5,FALSE)</f>
        <v>0</v>
      </c>
      <c r="L1435" s="22">
        <f>HLOOKUP($O1435,$B$8:$E$26,L$5,FALSE)</f>
        <v>0</v>
      </c>
      <c r="M1435" s="22">
        <f t="shared" si="213"/>
        <v>0.89999999999999991</v>
      </c>
      <c r="N1435" s="22">
        <f t="shared" si="214"/>
        <v>6.8500000000000005</v>
      </c>
      <c r="O1435" s="22" t="s">
        <v>40</v>
      </c>
      <c r="P1435" s="24">
        <f t="shared" ca="1" si="210"/>
        <v>0.61136918564383713</v>
      </c>
      <c r="Q1435" s="24">
        <f t="shared" ca="1" si="211"/>
        <v>3.9355088205632218</v>
      </c>
      <c r="R1435" s="24">
        <f t="shared" ca="1" si="207"/>
        <v>4.5468780062070593</v>
      </c>
      <c r="S1435" s="22" t="str">
        <f t="shared" ca="1" si="208"/>
        <v/>
      </c>
      <c r="T1435" s="24" t="str">
        <f t="shared" ca="1" si="209"/>
        <v/>
      </c>
      <c r="U1435" s="24">
        <f t="shared" ca="1" si="212"/>
        <v>0</v>
      </c>
    </row>
    <row r="1436" spans="7:21" x14ac:dyDescent="0.25">
      <c r="G1436" s="22">
        <v>1429</v>
      </c>
      <c r="H1436" s="22">
        <f>HLOOKUP($O1436,$B$8:$E$26,H$5,FALSE)</f>
        <v>1</v>
      </c>
      <c r="I1436" s="22">
        <f>HLOOKUP($O1436,$B$8:$E$26,I$5,FALSE)</f>
        <v>0.3</v>
      </c>
      <c r="J1436" s="22">
        <f>HLOOKUP($O1436,$B$8:$E$26,J$5,FALSE)</f>
        <v>0.95</v>
      </c>
      <c r="K1436" s="22">
        <f>HLOOKUP($O1436,$B$8:$E$26,K$5,FALSE)</f>
        <v>0</v>
      </c>
      <c r="L1436" s="22">
        <f>HLOOKUP($O1436,$B$8:$E$26,L$5,FALSE)</f>
        <v>0</v>
      </c>
      <c r="M1436" s="22">
        <f t="shared" si="213"/>
        <v>0.3</v>
      </c>
      <c r="N1436" s="22">
        <f t="shared" si="214"/>
        <v>0.95</v>
      </c>
      <c r="O1436" s="22" t="s">
        <v>38</v>
      </c>
      <c r="P1436" s="24">
        <f t="shared" ca="1" si="210"/>
        <v>0.23268933110236145</v>
      </c>
      <c r="Q1436" s="24">
        <f t="shared" ca="1" si="211"/>
        <v>0.65580254062666687</v>
      </c>
      <c r="R1436" s="24">
        <f t="shared" ca="1" si="207"/>
        <v>0.88849187172902833</v>
      </c>
      <c r="S1436" s="22" t="str">
        <f t="shared" ca="1" si="208"/>
        <v/>
      </c>
      <c r="T1436" s="24" t="str">
        <f t="shared" ca="1" si="209"/>
        <v/>
      </c>
      <c r="U1436" s="24">
        <f t="shared" ca="1" si="212"/>
        <v>0</v>
      </c>
    </row>
    <row r="1437" spans="7:21" x14ac:dyDescent="0.25">
      <c r="G1437" s="22">
        <v>1430</v>
      </c>
      <c r="H1437" s="22">
        <f>HLOOKUP($O1437,$B$8:$E$26,H$5,FALSE)</f>
        <v>10</v>
      </c>
      <c r="I1437" s="22">
        <f>HLOOKUP($O1437,$B$8:$E$26,I$5,FALSE)</f>
        <v>0.2</v>
      </c>
      <c r="J1437" s="22">
        <f>HLOOKUP($O1437,$B$8:$E$26,J$5,FALSE)</f>
        <v>1.4</v>
      </c>
      <c r="K1437" s="22">
        <f>HLOOKUP($O1437,$B$8:$E$26,K$5,FALSE)</f>
        <v>0</v>
      </c>
      <c r="L1437" s="22">
        <f>HLOOKUP($O1437,$B$8:$E$26,L$5,FALSE)</f>
        <v>0</v>
      </c>
      <c r="M1437" s="22">
        <f t="shared" si="213"/>
        <v>2</v>
      </c>
      <c r="N1437" s="22">
        <f t="shared" si="214"/>
        <v>14</v>
      </c>
      <c r="O1437" s="22" t="s">
        <v>41</v>
      </c>
      <c r="P1437" s="24">
        <f t="shared" ca="1" si="210"/>
        <v>1.314247274871841</v>
      </c>
      <c r="Q1437" s="24">
        <f t="shared" ca="1" si="211"/>
        <v>6.5284803173624386</v>
      </c>
      <c r="R1437" s="24">
        <f t="shared" ca="1" si="207"/>
        <v>7.8427275922342794</v>
      </c>
      <c r="S1437" s="22" t="str">
        <f t="shared" ca="1" si="208"/>
        <v/>
      </c>
      <c r="T1437" s="24" t="str">
        <f t="shared" ca="1" si="209"/>
        <v/>
      </c>
      <c r="U1437" s="24">
        <f t="shared" ca="1" si="212"/>
        <v>0</v>
      </c>
    </row>
    <row r="1438" spans="7:21" x14ac:dyDescent="0.25">
      <c r="G1438" s="22">
        <v>1431</v>
      </c>
      <c r="H1438" s="22">
        <f>HLOOKUP($O1438,$B$8:$E$26,H$5,FALSE)</f>
        <v>10</v>
      </c>
      <c r="I1438" s="22">
        <f>HLOOKUP($O1438,$B$8:$E$26,I$5,FALSE)</f>
        <v>0.2</v>
      </c>
      <c r="J1438" s="22">
        <f>HLOOKUP($O1438,$B$8:$E$26,J$5,FALSE)</f>
        <v>1.4</v>
      </c>
      <c r="K1438" s="22">
        <f>HLOOKUP($O1438,$B$8:$E$26,K$5,FALSE)</f>
        <v>0</v>
      </c>
      <c r="L1438" s="22">
        <f>HLOOKUP($O1438,$B$8:$E$26,L$5,FALSE)</f>
        <v>0</v>
      </c>
      <c r="M1438" s="22">
        <f t="shared" si="213"/>
        <v>2</v>
      </c>
      <c r="N1438" s="22">
        <f t="shared" si="214"/>
        <v>14</v>
      </c>
      <c r="O1438" s="22" t="s">
        <v>41</v>
      </c>
      <c r="P1438" s="24">
        <f t="shared" ca="1" si="210"/>
        <v>0.60051868698873112</v>
      </c>
      <c r="Q1438" s="24">
        <f t="shared" ca="1" si="211"/>
        <v>8.3204568162470327</v>
      </c>
      <c r="R1438" s="24">
        <f t="shared" ca="1" si="207"/>
        <v>8.9209755032357645</v>
      </c>
      <c r="S1438" s="22" t="str">
        <f t="shared" ca="1" si="208"/>
        <v/>
      </c>
      <c r="T1438" s="24" t="str">
        <f t="shared" ca="1" si="209"/>
        <v/>
      </c>
      <c r="U1438" s="24">
        <f t="shared" ca="1" si="212"/>
        <v>0</v>
      </c>
    </row>
    <row r="1439" spans="7:21" x14ac:dyDescent="0.25">
      <c r="G1439" s="22">
        <v>1432</v>
      </c>
      <c r="H1439" s="22">
        <f>HLOOKUP($O1439,$B$8:$E$26,H$5,FALSE)</f>
        <v>3</v>
      </c>
      <c r="I1439" s="22">
        <f>HLOOKUP($O1439,$B$8:$E$26,I$5,FALSE)</f>
        <v>0.2</v>
      </c>
      <c r="J1439" s="22">
        <f>HLOOKUP($O1439,$B$8:$E$26,J$5,FALSE)</f>
        <v>1.26</v>
      </c>
      <c r="K1439" s="22">
        <f>HLOOKUP($O1439,$B$8:$E$26,K$5,FALSE)</f>
        <v>0</v>
      </c>
      <c r="L1439" s="22">
        <f>HLOOKUP($O1439,$B$8:$E$26,L$5,FALSE)</f>
        <v>0</v>
      </c>
      <c r="M1439" s="22">
        <f t="shared" si="213"/>
        <v>0.60000000000000009</v>
      </c>
      <c r="N1439" s="22">
        <f t="shared" si="214"/>
        <v>3.7800000000000002</v>
      </c>
      <c r="O1439" s="22" t="s">
        <v>39</v>
      </c>
      <c r="P1439" s="24">
        <f t="shared" ca="1" si="210"/>
        <v>0.45057684952332444</v>
      </c>
      <c r="Q1439" s="24">
        <f t="shared" ca="1" si="211"/>
        <v>1.9735078837285471</v>
      </c>
      <c r="R1439" s="24">
        <f t="shared" ca="1" si="207"/>
        <v>2.4240847332518713</v>
      </c>
      <c r="S1439" s="22" t="str">
        <f t="shared" ca="1" si="208"/>
        <v/>
      </c>
      <c r="T1439" s="24" t="str">
        <f t="shared" ca="1" si="209"/>
        <v/>
      </c>
      <c r="U1439" s="24">
        <f t="shared" ca="1" si="212"/>
        <v>0</v>
      </c>
    </row>
    <row r="1440" spans="7:21" x14ac:dyDescent="0.25">
      <c r="G1440" s="22">
        <v>1433</v>
      </c>
      <c r="H1440" s="22">
        <f>HLOOKUP($O1440,$B$8:$E$26,H$5,FALSE)</f>
        <v>5</v>
      </c>
      <c r="I1440" s="22">
        <f>HLOOKUP($O1440,$B$8:$E$26,I$5,FALSE)</f>
        <v>0.18</v>
      </c>
      <c r="J1440" s="22">
        <f>HLOOKUP($O1440,$B$8:$E$26,J$5,FALSE)</f>
        <v>1.37</v>
      </c>
      <c r="K1440" s="22">
        <f>HLOOKUP($O1440,$B$8:$E$26,K$5,FALSE)</f>
        <v>0</v>
      </c>
      <c r="L1440" s="22">
        <f>HLOOKUP($O1440,$B$8:$E$26,L$5,FALSE)</f>
        <v>0</v>
      </c>
      <c r="M1440" s="22">
        <f t="shared" si="213"/>
        <v>0.89999999999999991</v>
      </c>
      <c r="N1440" s="22">
        <f t="shared" si="214"/>
        <v>6.8500000000000005</v>
      </c>
      <c r="O1440" s="22" t="s">
        <v>40</v>
      </c>
      <c r="P1440" s="24">
        <f t="shared" ca="1" si="210"/>
        <v>0.21329625856373496</v>
      </c>
      <c r="Q1440" s="24">
        <f t="shared" ca="1" si="211"/>
        <v>3.3618005222888994</v>
      </c>
      <c r="R1440" s="24">
        <f t="shared" ca="1" si="207"/>
        <v>3.5750967808526344</v>
      </c>
      <c r="S1440" s="22" t="str">
        <f t="shared" ca="1" si="208"/>
        <v/>
      </c>
      <c r="T1440" s="24" t="str">
        <f t="shared" ca="1" si="209"/>
        <v/>
      </c>
      <c r="U1440" s="24">
        <f t="shared" ca="1" si="212"/>
        <v>0</v>
      </c>
    </row>
    <row r="1441" spans="7:21" x14ac:dyDescent="0.25">
      <c r="G1441" s="22">
        <v>1434</v>
      </c>
      <c r="H1441" s="22">
        <f>HLOOKUP($O1441,$B$8:$E$26,H$5,FALSE)</f>
        <v>10</v>
      </c>
      <c r="I1441" s="22">
        <f>HLOOKUP($O1441,$B$8:$E$26,I$5,FALSE)</f>
        <v>0.2</v>
      </c>
      <c r="J1441" s="22">
        <f>HLOOKUP($O1441,$B$8:$E$26,J$5,FALSE)</f>
        <v>1.4</v>
      </c>
      <c r="K1441" s="22">
        <f>HLOOKUP($O1441,$B$8:$E$26,K$5,FALSE)</f>
        <v>0</v>
      </c>
      <c r="L1441" s="22">
        <f>HLOOKUP($O1441,$B$8:$E$26,L$5,FALSE)</f>
        <v>0</v>
      </c>
      <c r="M1441" s="22">
        <f t="shared" si="213"/>
        <v>2</v>
      </c>
      <c r="N1441" s="22">
        <f t="shared" si="214"/>
        <v>14</v>
      </c>
      <c r="O1441" s="22" t="s">
        <v>41</v>
      </c>
      <c r="P1441" s="24">
        <f t="shared" ca="1" si="210"/>
        <v>1.7975240803348846</v>
      </c>
      <c r="Q1441" s="24">
        <f t="shared" ca="1" si="211"/>
        <v>7.9171994502825829</v>
      </c>
      <c r="R1441" s="24">
        <f t="shared" ca="1" si="207"/>
        <v>9.7147235306174675</v>
      </c>
      <c r="S1441" s="22" t="str">
        <f t="shared" ca="1" si="208"/>
        <v/>
      </c>
      <c r="T1441" s="24" t="str">
        <f t="shared" ca="1" si="209"/>
        <v/>
      </c>
      <c r="U1441" s="24">
        <f t="shared" ca="1" si="212"/>
        <v>0</v>
      </c>
    </row>
    <row r="1442" spans="7:21" x14ac:dyDescent="0.25">
      <c r="G1442" s="22">
        <v>1435</v>
      </c>
      <c r="H1442" s="22">
        <f>HLOOKUP($O1442,$B$8:$E$26,H$5,FALSE)</f>
        <v>1</v>
      </c>
      <c r="I1442" s="22">
        <f>HLOOKUP($O1442,$B$8:$E$26,I$5,FALSE)</f>
        <v>0.3</v>
      </c>
      <c r="J1442" s="22">
        <f>HLOOKUP($O1442,$B$8:$E$26,J$5,FALSE)</f>
        <v>0.95</v>
      </c>
      <c r="K1442" s="22">
        <f>HLOOKUP($O1442,$B$8:$E$26,K$5,FALSE)</f>
        <v>0</v>
      </c>
      <c r="L1442" s="22">
        <f>HLOOKUP($O1442,$B$8:$E$26,L$5,FALSE)</f>
        <v>0</v>
      </c>
      <c r="M1442" s="22">
        <f t="shared" si="213"/>
        <v>0.3</v>
      </c>
      <c r="N1442" s="22">
        <f t="shared" si="214"/>
        <v>0.95</v>
      </c>
      <c r="O1442" s="22" t="s">
        <v>38</v>
      </c>
      <c r="P1442" s="24">
        <f t="shared" ca="1" si="210"/>
        <v>0.25878717399564805</v>
      </c>
      <c r="Q1442" s="24">
        <f t="shared" ca="1" si="211"/>
        <v>0.52345351221015157</v>
      </c>
      <c r="R1442" s="24">
        <f t="shared" ca="1" si="207"/>
        <v>0.78224068620579956</v>
      </c>
      <c r="S1442" s="22" t="str">
        <f t="shared" ca="1" si="208"/>
        <v/>
      </c>
      <c r="T1442" s="24" t="str">
        <f t="shared" ca="1" si="209"/>
        <v/>
      </c>
      <c r="U1442" s="24">
        <f t="shared" ca="1" si="212"/>
        <v>0</v>
      </c>
    </row>
    <row r="1443" spans="7:21" x14ac:dyDescent="0.25">
      <c r="G1443" s="22">
        <v>1436</v>
      </c>
      <c r="H1443" s="22">
        <f>HLOOKUP($O1443,$B$8:$E$26,H$5,FALSE)</f>
        <v>10</v>
      </c>
      <c r="I1443" s="22">
        <f>HLOOKUP($O1443,$B$8:$E$26,I$5,FALSE)</f>
        <v>0.2</v>
      </c>
      <c r="J1443" s="22">
        <f>HLOOKUP($O1443,$B$8:$E$26,J$5,FALSE)</f>
        <v>1.4</v>
      </c>
      <c r="K1443" s="22">
        <f>HLOOKUP($O1443,$B$8:$E$26,K$5,FALSE)</f>
        <v>0</v>
      </c>
      <c r="L1443" s="22">
        <f>HLOOKUP($O1443,$B$8:$E$26,L$5,FALSE)</f>
        <v>0</v>
      </c>
      <c r="M1443" s="22">
        <f t="shared" si="213"/>
        <v>2</v>
      </c>
      <c r="N1443" s="22">
        <f t="shared" si="214"/>
        <v>14</v>
      </c>
      <c r="O1443" s="22" t="s">
        <v>41</v>
      </c>
      <c r="P1443" s="24">
        <f t="shared" ca="1" si="210"/>
        <v>1.4553791821153887</v>
      </c>
      <c r="Q1443" s="24">
        <f t="shared" ca="1" si="211"/>
        <v>10.070208348609075</v>
      </c>
      <c r="R1443" s="24">
        <f t="shared" ca="1" si="207"/>
        <v>11.525587530724463</v>
      </c>
      <c r="S1443" s="22" t="str">
        <f t="shared" ca="1" si="208"/>
        <v>D</v>
      </c>
      <c r="T1443" s="24">
        <f t="shared" ca="1" si="209"/>
        <v>1.5255875307244633</v>
      </c>
      <c r="U1443" s="24">
        <f t="shared" ca="1" si="212"/>
        <v>0</v>
      </c>
    </row>
    <row r="1444" spans="7:21" x14ac:dyDescent="0.25">
      <c r="P1444" s="24"/>
      <c r="Q1444" s="24"/>
      <c r="R1444" s="24"/>
    </row>
    <row r="1445" spans="7:21" x14ac:dyDescent="0.25">
      <c r="P1445" s="24"/>
      <c r="Q1445" s="24"/>
      <c r="R1445" s="24"/>
    </row>
    <row r="1446" spans="7:21" x14ac:dyDescent="0.25">
      <c r="P1446" s="24"/>
      <c r="Q1446" s="24"/>
      <c r="R1446" s="24"/>
    </row>
    <row r="1447" spans="7:21" x14ac:dyDescent="0.25">
      <c r="P1447" s="24"/>
      <c r="Q1447" s="24"/>
      <c r="R1447" s="24"/>
    </row>
    <row r="1448" spans="7:21" x14ac:dyDescent="0.25">
      <c r="P1448" s="24"/>
      <c r="Q1448" s="24"/>
      <c r="R1448" s="24"/>
    </row>
    <row r="1449" spans="7:21" x14ac:dyDescent="0.25">
      <c r="P1449" s="24"/>
      <c r="Q1449" s="24"/>
      <c r="R1449" s="24"/>
    </row>
    <row r="1450" spans="7:21" x14ac:dyDescent="0.25">
      <c r="P1450" s="24"/>
      <c r="Q1450" s="24"/>
      <c r="R1450" s="24"/>
    </row>
    <row r="1451" spans="7:21" x14ac:dyDescent="0.25">
      <c r="P1451" s="24"/>
      <c r="Q1451" s="24"/>
      <c r="R1451" s="24"/>
    </row>
    <row r="1452" spans="7:21" x14ac:dyDescent="0.25">
      <c r="P1452" s="24"/>
      <c r="Q1452" s="24"/>
      <c r="R1452" s="24"/>
    </row>
    <row r="1453" spans="7:21" x14ac:dyDescent="0.25">
      <c r="P1453" s="24"/>
      <c r="Q1453" s="24"/>
      <c r="R1453" s="24"/>
    </row>
    <row r="1454" spans="7:21" x14ac:dyDescent="0.25">
      <c r="P1454" s="24"/>
      <c r="Q1454" s="24"/>
      <c r="R1454" s="24"/>
    </row>
    <row r="1455" spans="7:21" x14ac:dyDescent="0.25">
      <c r="P1455" s="24"/>
      <c r="Q1455" s="24"/>
      <c r="R1455" s="24"/>
    </row>
    <row r="1456" spans="7:21" x14ac:dyDescent="0.25">
      <c r="P1456" s="24"/>
      <c r="Q1456" s="24"/>
      <c r="R1456" s="24"/>
    </row>
    <row r="1457" spans="16:18" x14ac:dyDescent="0.25">
      <c r="P1457" s="24"/>
      <c r="Q1457" s="24"/>
      <c r="R1457" s="24"/>
    </row>
    <row r="1458" spans="16:18" x14ac:dyDescent="0.25">
      <c r="P1458" s="24"/>
      <c r="Q1458" s="24"/>
      <c r="R1458" s="24"/>
    </row>
    <row r="1459" spans="16:18" x14ac:dyDescent="0.25">
      <c r="P1459" s="24"/>
      <c r="Q1459" s="24"/>
      <c r="R1459" s="24"/>
    </row>
    <row r="1460" spans="16:18" x14ac:dyDescent="0.25">
      <c r="P1460" s="24"/>
      <c r="Q1460" s="24"/>
      <c r="R1460" s="24"/>
    </row>
    <row r="1461" spans="16:18" x14ac:dyDescent="0.25">
      <c r="P1461" s="24"/>
      <c r="Q1461" s="24"/>
      <c r="R1461" s="24"/>
    </row>
    <row r="1462" spans="16:18" x14ac:dyDescent="0.25">
      <c r="P1462" s="24"/>
      <c r="Q1462" s="24"/>
      <c r="R1462" s="24"/>
    </row>
    <row r="1463" spans="16:18" x14ac:dyDescent="0.25">
      <c r="P1463" s="24"/>
      <c r="Q1463" s="24"/>
      <c r="R1463" s="24"/>
    </row>
    <row r="1464" spans="16:18" x14ac:dyDescent="0.25">
      <c r="P1464" s="24"/>
      <c r="Q1464" s="24"/>
      <c r="R1464" s="24"/>
    </row>
    <row r="1465" spans="16:18" x14ac:dyDescent="0.25">
      <c r="P1465" s="24"/>
      <c r="Q1465" s="24"/>
      <c r="R1465" s="24"/>
    </row>
    <row r="1466" spans="16:18" x14ac:dyDescent="0.25">
      <c r="P1466" s="24"/>
      <c r="Q1466" s="24"/>
      <c r="R1466" s="24"/>
    </row>
    <row r="1467" spans="16:18" x14ac:dyDescent="0.25">
      <c r="P1467" s="24"/>
      <c r="Q1467" s="24"/>
      <c r="R1467" s="24"/>
    </row>
    <row r="1468" spans="16:18" x14ac:dyDescent="0.25">
      <c r="P1468" s="24"/>
      <c r="Q1468" s="24"/>
      <c r="R1468" s="24"/>
    </row>
    <row r="1469" spans="16:18" x14ac:dyDescent="0.25">
      <c r="P1469" s="24"/>
      <c r="Q1469" s="24"/>
      <c r="R1469" s="24"/>
    </row>
    <row r="1470" spans="16:18" x14ac:dyDescent="0.25">
      <c r="P1470" s="24"/>
      <c r="Q1470" s="24"/>
      <c r="R1470" s="24"/>
    </row>
    <row r="1471" spans="16:18" x14ac:dyDescent="0.25">
      <c r="P1471" s="24"/>
      <c r="Q1471" s="24"/>
      <c r="R1471" s="24"/>
    </row>
    <row r="1472" spans="16:18" x14ac:dyDescent="0.25">
      <c r="P1472" s="24"/>
      <c r="Q1472" s="24"/>
      <c r="R1472" s="24"/>
    </row>
    <row r="1473" spans="16:18" x14ac:dyDescent="0.25">
      <c r="P1473" s="24"/>
      <c r="Q1473" s="24"/>
      <c r="R1473" s="24"/>
    </row>
    <row r="1474" spans="16:18" x14ac:dyDescent="0.25">
      <c r="P1474" s="24"/>
      <c r="Q1474" s="24"/>
      <c r="R1474" s="24"/>
    </row>
    <row r="1475" spans="16:18" x14ac:dyDescent="0.25">
      <c r="P1475" s="24"/>
      <c r="Q1475" s="24"/>
      <c r="R1475" s="24"/>
    </row>
    <row r="1476" spans="16:18" x14ac:dyDescent="0.25">
      <c r="P1476" s="24"/>
      <c r="Q1476" s="24"/>
      <c r="R1476" s="24"/>
    </row>
    <row r="1477" spans="16:18" x14ac:dyDescent="0.25">
      <c r="P1477" s="24"/>
      <c r="Q1477" s="24"/>
      <c r="R1477" s="24"/>
    </row>
    <row r="1478" spans="16:18" x14ac:dyDescent="0.25">
      <c r="P1478" s="24"/>
      <c r="Q1478" s="24"/>
      <c r="R1478" s="24"/>
    </row>
    <row r="1479" spans="16:18" x14ac:dyDescent="0.25">
      <c r="P1479" s="24"/>
      <c r="Q1479" s="24"/>
      <c r="R1479" s="24"/>
    </row>
    <row r="1480" spans="16:18" x14ac:dyDescent="0.25">
      <c r="P1480" s="24"/>
      <c r="Q1480" s="24"/>
      <c r="R1480" s="24"/>
    </row>
    <row r="1481" spans="16:18" x14ac:dyDescent="0.25">
      <c r="P1481" s="24"/>
      <c r="Q1481" s="24"/>
      <c r="R1481" s="24"/>
    </row>
    <row r="1482" spans="16:18" x14ac:dyDescent="0.25">
      <c r="P1482" s="24"/>
      <c r="Q1482" s="24"/>
      <c r="R1482" s="24"/>
    </row>
    <row r="1483" spans="16:18" x14ac:dyDescent="0.25">
      <c r="P1483" s="24"/>
      <c r="Q1483" s="24"/>
      <c r="R1483" s="24"/>
    </row>
    <row r="1484" spans="16:18" x14ac:dyDescent="0.25">
      <c r="P1484" s="24"/>
      <c r="Q1484" s="24"/>
      <c r="R1484" s="24"/>
    </row>
    <row r="1485" spans="16:18" x14ac:dyDescent="0.25">
      <c r="P1485" s="24"/>
      <c r="Q1485" s="24"/>
      <c r="R1485" s="24"/>
    </row>
    <row r="1486" spans="16:18" x14ac:dyDescent="0.25">
      <c r="P1486" s="24"/>
      <c r="Q1486" s="24"/>
      <c r="R1486" s="24"/>
    </row>
    <row r="1487" spans="16:18" x14ac:dyDescent="0.25">
      <c r="P1487" s="24"/>
      <c r="Q1487" s="24"/>
      <c r="R1487" s="24"/>
    </row>
    <row r="1488" spans="16:18" x14ac:dyDescent="0.25">
      <c r="P1488" s="24"/>
      <c r="Q1488" s="24"/>
      <c r="R1488" s="24"/>
    </row>
    <row r="1489" spans="16:18" x14ac:dyDescent="0.25">
      <c r="P1489" s="24"/>
      <c r="Q1489" s="24"/>
      <c r="R1489" s="24"/>
    </row>
    <row r="1490" spans="16:18" x14ac:dyDescent="0.25">
      <c r="P1490" s="24"/>
      <c r="Q1490" s="24"/>
      <c r="R1490" s="24"/>
    </row>
    <row r="1491" spans="16:18" x14ac:dyDescent="0.25">
      <c r="P1491" s="24"/>
      <c r="Q1491" s="24"/>
      <c r="R1491" s="24"/>
    </row>
    <row r="1492" spans="16:18" x14ac:dyDescent="0.25">
      <c r="P1492" s="24"/>
      <c r="Q1492" s="24"/>
      <c r="R1492" s="24"/>
    </row>
    <row r="1493" spans="16:18" x14ac:dyDescent="0.25">
      <c r="P1493" s="24"/>
      <c r="Q1493" s="24"/>
      <c r="R1493" s="24"/>
    </row>
    <row r="1494" spans="16:18" x14ac:dyDescent="0.25">
      <c r="P1494" s="24"/>
      <c r="Q1494" s="24"/>
      <c r="R1494" s="24"/>
    </row>
    <row r="1495" spans="16:18" x14ac:dyDescent="0.25">
      <c r="P1495" s="24"/>
      <c r="Q1495" s="24"/>
      <c r="R1495" s="24"/>
    </row>
    <row r="1496" spans="16:18" x14ac:dyDescent="0.25">
      <c r="P1496" s="24"/>
      <c r="Q1496" s="24"/>
      <c r="R1496" s="24"/>
    </row>
    <row r="1497" spans="16:18" x14ac:dyDescent="0.25">
      <c r="P1497" s="24"/>
      <c r="Q1497" s="24"/>
      <c r="R1497" s="24"/>
    </row>
    <row r="1498" spans="16:18" x14ac:dyDescent="0.25">
      <c r="P1498" s="24"/>
      <c r="Q1498" s="24"/>
      <c r="R1498" s="24"/>
    </row>
    <row r="1499" spans="16:18" x14ac:dyDescent="0.25">
      <c r="P1499" s="24"/>
      <c r="Q1499" s="24"/>
      <c r="R1499" s="24"/>
    </row>
    <row r="1500" spans="16:18" x14ac:dyDescent="0.25">
      <c r="P1500" s="24"/>
      <c r="Q1500" s="24"/>
      <c r="R1500" s="24"/>
    </row>
    <row r="1501" spans="16:18" x14ac:dyDescent="0.25">
      <c r="P1501" s="24"/>
      <c r="Q1501" s="24"/>
      <c r="R1501" s="24"/>
    </row>
    <row r="1502" spans="16:18" x14ac:dyDescent="0.25">
      <c r="P1502" s="24"/>
      <c r="Q1502" s="24"/>
      <c r="R1502" s="24"/>
    </row>
    <row r="1503" spans="16:18" x14ac:dyDescent="0.25">
      <c r="P1503" s="24"/>
      <c r="Q1503" s="24"/>
      <c r="R1503" s="24"/>
    </row>
    <row r="1504" spans="16:18" x14ac:dyDescent="0.25">
      <c r="P1504" s="24"/>
      <c r="Q1504" s="24"/>
      <c r="R1504" s="24"/>
    </row>
    <row r="1505" spans="16:18" x14ac:dyDescent="0.25">
      <c r="P1505" s="24"/>
      <c r="Q1505" s="24"/>
      <c r="R1505" s="24"/>
    </row>
    <row r="1506" spans="16:18" x14ac:dyDescent="0.25">
      <c r="P1506" s="24"/>
      <c r="Q1506" s="24"/>
      <c r="R1506" s="24"/>
    </row>
    <row r="1507" spans="16:18" x14ac:dyDescent="0.25">
      <c r="P1507" s="24"/>
      <c r="Q1507" s="24"/>
      <c r="R1507" s="24"/>
    </row>
    <row r="1508" spans="16:18" x14ac:dyDescent="0.25">
      <c r="P1508" s="24"/>
      <c r="Q1508" s="24"/>
      <c r="R1508" s="24"/>
    </row>
    <row r="1509" spans="16:18" x14ac:dyDescent="0.25">
      <c r="P1509" s="24"/>
      <c r="Q1509" s="24"/>
      <c r="R1509" s="24"/>
    </row>
    <row r="1510" spans="16:18" x14ac:dyDescent="0.25">
      <c r="P1510" s="24"/>
      <c r="Q1510" s="24"/>
      <c r="R1510" s="24"/>
    </row>
    <row r="1511" spans="16:18" x14ac:dyDescent="0.25">
      <c r="P1511" s="24"/>
      <c r="Q1511" s="24"/>
      <c r="R1511" s="24"/>
    </row>
    <row r="1512" spans="16:18" x14ac:dyDescent="0.25">
      <c r="P1512" s="24"/>
      <c r="Q1512" s="24"/>
      <c r="R1512" s="24"/>
    </row>
    <row r="1513" spans="16:18" x14ac:dyDescent="0.25">
      <c r="P1513" s="24"/>
      <c r="Q1513" s="24"/>
      <c r="R1513" s="24"/>
    </row>
    <row r="1514" spans="16:18" x14ac:dyDescent="0.25">
      <c r="P1514" s="24"/>
      <c r="Q1514" s="24"/>
      <c r="R1514" s="24"/>
    </row>
    <row r="1515" spans="16:18" x14ac:dyDescent="0.25">
      <c r="P1515" s="24"/>
      <c r="Q1515" s="24"/>
      <c r="R1515" s="24"/>
    </row>
    <row r="1516" spans="16:18" x14ac:dyDescent="0.25">
      <c r="P1516" s="24"/>
      <c r="Q1516" s="24"/>
      <c r="R1516" s="24"/>
    </row>
    <row r="1517" spans="16:18" x14ac:dyDescent="0.25">
      <c r="P1517" s="24"/>
      <c r="Q1517" s="24"/>
      <c r="R1517" s="24"/>
    </row>
    <row r="1518" spans="16:18" x14ac:dyDescent="0.25">
      <c r="P1518" s="24"/>
      <c r="Q1518" s="24"/>
      <c r="R1518" s="24"/>
    </row>
    <row r="1519" spans="16:18" x14ac:dyDescent="0.25">
      <c r="P1519" s="24"/>
      <c r="Q1519" s="24"/>
      <c r="R1519" s="24"/>
    </row>
    <row r="1520" spans="16:18" x14ac:dyDescent="0.25">
      <c r="P1520" s="24"/>
      <c r="Q1520" s="24"/>
      <c r="R1520" s="24"/>
    </row>
    <row r="1521" spans="16:18" x14ac:dyDescent="0.25">
      <c r="P1521" s="24"/>
      <c r="Q1521" s="24"/>
      <c r="R1521" s="24"/>
    </row>
    <row r="1522" spans="16:18" x14ac:dyDescent="0.25">
      <c r="P1522" s="24"/>
      <c r="Q1522" s="24"/>
      <c r="R1522" s="24"/>
    </row>
    <row r="1523" spans="16:18" x14ac:dyDescent="0.25">
      <c r="P1523" s="24"/>
      <c r="Q1523" s="24"/>
      <c r="R1523" s="24"/>
    </row>
    <row r="1524" spans="16:18" x14ac:dyDescent="0.25">
      <c r="P1524" s="24"/>
      <c r="Q1524" s="24"/>
      <c r="R1524" s="24"/>
    </row>
    <row r="1525" spans="16:18" x14ac:dyDescent="0.25">
      <c r="P1525" s="24"/>
      <c r="Q1525" s="24"/>
      <c r="R1525" s="24"/>
    </row>
    <row r="1526" spans="16:18" x14ac:dyDescent="0.25">
      <c r="P1526" s="24"/>
      <c r="Q1526" s="24"/>
      <c r="R1526" s="24"/>
    </row>
    <row r="1527" spans="16:18" x14ac:dyDescent="0.25">
      <c r="P1527" s="24"/>
      <c r="Q1527" s="24"/>
      <c r="R1527" s="24"/>
    </row>
    <row r="1528" spans="16:18" x14ac:dyDescent="0.25">
      <c r="P1528" s="24"/>
      <c r="Q1528" s="24"/>
      <c r="R1528" s="24"/>
    </row>
    <row r="1529" spans="16:18" x14ac:dyDescent="0.25">
      <c r="P1529" s="24"/>
      <c r="Q1529" s="24"/>
      <c r="R1529" s="24"/>
    </row>
    <row r="1530" spans="16:18" x14ac:dyDescent="0.25">
      <c r="P1530" s="24"/>
      <c r="Q1530" s="24"/>
      <c r="R1530" s="24"/>
    </row>
    <row r="1531" spans="16:18" x14ac:dyDescent="0.25">
      <c r="P1531" s="24"/>
      <c r="Q1531" s="24"/>
      <c r="R1531" s="24"/>
    </row>
    <row r="1532" spans="16:18" x14ac:dyDescent="0.25">
      <c r="P1532" s="24"/>
      <c r="Q1532" s="24"/>
      <c r="R1532" s="24"/>
    </row>
    <row r="1533" spans="16:18" x14ac:dyDescent="0.25">
      <c r="P1533" s="24"/>
      <c r="Q1533" s="24"/>
      <c r="R1533" s="24"/>
    </row>
    <row r="1534" spans="16:18" x14ac:dyDescent="0.25">
      <c r="P1534" s="24"/>
      <c r="Q1534" s="24"/>
      <c r="R1534" s="24"/>
    </row>
    <row r="1535" spans="16:18" x14ac:dyDescent="0.25">
      <c r="P1535" s="24"/>
      <c r="Q1535" s="24"/>
      <c r="R1535" s="24"/>
    </row>
    <row r="1536" spans="16:18" x14ac:dyDescent="0.25">
      <c r="P1536" s="24"/>
      <c r="Q1536" s="24"/>
      <c r="R1536" s="24"/>
    </row>
    <row r="1537" spans="16:18" x14ac:dyDescent="0.25">
      <c r="P1537" s="24"/>
      <c r="Q1537" s="24"/>
      <c r="R1537" s="24"/>
    </row>
    <row r="1538" spans="16:18" x14ac:dyDescent="0.25">
      <c r="P1538" s="24"/>
      <c r="Q1538" s="24"/>
      <c r="R1538" s="24"/>
    </row>
    <row r="1539" spans="16:18" x14ac:dyDescent="0.25">
      <c r="P1539" s="24"/>
      <c r="Q1539" s="24"/>
      <c r="R1539" s="24"/>
    </row>
    <row r="1540" spans="16:18" x14ac:dyDescent="0.25">
      <c r="P1540" s="24"/>
      <c r="Q1540" s="24"/>
      <c r="R1540" s="24"/>
    </row>
    <row r="1541" spans="16:18" x14ac:dyDescent="0.25">
      <c r="P1541" s="24"/>
      <c r="Q1541" s="24"/>
      <c r="R1541" s="24"/>
    </row>
    <row r="1542" spans="16:18" x14ac:dyDescent="0.25">
      <c r="P1542" s="24"/>
      <c r="Q1542" s="24"/>
      <c r="R1542" s="24"/>
    </row>
    <row r="1543" spans="16:18" x14ac:dyDescent="0.25">
      <c r="P1543" s="24"/>
      <c r="Q1543" s="24"/>
      <c r="R1543" s="24"/>
    </row>
    <row r="1544" spans="16:18" x14ac:dyDescent="0.25">
      <c r="P1544" s="24"/>
      <c r="Q1544" s="24"/>
      <c r="R1544" s="24"/>
    </row>
    <row r="1545" spans="16:18" x14ac:dyDescent="0.25">
      <c r="P1545" s="24"/>
      <c r="Q1545" s="24"/>
      <c r="R1545" s="24"/>
    </row>
    <row r="1546" spans="16:18" x14ac:dyDescent="0.25">
      <c r="P1546" s="24"/>
      <c r="Q1546" s="24"/>
      <c r="R1546" s="24"/>
    </row>
    <row r="1547" spans="16:18" x14ac:dyDescent="0.25">
      <c r="P1547" s="24"/>
      <c r="Q1547" s="24"/>
      <c r="R1547" s="24"/>
    </row>
    <row r="1548" spans="16:18" x14ac:dyDescent="0.25">
      <c r="P1548" s="24"/>
      <c r="Q1548" s="24"/>
      <c r="R1548" s="24"/>
    </row>
    <row r="1549" spans="16:18" x14ac:dyDescent="0.25">
      <c r="P1549" s="24"/>
      <c r="Q1549" s="24"/>
      <c r="R1549" s="24"/>
    </row>
    <row r="1550" spans="16:18" x14ac:dyDescent="0.25">
      <c r="P1550" s="24"/>
      <c r="Q1550" s="24"/>
      <c r="R1550" s="24"/>
    </row>
    <row r="1551" spans="16:18" x14ac:dyDescent="0.25">
      <c r="P1551" s="24"/>
      <c r="Q1551" s="24"/>
      <c r="R1551" s="24"/>
    </row>
    <row r="1552" spans="16:18" x14ac:dyDescent="0.25">
      <c r="P1552" s="24"/>
      <c r="Q1552" s="24"/>
      <c r="R1552" s="24"/>
    </row>
    <row r="1553" spans="16:18" x14ac:dyDescent="0.25">
      <c r="P1553" s="24"/>
      <c r="Q1553" s="24"/>
      <c r="R1553" s="24"/>
    </row>
    <row r="1554" spans="16:18" x14ac:dyDescent="0.25">
      <c r="P1554" s="24"/>
      <c r="Q1554" s="24"/>
      <c r="R1554" s="24"/>
    </row>
    <row r="1555" spans="16:18" x14ac:dyDescent="0.25">
      <c r="P1555" s="24"/>
      <c r="Q1555" s="24"/>
      <c r="R1555" s="24"/>
    </row>
    <row r="1556" spans="16:18" x14ac:dyDescent="0.25">
      <c r="P1556" s="24"/>
      <c r="Q1556" s="24"/>
      <c r="R1556" s="24"/>
    </row>
    <row r="1557" spans="16:18" x14ac:dyDescent="0.25">
      <c r="P1557" s="24"/>
      <c r="Q1557" s="24"/>
      <c r="R1557" s="24"/>
    </row>
    <row r="1558" spans="16:18" x14ac:dyDescent="0.25">
      <c r="P1558" s="24"/>
      <c r="Q1558" s="24"/>
      <c r="R1558" s="24"/>
    </row>
    <row r="1559" spans="16:18" x14ac:dyDescent="0.25">
      <c r="P1559" s="24"/>
      <c r="Q1559" s="24"/>
      <c r="R1559" s="24"/>
    </row>
    <row r="1560" spans="16:18" x14ac:dyDescent="0.25">
      <c r="P1560" s="24"/>
      <c r="Q1560" s="24"/>
      <c r="R1560" s="24"/>
    </row>
    <row r="1561" spans="16:18" x14ac:dyDescent="0.25">
      <c r="P1561" s="24"/>
      <c r="Q1561" s="24"/>
      <c r="R1561" s="24"/>
    </row>
    <row r="1562" spans="16:18" x14ac:dyDescent="0.25">
      <c r="P1562" s="24"/>
      <c r="Q1562" s="24"/>
      <c r="R1562" s="24"/>
    </row>
    <row r="1563" spans="16:18" x14ac:dyDescent="0.25">
      <c r="P1563" s="24"/>
      <c r="Q1563" s="24"/>
      <c r="R1563" s="24"/>
    </row>
    <row r="1564" spans="16:18" x14ac:dyDescent="0.25">
      <c r="P1564" s="24"/>
      <c r="Q1564" s="24"/>
      <c r="R1564" s="24"/>
    </row>
    <row r="1565" spans="16:18" x14ac:dyDescent="0.25">
      <c r="P1565" s="24"/>
      <c r="Q1565" s="24"/>
      <c r="R1565" s="24"/>
    </row>
    <row r="1566" spans="16:18" x14ac:dyDescent="0.25">
      <c r="P1566" s="24"/>
      <c r="Q1566" s="24"/>
      <c r="R1566" s="24"/>
    </row>
    <row r="1567" spans="16:18" x14ac:dyDescent="0.25">
      <c r="P1567" s="24"/>
      <c r="Q1567" s="24"/>
      <c r="R1567" s="24"/>
    </row>
    <row r="1568" spans="16:18" x14ac:dyDescent="0.25">
      <c r="P1568" s="24"/>
      <c r="Q1568" s="24"/>
      <c r="R1568" s="24"/>
    </row>
    <row r="1569" spans="16:18" x14ac:dyDescent="0.25">
      <c r="P1569" s="24"/>
      <c r="Q1569" s="24"/>
      <c r="R1569" s="24"/>
    </row>
    <row r="1570" spans="16:18" x14ac:dyDescent="0.25">
      <c r="P1570" s="24"/>
      <c r="Q1570" s="24"/>
      <c r="R1570" s="24"/>
    </row>
    <row r="1571" spans="16:18" x14ac:dyDescent="0.25">
      <c r="P1571" s="24"/>
      <c r="Q1571" s="24"/>
      <c r="R1571" s="24"/>
    </row>
    <row r="1572" spans="16:18" x14ac:dyDescent="0.25">
      <c r="P1572" s="24"/>
      <c r="Q1572" s="24"/>
      <c r="R1572" s="24"/>
    </row>
    <row r="1573" spans="16:18" x14ac:dyDescent="0.25">
      <c r="P1573" s="24"/>
      <c r="Q1573" s="24"/>
      <c r="R1573" s="24"/>
    </row>
    <row r="1574" spans="16:18" x14ac:dyDescent="0.25">
      <c r="P1574" s="24"/>
      <c r="Q1574" s="24"/>
      <c r="R1574" s="24"/>
    </row>
    <row r="1575" spans="16:18" x14ac:dyDescent="0.25">
      <c r="P1575" s="24"/>
      <c r="Q1575" s="24"/>
      <c r="R1575" s="24"/>
    </row>
    <row r="1576" spans="16:18" x14ac:dyDescent="0.25">
      <c r="P1576" s="24"/>
      <c r="Q1576" s="24"/>
      <c r="R1576" s="24"/>
    </row>
    <row r="1577" spans="16:18" x14ac:dyDescent="0.25">
      <c r="P1577" s="24"/>
      <c r="Q1577" s="24"/>
      <c r="R1577" s="24"/>
    </row>
    <row r="1578" spans="16:18" x14ac:dyDescent="0.25">
      <c r="P1578" s="24"/>
      <c r="Q1578" s="24"/>
      <c r="R1578" s="24"/>
    </row>
    <row r="1579" spans="16:18" x14ac:dyDescent="0.25">
      <c r="P1579" s="24"/>
      <c r="Q1579" s="24"/>
      <c r="R1579" s="24"/>
    </row>
    <row r="1580" spans="16:18" x14ac:dyDescent="0.25">
      <c r="P1580" s="24"/>
      <c r="Q1580" s="24"/>
      <c r="R1580" s="24"/>
    </row>
    <row r="1581" spans="16:18" x14ac:dyDescent="0.25">
      <c r="P1581" s="24"/>
      <c r="Q1581" s="24"/>
      <c r="R1581" s="24"/>
    </row>
    <row r="1582" spans="16:18" x14ac:dyDescent="0.25">
      <c r="P1582" s="24"/>
      <c r="Q1582" s="24"/>
      <c r="R1582" s="24"/>
    </row>
    <row r="1583" spans="16:18" x14ac:dyDescent="0.25">
      <c r="P1583" s="24"/>
      <c r="Q1583" s="24"/>
      <c r="R1583" s="24"/>
    </row>
    <row r="1584" spans="16:18" x14ac:dyDescent="0.25">
      <c r="P1584" s="24"/>
      <c r="Q1584" s="24"/>
      <c r="R1584" s="24"/>
    </row>
    <row r="1585" spans="16:18" x14ac:dyDescent="0.25">
      <c r="P1585" s="24"/>
      <c r="Q1585" s="24"/>
      <c r="R1585" s="24"/>
    </row>
    <row r="1586" spans="16:18" x14ac:dyDescent="0.25">
      <c r="P1586" s="24"/>
      <c r="Q1586" s="24"/>
      <c r="R1586" s="24"/>
    </row>
    <row r="1587" spans="16:18" x14ac:dyDescent="0.25">
      <c r="P1587" s="24"/>
      <c r="Q1587" s="24"/>
      <c r="R1587" s="24"/>
    </row>
    <row r="1588" spans="16:18" x14ac:dyDescent="0.25">
      <c r="P1588" s="24"/>
      <c r="Q1588" s="24"/>
      <c r="R1588" s="24"/>
    </row>
    <row r="1589" spans="16:18" x14ac:dyDescent="0.25">
      <c r="P1589" s="24"/>
      <c r="Q1589" s="24"/>
      <c r="R1589" s="24"/>
    </row>
    <row r="1590" spans="16:18" x14ac:dyDescent="0.25">
      <c r="P1590" s="24"/>
      <c r="Q1590" s="24"/>
      <c r="R1590" s="24"/>
    </row>
    <row r="1591" spans="16:18" x14ac:dyDescent="0.25">
      <c r="P1591" s="24"/>
      <c r="Q1591" s="24"/>
      <c r="R1591" s="24"/>
    </row>
    <row r="1592" spans="16:18" x14ac:dyDescent="0.25">
      <c r="P1592" s="24"/>
      <c r="Q1592" s="24"/>
      <c r="R1592" s="24"/>
    </row>
    <row r="1593" spans="16:18" x14ac:dyDescent="0.25">
      <c r="P1593" s="24"/>
      <c r="Q1593" s="24"/>
      <c r="R1593" s="24"/>
    </row>
    <row r="1594" spans="16:18" x14ac:dyDescent="0.25">
      <c r="P1594" s="24"/>
      <c r="Q1594" s="24"/>
      <c r="R1594" s="24"/>
    </row>
    <row r="1595" spans="16:18" x14ac:dyDescent="0.25">
      <c r="P1595" s="24"/>
      <c r="Q1595" s="24"/>
      <c r="R1595" s="24"/>
    </row>
    <row r="1596" spans="16:18" x14ac:dyDescent="0.25">
      <c r="P1596" s="24"/>
      <c r="Q1596" s="24"/>
      <c r="R1596" s="24"/>
    </row>
    <row r="1597" spans="16:18" x14ac:dyDescent="0.25">
      <c r="P1597" s="24"/>
      <c r="Q1597" s="24"/>
      <c r="R1597" s="24"/>
    </row>
    <row r="1598" spans="16:18" x14ac:dyDescent="0.25">
      <c r="P1598" s="24"/>
      <c r="Q1598" s="24"/>
      <c r="R1598" s="24"/>
    </row>
    <row r="1599" spans="16:18" x14ac:dyDescent="0.25">
      <c r="P1599" s="24"/>
      <c r="Q1599" s="24"/>
      <c r="R1599" s="24"/>
    </row>
    <row r="1600" spans="16:18" x14ac:dyDescent="0.25">
      <c r="P1600" s="24"/>
      <c r="Q1600" s="24"/>
      <c r="R1600" s="24"/>
    </row>
    <row r="1601" spans="16:18" x14ac:dyDescent="0.25">
      <c r="P1601" s="24"/>
      <c r="Q1601" s="24"/>
      <c r="R1601" s="24"/>
    </row>
    <row r="1602" spans="16:18" x14ac:dyDescent="0.25">
      <c r="P1602" s="24"/>
      <c r="Q1602" s="24"/>
      <c r="R1602" s="24"/>
    </row>
    <row r="1603" spans="16:18" x14ac:dyDescent="0.25">
      <c r="P1603" s="24"/>
      <c r="Q1603" s="24"/>
      <c r="R1603" s="24"/>
    </row>
    <row r="1604" spans="16:18" x14ac:dyDescent="0.25">
      <c r="P1604" s="24"/>
      <c r="Q1604" s="24"/>
      <c r="R1604" s="24"/>
    </row>
    <row r="1605" spans="16:18" x14ac:dyDescent="0.25">
      <c r="P1605" s="24"/>
      <c r="Q1605" s="24"/>
      <c r="R1605" s="24"/>
    </row>
    <row r="1606" spans="16:18" x14ac:dyDescent="0.25">
      <c r="P1606" s="24"/>
      <c r="Q1606" s="24"/>
      <c r="R1606" s="24"/>
    </row>
    <row r="1607" spans="16:18" x14ac:dyDescent="0.25">
      <c r="P1607" s="24"/>
      <c r="Q1607" s="24"/>
      <c r="R1607" s="24"/>
    </row>
    <row r="1608" spans="16:18" x14ac:dyDescent="0.25">
      <c r="P1608" s="24"/>
      <c r="Q1608" s="24"/>
      <c r="R1608" s="24"/>
    </row>
    <row r="1609" spans="16:18" x14ac:dyDescent="0.25">
      <c r="P1609" s="24"/>
      <c r="Q1609" s="24"/>
      <c r="R1609" s="24"/>
    </row>
    <row r="1610" spans="16:18" x14ac:dyDescent="0.25">
      <c r="P1610" s="24"/>
      <c r="Q1610" s="24"/>
      <c r="R1610" s="24"/>
    </row>
    <row r="1611" spans="16:18" x14ac:dyDescent="0.25">
      <c r="P1611" s="24"/>
      <c r="Q1611" s="24"/>
      <c r="R1611" s="24"/>
    </row>
    <row r="1612" spans="16:18" x14ac:dyDescent="0.25">
      <c r="P1612" s="24"/>
      <c r="Q1612" s="24"/>
      <c r="R1612" s="24"/>
    </row>
    <row r="1613" spans="16:18" x14ac:dyDescent="0.25">
      <c r="P1613" s="24"/>
      <c r="Q1613" s="24"/>
      <c r="R1613" s="24"/>
    </row>
    <row r="1614" spans="16:18" x14ac:dyDescent="0.25">
      <c r="P1614" s="24"/>
      <c r="Q1614" s="24"/>
      <c r="R1614" s="24"/>
    </row>
    <row r="1615" spans="16:18" x14ac:dyDescent="0.25">
      <c r="P1615" s="24"/>
      <c r="Q1615" s="24"/>
      <c r="R1615" s="24"/>
    </row>
    <row r="1616" spans="16:18" x14ac:dyDescent="0.25">
      <c r="P1616" s="24"/>
      <c r="Q1616" s="24"/>
      <c r="R1616" s="24"/>
    </row>
    <row r="1617" spans="16:18" x14ac:dyDescent="0.25">
      <c r="P1617" s="24"/>
      <c r="Q1617" s="24"/>
      <c r="R1617" s="24"/>
    </row>
    <row r="1618" spans="16:18" x14ac:dyDescent="0.25">
      <c r="P1618" s="24"/>
      <c r="Q1618" s="24"/>
      <c r="R1618" s="24"/>
    </row>
    <row r="1619" spans="16:18" x14ac:dyDescent="0.25">
      <c r="P1619" s="24"/>
      <c r="Q1619" s="24"/>
      <c r="R1619" s="24"/>
    </row>
    <row r="1620" spans="16:18" x14ac:dyDescent="0.25">
      <c r="P1620" s="24"/>
      <c r="Q1620" s="24"/>
      <c r="R1620" s="24"/>
    </row>
    <row r="1621" spans="16:18" x14ac:dyDescent="0.25">
      <c r="P1621" s="24"/>
      <c r="Q1621" s="24"/>
      <c r="R1621" s="24"/>
    </row>
    <row r="1622" spans="16:18" x14ac:dyDescent="0.25">
      <c r="P1622" s="24"/>
      <c r="Q1622" s="24"/>
      <c r="R1622" s="24"/>
    </row>
    <row r="1623" spans="16:18" x14ac:dyDescent="0.25">
      <c r="P1623" s="24"/>
      <c r="Q1623" s="24"/>
      <c r="R1623" s="24"/>
    </row>
    <row r="1624" spans="16:18" x14ac:dyDescent="0.25">
      <c r="P1624" s="24"/>
      <c r="Q1624" s="24"/>
      <c r="R1624" s="24"/>
    </row>
    <row r="1625" spans="16:18" x14ac:dyDescent="0.25">
      <c r="P1625" s="24"/>
      <c r="Q1625" s="24"/>
      <c r="R1625" s="24"/>
    </row>
    <row r="1626" spans="16:18" x14ac:dyDescent="0.25">
      <c r="P1626" s="24"/>
      <c r="Q1626" s="24"/>
      <c r="R1626" s="24"/>
    </row>
    <row r="1627" spans="16:18" x14ac:dyDescent="0.25">
      <c r="P1627" s="24"/>
      <c r="Q1627" s="24"/>
      <c r="R1627" s="24"/>
    </row>
    <row r="1628" spans="16:18" x14ac:dyDescent="0.25">
      <c r="P1628" s="24"/>
      <c r="Q1628" s="24"/>
      <c r="R1628" s="24"/>
    </row>
    <row r="1629" spans="16:18" x14ac:dyDescent="0.25">
      <c r="P1629" s="24"/>
      <c r="Q1629" s="24"/>
      <c r="R1629" s="24"/>
    </row>
    <row r="1630" spans="16:18" x14ac:dyDescent="0.25">
      <c r="P1630" s="24"/>
      <c r="Q1630" s="24"/>
      <c r="R1630" s="24"/>
    </row>
    <row r="1631" spans="16:18" x14ac:dyDescent="0.25">
      <c r="P1631" s="24"/>
      <c r="Q1631" s="24"/>
      <c r="R1631" s="24"/>
    </row>
    <row r="1632" spans="16:18" x14ac:dyDescent="0.25">
      <c r="P1632" s="24"/>
      <c r="Q1632" s="24"/>
      <c r="R1632" s="24"/>
    </row>
    <row r="1633" spans="16:18" x14ac:dyDescent="0.25">
      <c r="P1633" s="24"/>
      <c r="Q1633" s="24"/>
      <c r="R1633" s="24"/>
    </row>
    <row r="1634" spans="16:18" x14ac:dyDescent="0.25">
      <c r="P1634" s="24"/>
      <c r="Q1634" s="24"/>
      <c r="R1634" s="24"/>
    </row>
    <row r="1635" spans="16:18" x14ac:dyDescent="0.25">
      <c r="P1635" s="24"/>
      <c r="Q1635" s="24"/>
      <c r="R1635" s="24"/>
    </row>
    <row r="1636" spans="16:18" x14ac:dyDescent="0.25">
      <c r="P1636" s="24"/>
      <c r="Q1636" s="24"/>
      <c r="R1636" s="24"/>
    </row>
    <row r="1637" spans="16:18" x14ac:dyDescent="0.25">
      <c r="P1637" s="24"/>
      <c r="Q1637" s="24"/>
      <c r="R1637" s="24"/>
    </row>
    <row r="1638" spans="16:18" x14ac:dyDescent="0.25">
      <c r="P1638" s="24"/>
      <c r="Q1638" s="24"/>
      <c r="R1638" s="24"/>
    </row>
    <row r="1639" spans="16:18" x14ac:dyDescent="0.25">
      <c r="P1639" s="24"/>
      <c r="Q1639" s="24"/>
      <c r="R1639" s="24"/>
    </row>
    <row r="1640" spans="16:18" x14ac:dyDescent="0.25">
      <c r="P1640" s="24"/>
      <c r="Q1640" s="24"/>
      <c r="R1640" s="24"/>
    </row>
    <row r="1641" spans="16:18" x14ac:dyDescent="0.25">
      <c r="P1641" s="24"/>
      <c r="Q1641" s="24"/>
      <c r="R1641" s="24"/>
    </row>
    <row r="1642" spans="16:18" x14ac:dyDescent="0.25">
      <c r="P1642" s="24"/>
      <c r="Q1642" s="24"/>
      <c r="R1642" s="24"/>
    </row>
    <row r="1643" spans="16:18" x14ac:dyDescent="0.25">
      <c r="P1643" s="24"/>
      <c r="Q1643" s="24"/>
      <c r="R1643" s="24"/>
    </row>
    <row r="1644" spans="16:18" x14ac:dyDescent="0.25">
      <c r="P1644" s="24"/>
      <c r="Q1644" s="24"/>
      <c r="R1644" s="24"/>
    </row>
    <row r="1645" spans="16:18" x14ac:dyDescent="0.25">
      <c r="P1645" s="24"/>
      <c r="Q1645" s="24"/>
      <c r="R1645" s="24"/>
    </row>
    <row r="1646" spans="16:18" x14ac:dyDescent="0.25">
      <c r="P1646" s="24"/>
      <c r="Q1646" s="24"/>
      <c r="R1646" s="24"/>
    </row>
    <row r="1647" spans="16:18" x14ac:dyDescent="0.25">
      <c r="P1647" s="24"/>
      <c r="Q1647" s="24"/>
      <c r="R1647" s="24"/>
    </row>
    <row r="1648" spans="16:18" x14ac:dyDescent="0.25">
      <c r="P1648" s="24"/>
      <c r="Q1648" s="24"/>
      <c r="R1648" s="24"/>
    </row>
    <row r="1649" spans="16:18" x14ac:dyDescent="0.25">
      <c r="P1649" s="24"/>
      <c r="Q1649" s="24"/>
      <c r="R1649" s="24"/>
    </row>
    <row r="1650" spans="16:18" x14ac:dyDescent="0.25">
      <c r="P1650" s="24"/>
      <c r="Q1650" s="24"/>
      <c r="R1650" s="24"/>
    </row>
    <row r="1651" spans="16:18" x14ac:dyDescent="0.25">
      <c r="P1651" s="24"/>
      <c r="Q1651" s="24"/>
      <c r="R1651" s="24"/>
    </row>
    <row r="1652" spans="16:18" x14ac:dyDescent="0.25">
      <c r="P1652" s="24"/>
      <c r="Q1652" s="24"/>
      <c r="R1652" s="24"/>
    </row>
    <row r="1653" spans="16:18" x14ac:dyDescent="0.25">
      <c r="P1653" s="24"/>
      <c r="Q1653" s="24"/>
      <c r="R1653" s="24"/>
    </row>
    <row r="1654" spans="16:18" x14ac:dyDescent="0.25">
      <c r="P1654" s="24"/>
      <c r="Q1654" s="24"/>
      <c r="R1654" s="24"/>
    </row>
    <row r="1655" spans="16:18" x14ac:dyDescent="0.25">
      <c r="P1655" s="24"/>
      <c r="Q1655" s="24"/>
      <c r="R1655" s="24"/>
    </row>
    <row r="1656" spans="16:18" x14ac:dyDescent="0.25">
      <c r="P1656" s="24"/>
      <c r="Q1656" s="24"/>
      <c r="R1656" s="24"/>
    </row>
    <row r="1657" spans="16:18" x14ac:dyDescent="0.25">
      <c r="P1657" s="24"/>
      <c r="Q1657" s="24"/>
      <c r="R1657" s="24"/>
    </row>
    <row r="1658" spans="16:18" x14ac:dyDescent="0.25">
      <c r="P1658" s="24"/>
      <c r="Q1658" s="24"/>
      <c r="R1658" s="24"/>
    </row>
    <row r="1659" spans="16:18" x14ac:dyDescent="0.25">
      <c r="P1659" s="24"/>
      <c r="Q1659" s="24"/>
      <c r="R1659" s="24"/>
    </row>
    <row r="1660" spans="16:18" x14ac:dyDescent="0.25">
      <c r="P1660" s="24"/>
      <c r="Q1660" s="24"/>
      <c r="R1660" s="24"/>
    </row>
    <row r="1661" spans="16:18" x14ac:dyDescent="0.25">
      <c r="P1661" s="24"/>
      <c r="Q1661" s="24"/>
      <c r="R1661" s="24"/>
    </row>
    <row r="1662" spans="16:18" x14ac:dyDescent="0.25">
      <c r="P1662" s="24"/>
      <c r="Q1662" s="24"/>
      <c r="R1662" s="24"/>
    </row>
    <row r="1663" spans="16:18" x14ac:dyDescent="0.25">
      <c r="P1663" s="24"/>
      <c r="Q1663" s="24"/>
      <c r="R1663" s="24"/>
    </row>
    <row r="1664" spans="16:18" x14ac:dyDescent="0.25">
      <c r="P1664" s="24"/>
      <c r="Q1664" s="24"/>
      <c r="R1664" s="24"/>
    </row>
    <row r="1665" spans="16:18" x14ac:dyDescent="0.25">
      <c r="P1665" s="24"/>
      <c r="Q1665" s="24"/>
      <c r="R1665" s="24"/>
    </row>
    <row r="1666" spans="16:18" x14ac:dyDescent="0.25">
      <c r="P1666" s="24"/>
      <c r="Q1666" s="24"/>
      <c r="R1666" s="24"/>
    </row>
    <row r="1667" spans="16:18" x14ac:dyDescent="0.25">
      <c r="P1667" s="24"/>
      <c r="Q1667" s="24"/>
      <c r="R1667" s="24"/>
    </row>
    <row r="1668" spans="16:18" x14ac:dyDescent="0.25">
      <c r="P1668" s="24"/>
      <c r="Q1668" s="24"/>
      <c r="R1668" s="24"/>
    </row>
    <row r="1669" spans="16:18" x14ac:dyDescent="0.25">
      <c r="P1669" s="24"/>
      <c r="Q1669" s="24"/>
      <c r="R1669" s="24"/>
    </row>
    <row r="1670" spans="16:18" x14ac:dyDescent="0.25">
      <c r="P1670" s="24"/>
      <c r="Q1670" s="24"/>
      <c r="R1670" s="24"/>
    </row>
    <row r="1671" spans="16:18" x14ac:dyDescent="0.25">
      <c r="P1671" s="24"/>
      <c r="Q1671" s="24"/>
      <c r="R1671" s="24"/>
    </row>
    <row r="1672" spans="16:18" x14ac:dyDescent="0.25">
      <c r="P1672" s="24"/>
      <c r="Q1672" s="24"/>
      <c r="R1672" s="24"/>
    </row>
    <row r="1673" spans="16:18" x14ac:dyDescent="0.25">
      <c r="P1673" s="24"/>
      <c r="Q1673" s="24"/>
      <c r="R1673" s="24"/>
    </row>
    <row r="1674" spans="16:18" x14ac:dyDescent="0.25">
      <c r="P1674" s="24"/>
      <c r="Q1674" s="24"/>
      <c r="R1674" s="24"/>
    </row>
    <row r="1675" spans="16:18" x14ac:dyDescent="0.25">
      <c r="P1675" s="24"/>
      <c r="Q1675" s="24"/>
      <c r="R1675" s="24"/>
    </row>
    <row r="1676" spans="16:18" x14ac:dyDescent="0.25">
      <c r="P1676" s="24"/>
      <c r="Q1676" s="24"/>
      <c r="R1676" s="24"/>
    </row>
    <row r="1677" spans="16:18" x14ac:dyDescent="0.25">
      <c r="P1677" s="24"/>
      <c r="Q1677" s="24"/>
      <c r="R1677" s="24"/>
    </row>
    <row r="1678" spans="16:18" x14ac:dyDescent="0.25">
      <c r="P1678" s="24"/>
      <c r="Q1678" s="24"/>
      <c r="R1678" s="24"/>
    </row>
    <row r="1679" spans="16:18" x14ac:dyDescent="0.25">
      <c r="P1679" s="24"/>
      <c r="Q1679" s="24"/>
      <c r="R1679" s="24"/>
    </row>
    <row r="1680" spans="16:18" x14ac:dyDescent="0.25">
      <c r="P1680" s="24"/>
      <c r="Q1680" s="24"/>
      <c r="R1680" s="24"/>
    </row>
    <row r="1681" spans="16:18" x14ac:dyDescent="0.25">
      <c r="P1681" s="24"/>
      <c r="Q1681" s="24"/>
      <c r="R1681" s="24"/>
    </row>
    <row r="1682" spans="16:18" x14ac:dyDescent="0.25">
      <c r="P1682" s="24"/>
      <c r="Q1682" s="24"/>
      <c r="R1682" s="24"/>
    </row>
    <row r="1683" spans="16:18" x14ac:dyDescent="0.25">
      <c r="P1683" s="24"/>
      <c r="Q1683" s="24"/>
      <c r="R1683" s="24"/>
    </row>
    <row r="1684" spans="16:18" x14ac:dyDescent="0.25">
      <c r="P1684" s="24"/>
      <c r="Q1684" s="24"/>
      <c r="R1684" s="24"/>
    </row>
    <row r="1685" spans="16:18" x14ac:dyDescent="0.25">
      <c r="P1685" s="24"/>
      <c r="Q1685" s="24"/>
      <c r="R1685" s="24"/>
    </row>
    <row r="1686" spans="16:18" x14ac:dyDescent="0.25">
      <c r="P1686" s="24"/>
      <c r="Q1686" s="24"/>
      <c r="R1686" s="24"/>
    </row>
    <row r="1687" spans="16:18" x14ac:dyDescent="0.25">
      <c r="P1687" s="24"/>
      <c r="Q1687" s="24"/>
      <c r="R1687" s="24"/>
    </row>
    <row r="1688" spans="16:18" x14ac:dyDescent="0.25">
      <c r="P1688" s="24"/>
      <c r="Q1688" s="24"/>
      <c r="R1688" s="24"/>
    </row>
    <row r="1689" spans="16:18" x14ac:dyDescent="0.25">
      <c r="P1689" s="24"/>
      <c r="Q1689" s="24"/>
      <c r="R1689" s="24"/>
    </row>
    <row r="1690" spans="16:18" x14ac:dyDescent="0.25">
      <c r="P1690" s="24"/>
      <c r="Q1690" s="24"/>
      <c r="R1690" s="24"/>
    </row>
    <row r="1691" spans="16:18" x14ac:dyDescent="0.25">
      <c r="P1691" s="24"/>
      <c r="Q1691" s="24"/>
      <c r="R1691" s="24"/>
    </row>
    <row r="1692" spans="16:18" x14ac:dyDescent="0.25">
      <c r="P1692" s="24"/>
      <c r="Q1692" s="24"/>
      <c r="R1692" s="24"/>
    </row>
    <row r="1693" spans="16:18" x14ac:dyDescent="0.25">
      <c r="P1693" s="24"/>
      <c r="Q1693" s="24"/>
      <c r="R1693" s="24"/>
    </row>
    <row r="1694" spans="16:18" x14ac:dyDescent="0.25">
      <c r="P1694" s="24"/>
      <c r="Q1694" s="24"/>
      <c r="R1694" s="24"/>
    </row>
    <row r="1695" spans="16:18" x14ac:dyDescent="0.25">
      <c r="P1695" s="24"/>
      <c r="Q1695" s="24"/>
      <c r="R1695" s="24"/>
    </row>
    <row r="1696" spans="16:18" x14ac:dyDescent="0.25">
      <c r="P1696" s="24"/>
      <c r="Q1696" s="24"/>
      <c r="R1696" s="24"/>
    </row>
    <row r="1697" spans="16:18" x14ac:dyDescent="0.25">
      <c r="P1697" s="24"/>
      <c r="Q1697" s="24"/>
      <c r="R1697" s="24"/>
    </row>
    <row r="1698" spans="16:18" x14ac:dyDescent="0.25">
      <c r="P1698" s="24"/>
      <c r="Q1698" s="24"/>
      <c r="R1698" s="24"/>
    </row>
    <row r="1699" spans="16:18" x14ac:dyDescent="0.25">
      <c r="P1699" s="24"/>
      <c r="Q1699" s="24"/>
      <c r="R1699" s="24"/>
    </row>
    <row r="1700" spans="16:18" x14ac:dyDescent="0.25">
      <c r="P1700" s="24"/>
      <c r="Q1700" s="24"/>
      <c r="R1700" s="24"/>
    </row>
    <row r="1701" spans="16:18" x14ac:dyDescent="0.25">
      <c r="P1701" s="24"/>
      <c r="Q1701" s="24"/>
      <c r="R1701" s="24"/>
    </row>
    <row r="1702" spans="16:18" x14ac:dyDescent="0.25">
      <c r="P1702" s="24"/>
      <c r="Q1702" s="24"/>
      <c r="R1702" s="24"/>
    </row>
    <row r="1703" spans="16:18" x14ac:dyDescent="0.25">
      <c r="P1703" s="24"/>
      <c r="Q1703" s="24"/>
      <c r="R1703" s="24"/>
    </row>
    <row r="1704" spans="16:18" x14ac:dyDescent="0.25">
      <c r="P1704" s="24"/>
      <c r="Q1704" s="24"/>
      <c r="R1704" s="24"/>
    </row>
    <row r="1705" spans="16:18" x14ac:dyDescent="0.25">
      <c r="P1705" s="24"/>
      <c r="Q1705" s="24"/>
      <c r="R1705" s="24"/>
    </row>
    <row r="1706" spans="16:18" x14ac:dyDescent="0.25">
      <c r="P1706" s="24"/>
      <c r="Q1706" s="24"/>
      <c r="R1706" s="24"/>
    </row>
    <row r="1707" spans="16:18" x14ac:dyDescent="0.25">
      <c r="P1707" s="24"/>
      <c r="Q1707" s="24"/>
      <c r="R1707" s="24"/>
    </row>
    <row r="1708" spans="16:18" x14ac:dyDescent="0.25">
      <c r="P1708" s="24"/>
      <c r="Q1708" s="24"/>
      <c r="R1708" s="24"/>
    </row>
    <row r="1709" spans="16:18" x14ac:dyDescent="0.25">
      <c r="P1709" s="24"/>
      <c r="Q1709" s="24"/>
      <c r="R1709" s="24"/>
    </row>
    <row r="1710" spans="16:18" x14ac:dyDescent="0.25">
      <c r="P1710" s="24"/>
      <c r="Q1710" s="24"/>
      <c r="R1710" s="24"/>
    </row>
    <row r="1711" spans="16:18" x14ac:dyDescent="0.25">
      <c r="P1711" s="24"/>
      <c r="Q1711" s="24"/>
      <c r="R1711" s="24"/>
    </row>
    <row r="1712" spans="16:18" x14ac:dyDescent="0.25">
      <c r="P1712" s="24"/>
      <c r="Q1712" s="24"/>
      <c r="R1712" s="24"/>
    </row>
    <row r="1713" spans="16:18" x14ac:dyDescent="0.25">
      <c r="P1713" s="24"/>
      <c r="Q1713" s="24"/>
      <c r="R1713" s="24"/>
    </row>
    <row r="1714" spans="16:18" x14ac:dyDescent="0.25">
      <c r="P1714" s="24"/>
      <c r="Q1714" s="24"/>
      <c r="R1714" s="24"/>
    </row>
    <row r="1715" spans="16:18" x14ac:dyDescent="0.25">
      <c r="P1715" s="24"/>
      <c r="Q1715" s="24"/>
      <c r="R1715" s="24"/>
    </row>
    <row r="1716" spans="16:18" x14ac:dyDescent="0.25">
      <c r="P1716" s="24"/>
      <c r="Q1716" s="24"/>
      <c r="R1716" s="24"/>
    </row>
    <row r="1717" spans="16:18" x14ac:dyDescent="0.25">
      <c r="P1717" s="24"/>
      <c r="Q1717" s="24"/>
      <c r="R1717" s="24"/>
    </row>
    <row r="1718" spans="16:18" x14ac:dyDescent="0.25">
      <c r="P1718" s="24"/>
      <c r="Q1718" s="24"/>
      <c r="R1718" s="24"/>
    </row>
    <row r="1719" spans="16:18" x14ac:dyDescent="0.25">
      <c r="P1719" s="24"/>
      <c r="Q1719" s="24"/>
      <c r="R1719" s="24"/>
    </row>
    <row r="1720" spans="16:18" x14ac:dyDescent="0.25">
      <c r="P1720" s="24"/>
      <c r="Q1720" s="24"/>
      <c r="R1720" s="24"/>
    </row>
    <row r="1721" spans="16:18" x14ac:dyDescent="0.25">
      <c r="P1721" s="24"/>
      <c r="Q1721" s="24"/>
      <c r="R1721" s="24"/>
    </row>
    <row r="1722" spans="16:18" x14ac:dyDescent="0.25">
      <c r="P1722" s="24"/>
      <c r="Q1722" s="24"/>
      <c r="R1722" s="24"/>
    </row>
    <row r="1723" spans="16:18" x14ac:dyDescent="0.25">
      <c r="P1723" s="24"/>
      <c r="Q1723" s="24"/>
      <c r="R1723" s="24"/>
    </row>
    <row r="1724" spans="16:18" x14ac:dyDescent="0.25">
      <c r="P1724" s="24"/>
      <c r="Q1724" s="24"/>
      <c r="R1724" s="24"/>
    </row>
    <row r="1725" spans="16:18" x14ac:dyDescent="0.25">
      <c r="P1725" s="24"/>
      <c r="Q1725" s="24"/>
      <c r="R1725" s="24"/>
    </row>
    <row r="1726" spans="16:18" x14ac:dyDescent="0.25">
      <c r="P1726" s="24"/>
      <c r="Q1726" s="24"/>
      <c r="R1726" s="24"/>
    </row>
    <row r="1727" spans="16:18" x14ac:dyDescent="0.25">
      <c r="P1727" s="24"/>
      <c r="Q1727" s="24"/>
      <c r="R1727" s="24"/>
    </row>
    <row r="1728" spans="16:18" x14ac:dyDescent="0.25">
      <c r="P1728" s="24"/>
      <c r="Q1728" s="24"/>
      <c r="R1728" s="24"/>
    </row>
    <row r="1729" spans="16:18" x14ac:dyDescent="0.25">
      <c r="P1729" s="24"/>
      <c r="Q1729" s="24"/>
      <c r="R1729" s="24"/>
    </row>
    <row r="1730" spans="16:18" x14ac:dyDescent="0.25">
      <c r="P1730" s="24"/>
      <c r="Q1730" s="24"/>
      <c r="R1730" s="24"/>
    </row>
    <row r="1731" spans="16:18" x14ac:dyDescent="0.25">
      <c r="P1731" s="24"/>
      <c r="Q1731" s="24"/>
      <c r="R1731" s="24"/>
    </row>
    <row r="1732" spans="16:18" x14ac:dyDescent="0.25">
      <c r="P1732" s="24"/>
      <c r="Q1732" s="24"/>
      <c r="R1732" s="24"/>
    </row>
    <row r="1733" spans="16:18" x14ac:dyDescent="0.25">
      <c r="P1733" s="24"/>
      <c r="Q1733" s="24"/>
      <c r="R1733" s="24"/>
    </row>
    <row r="1734" spans="16:18" x14ac:dyDescent="0.25">
      <c r="P1734" s="24"/>
      <c r="Q1734" s="24"/>
      <c r="R1734" s="24"/>
    </row>
    <row r="1735" spans="16:18" x14ac:dyDescent="0.25">
      <c r="P1735" s="24"/>
      <c r="Q1735" s="24"/>
      <c r="R1735" s="24"/>
    </row>
    <row r="1736" spans="16:18" x14ac:dyDescent="0.25">
      <c r="P1736" s="24"/>
      <c r="Q1736" s="24"/>
      <c r="R1736" s="24"/>
    </row>
    <row r="1737" spans="16:18" x14ac:dyDescent="0.25">
      <c r="P1737" s="24"/>
      <c r="Q1737" s="24"/>
      <c r="R1737" s="24"/>
    </row>
    <row r="1738" spans="16:18" x14ac:dyDescent="0.25">
      <c r="P1738" s="24"/>
      <c r="Q1738" s="24"/>
      <c r="R1738" s="24"/>
    </row>
    <row r="1739" spans="16:18" x14ac:dyDescent="0.25">
      <c r="P1739" s="24"/>
      <c r="Q1739" s="24"/>
      <c r="R1739" s="24"/>
    </row>
    <row r="1740" spans="16:18" x14ac:dyDescent="0.25">
      <c r="P1740" s="24"/>
      <c r="Q1740" s="24"/>
      <c r="R1740" s="24"/>
    </row>
    <row r="1741" spans="16:18" x14ac:dyDescent="0.25">
      <c r="P1741" s="24"/>
      <c r="Q1741" s="24"/>
      <c r="R1741" s="24"/>
    </row>
    <row r="1742" spans="16:18" x14ac:dyDescent="0.25">
      <c r="P1742" s="24"/>
      <c r="Q1742" s="24"/>
      <c r="R1742" s="24"/>
    </row>
    <row r="1743" spans="16:18" x14ac:dyDescent="0.25">
      <c r="P1743" s="24"/>
      <c r="Q1743" s="24"/>
      <c r="R1743" s="24"/>
    </row>
    <row r="1744" spans="16:18" x14ac:dyDescent="0.25">
      <c r="P1744" s="24"/>
      <c r="Q1744" s="24"/>
      <c r="R1744" s="24"/>
    </row>
    <row r="1745" spans="16:18" x14ac:dyDescent="0.25">
      <c r="P1745" s="24"/>
      <c r="Q1745" s="24"/>
      <c r="R1745" s="24"/>
    </row>
    <row r="1746" spans="16:18" x14ac:dyDescent="0.25">
      <c r="P1746" s="24"/>
      <c r="Q1746" s="24"/>
      <c r="R1746" s="24"/>
    </row>
    <row r="1747" spans="16:18" x14ac:dyDescent="0.25">
      <c r="P1747" s="24"/>
      <c r="Q1747" s="24"/>
      <c r="R1747" s="24"/>
    </row>
    <row r="1748" spans="16:18" x14ac:dyDescent="0.25">
      <c r="P1748" s="24"/>
      <c r="Q1748" s="24"/>
      <c r="R1748" s="24"/>
    </row>
    <row r="1749" spans="16:18" x14ac:dyDescent="0.25">
      <c r="P1749" s="24"/>
      <c r="Q1749" s="24"/>
      <c r="R1749" s="24"/>
    </row>
    <row r="1750" spans="16:18" x14ac:dyDescent="0.25">
      <c r="P1750" s="24"/>
      <c r="Q1750" s="24"/>
      <c r="R1750" s="24"/>
    </row>
    <row r="1751" spans="16:18" x14ac:dyDescent="0.25">
      <c r="P1751" s="24"/>
      <c r="Q1751" s="24"/>
      <c r="R1751" s="24"/>
    </row>
    <row r="1752" spans="16:18" x14ac:dyDescent="0.25">
      <c r="P1752" s="24"/>
      <c r="Q1752" s="24"/>
      <c r="R1752" s="24"/>
    </row>
    <row r="1753" spans="16:18" x14ac:dyDescent="0.25">
      <c r="P1753" s="24"/>
      <c r="Q1753" s="24"/>
      <c r="R1753" s="24"/>
    </row>
    <row r="1754" spans="16:18" x14ac:dyDescent="0.25">
      <c r="P1754" s="24"/>
      <c r="Q1754" s="24"/>
      <c r="R1754" s="24"/>
    </row>
    <row r="1755" spans="16:18" x14ac:dyDescent="0.25">
      <c r="P1755" s="24"/>
      <c r="Q1755" s="24"/>
      <c r="R1755" s="24"/>
    </row>
    <row r="1756" spans="16:18" x14ac:dyDescent="0.25">
      <c r="P1756" s="24"/>
      <c r="Q1756" s="24"/>
      <c r="R1756" s="24"/>
    </row>
    <row r="1757" spans="16:18" x14ac:dyDescent="0.25">
      <c r="P1757" s="24"/>
      <c r="Q1757" s="24"/>
      <c r="R1757" s="24"/>
    </row>
    <row r="1758" spans="16:18" x14ac:dyDescent="0.25">
      <c r="P1758" s="24"/>
      <c r="Q1758" s="24"/>
      <c r="R1758" s="24"/>
    </row>
    <row r="1759" spans="16:18" x14ac:dyDescent="0.25">
      <c r="P1759" s="24"/>
      <c r="Q1759" s="24"/>
      <c r="R1759" s="24"/>
    </row>
    <row r="1760" spans="16:18" x14ac:dyDescent="0.25">
      <c r="P1760" s="24"/>
      <c r="Q1760" s="24"/>
      <c r="R1760" s="24"/>
    </row>
    <row r="1761" spans="16:18" x14ac:dyDescent="0.25">
      <c r="P1761" s="24"/>
      <c r="Q1761" s="24"/>
      <c r="R1761" s="24"/>
    </row>
    <row r="1762" spans="16:18" x14ac:dyDescent="0.25">
      <c r="P1762" s="24"/>
      <c r="Q1762" s="24"/>
      <c r="R1762" s="24"/>
    </row>
    <row r="1763" spans="16:18" x14ac:dyDescent="0.25">
      <c r="P1763" s="24"/>
      <c r="Q1763" s="24"/>
      <c r="R1763" s="24"/>
    </row>
    <row r="1764" spans="16:18" x14ac:dyDescent="0.25">
      <c r="P1764" s="24"/>
      <c r="Q1764" s="24"/>
      <c r="R1764" s="24"/>
    </row>
    <row r="1765" spans="16:18" x14ac:dyDescent="0.25">
      <c r="P1765" s="24"/>
      <c r="Q1765" s="24"/>
      <c r="R1765" s="24"/>
    </row>
    <row r="1766" spans="16:18" x14ac:dyDescent="0.25">
      <c r="P1766" s="24"/>
      <c r="Q1766" s="24"/>
      <c r="R1766" s="24"/>
    </row>
    <row r="1767" spans="16:18" x14ac:dyDescent="0.25">
      <c r="P1767" s="24"/>
      <c r="Q1767" s="24"/>
      <c r="R1767" s="24"/>
    </row>
    <row r="1768" spans="16:18" x14ac:dyDescent="0.25">
      <c r="P1768" s="24"/>
      <c r="Q1768" s="24"/>
      <c r="R1768" s="24"/>
    </row>
    <row r="1769" spans="16:18" x14ac:dyDescent="0.25">
      <c r="P1769" s="24"/>
      <c r="Q1769" s="24"/>
      <c r="R1769" s="24"/>
    </row>
    <row r="1770" spans="16:18" x14ac:dyDescent="0.25">
      <c r="P1770" s="24"/>
      <c r="Q1770" s="24"/>
      <c r="R1770" s="24"/>
    </row>
    <row r="1771" spans="16:18" x14ac:dyDescent="0.25">
      <c r="P1771" s="24"/>
      <c r="Q1771" s="24"/>
      <c r="R1771" s="24"/>
    </row>
    <row r="1772" spans="16:18" x14ac:dyDescent="0.25">
      <c r="P1772" s="24"/>
      <c r="Q1772" s="24"/>
      <c r="R1772" s="24"/>
    </row>
    <row r="1773" spans="16:18" x14ac:dyDescent="0.25">
      <c r="P1773" s="24"/>
      <c r="Q1773" s="24"/>
      <c r="R1773" s="24"/>
    </row>
    <row r="1774" spans="16:18" x14ac:dyDescent="0.25">
      <c r="P1774" s="24"/>
      <c r="Q1774" s="24"/>
      <c r="R1774" s="24"/>
    </row>
    <row r="1775" spans="16:18" x14ac:dyDescent="0.25">
      <c r="P1775" s="24"/>
      <c r="Q1775" s="24"/>
      <c r="R1775" s="24"/>
    </row>
    <row r="1776" spans="16:18" x14ac:dyDescent="0.25">
      <c r="P1776" s="24"/>
      <c r="Q1776" s="24"/>
      <c r="R1776" s="24"/>
    </row>
    <row r="1777" spans="16:18" x14ac:dyDescent="0.25">
      <c r="P1777" s="24"/>
      <c r="Q1777" s="24"/>
      <c r="R1777" s="24"/>
    </row>
    <row r="1778" spans="16:18" x14ac:dyDescent="0.25">
      <c r="P1778" s="24"/>
      <c r="Q1778" s="24"/>
      <c r="R1778" s="24"/>
    </row>
    <row r="1779" spans="16:18" x14ac:dyDescent="0.25">
      <c r="P1779" s="24"/>
      <c r="Q1779" s="24"/>
      <c r="R1779" s="24"/>
    </row>
    <row r="1780" spans="16:18" x14ac:dyDescent="0.25">
      <c r="P1780" s="24"/>
      <c r="Q1780" s="24"/>
      <c r="R1780" s="24"/>
    </row>
    <row r="1781" spans="16:18" x14ac:dyDescent="0.25">
      <c r="P1781" s="24"/>
      <c r="Q1781" s="24"/>
      <c r="R1781" s="24"/>
    </row>
    <row r="1782" spans="16:18" x14ac:dyDescent="0.25">
      <c r="P1782" s="24"/>
      <c r="Q1782" s="24"/>
      <c r="R1782" s="24"/>
    </row>
    <row r="1783" spans="16:18" x14ac:dyDescent="0.25">
      <c r="P1783" s="24"/>
      <c r="Q1783" s="24"/>
      <c r="R1783" s="24"/>
    </row>
    <row r="1784" spans="16:18" x14ac:dyDescent="0.25">
      <c r="P1784" s="24"/>
      <c r="Q1784" s="24"/>
      <c r="R1784" s="24"/>
    </row>
    <row r="1785" spans="16:18" x14ac:dyDescent="0.25">
      <c r="P1785" s="24"/>
      <c r="Q1785" s="24"/>
      <c r="R1785" s="24"/>
    </row>
    <row r="1786" spans="16:18" x14ac:dyDescent="0.25">
      <c r="P1786" s="24"/>
      <c r="Q1786" s="24"/>
      <c r="R1786" s="24"/>
    </row>
    <row r="1787" spans="16:18" x14ac:dyDescent="0.25">
      <c r="P1787" s="24"/>
      <c r="Q1787" s="24"/>
      <c r="R1787" s="24"/>
    </row>
    <row r="1788" spans="16:18" x14ac:dyDescent="0.25">
      <c r="P1788" s="24"/>
      <c r="Q1788" s="24"/>
      <c r="R1788" s="24"/>
    </row>
    <row r="1789" spans="16:18" x14ac:dyDescent="0.25">
      <c r="P1789" s="24"/>
      <c r="Q1789" s="24"/>
      <c r="R1789" s="24"/>
    </row>
    <row r="1790" spans="16:18" x14ac:dyDescent="0.25">
      <c r="P1790" s="24"/>
      <c r="Q1790" s="24"/>
      <c r="R1790" s="24"/>
    </row>
    <row r="1791" spans="16:18" x14ac:dyDescent="0.25">
      <c r="P1791" s="24"/>
      <c r="Q1791" s="24"/>
      <c r="R1791" s="24"/>
    </row>
    <row r="1792" spans="16:18" x14ac:dyDescent="0.25">
      <c r="P1792" s="24"/>
      <c r="Q1792" s="24"/>
      <c r="R1792" s="24"/>
    </row>
    <row r="1793" spans="16:18" x14ac:dyDescent="0.25">
      <c r="P1793" s="24"/>
      <c r="Q1793" s="24"/>
      <c r="R1793" s="24"/>
    </row>
    <row r="1794" spans="16:18" x14ac:dyDescent="0.25">
      <c r="P1794" s="24"/>
      <c r="Q1794" s="24"/>
      <c r="R1794" s="24"/>
    </row>
    <row r="1795" spans="16:18" x14ac:dyDescent="0.25">
      <c r="P1795" s="24"/>
      <c r="Q1795" s="24"/>
      <c r="R1795" s="24"/>
    </row>
    <row r="1796" spans="16:18" x14ac:dyDescent="0.25">
      <c r="P1796" s="24"/>
      <c r="Q1796" s="24"/>
      <c r="R1796" s="24"/>
    </row>
    <row r="1797" spans="16:18" x14ac:dyDescent="0.25">
      <c r="P1797" s="24"/>
      <c r="Q1797" s="24"/>
      <c r="R1797" s="24"/>
    </row>
    <row r="1798" spans="16:18" x14ac:dyDescent="0.25">
      <c r="P1798" s="24"/>
      <c r="Q1798" s="24"/>
      <c r="R1798" s="24"/>
    </row>
    <row r="1799" spans="16:18" x14ac:dyDescent="0.25">
      <c r="P1799" s="24"/>
      <c r="Q1799" s="24"/>
      <c r="R1799" s="24"/>
    </row>
    <row r="1800" spans="16:18" x14ac:dyDescent="0.25">
      <c r="P1800" s="24"/>
      <c r="Q1800" s="24"/>
      <c r="R1800" s="24"/>
    </row>
    <row r="1801" spans="16:18" x14ac:dyDescent="0.25">
      <c r="P1801" s="24"/>
      <c r="Q1801" s="24"/>
      <c r="R1801" s="24"/>
    </row>
    <row r="1802" spans="16:18" x14ac:dyDescent="0.25">
      <c r="P1802" s="24"/>
      <c r="Q1802" s="24"/>
      <c r="R1802" s="24"/>
    </row>
    <row r="1803" spans="16:18" x14ac:dyDescent="0.25">
      <c r="P1803" s="24"/>
      <c r="Q1803" s="24"/>
      <c r="R1803" s="24"/>
    </row>
    <row r="1804" spans="16:18" x14ac:dyDescent="0.25">
      <c r="P1804" s="24"/>
      <c r="Q1804" s="24"/>
      <c r="R1804" s="24"/>
    </row>
    <row r="1805" spans="16:18" x14ac:dyDescent="0.25">
      <c r="P1805" s="24"/>
      <c r="Q1805" s="24"/>
      <c r="R1805" s="24"/>
    </row>
    <row r="1806" spans="16:18" x14ac:dyDescent="0.25">
      <c r="P1806" s="24"/>
      <c r="Q1806" s="24"/>
      <c r="R1806" s="24"/>
    </row>
    <row r="1807" spans="16:18" x14ac:dyDescent="0.25">
      <c r="P1807" s="24"/>
      <c r="Q1807" s="24"/>
      <c r="R1807" s="24"/>
    </row>
    <row r="1808" spans="16:18" x14ac:dyDescent="0.25">
      <c r="P1808" s="24"/>
      <c r="Q1808" s="24"/>
      <c r="R1808" s="24"/>
    </row>
    <row r="1809" spans="16:18" x14ac:dyDescent="0.25">
      <c r="P1809" s="24"/>
      <c r="Q1809" s="24"/>
      <c r="R1809" s="24"/>
    </row>
    <row r="1810" spans="16:18" x14ac:dyDescent="0.25">
      <c r="P1810" s="24"/>
      <c r="Q1810" s="24"/>
      <c r="R1810" s="24"/>
    </row>
    <row r="1811" spans="16:18" x14ac:dyDescent="0.25">
      <c r="P1811" s="24"/>
      <c r="Q1811" s="24"/>
      <c r="R1811" s="24"/>
    </row>
    <row r="1812" spans="16:18" x14ac:dyDescent="0.25">
      <c r="P1812" s="24"/>
      <c r="Q1812" s="24"/>
      <c r="R1812" s="24"/>
    </row>
    <row r="1813" spans="16:18" x14ac:dyDescent="0.25">
      <c r="P1813" s="24"/>
      <c r="Q1813" s="24"/>
      <c r="R1813" s="24"/>
    </row>
    <row r="1814" spans="16:18" x14ac:dyDescent="0.25">
      <c r="P1814" s="24"/>
      <c r="Q1814" s="24"/>
      <c r="R1814" s="24"/>
    </row>
    <row r="1815" spans="16:18" x14ac:dyDescent="0.25">
      <c r="P1815" s="24"/>
      <c r="Q1815" s="24"/>
      <c r="R1815" s="24"/>
    </row>
    <row r="1816" spans="16:18" x14ac:dyDescent="0.25">
      <c r="P1816" s="24"/>
      <c r="Q1816" s="24"/>
      <c r="R1816" s="24"/>
    </row>
    <row r="1817" spans="16:18" x14ac:dyDescent="0.25">
      <c r="P1817" s="24"/>
      <c r="Q1817" s="24"/>
      <c r="R1817" s="24"/>
    </row>
    <row r="1818" spans="16:18" x14ac:dyDescent="0.25">
      <c r="P1818" s="24"/>
      <c r="Q1818" s="24"/>
      <c r="R1818" s="24"/>
    </row>
    <row r="1819" spans="16:18" x14ac:dyDescent="0.25">
      <c r="P1819" s="24"/>
      <c r="Q1819" s="24"/>
      <c r="R1819" s="24"/>
    </row>
    <row r="1820" spans="16:18" x14ac:dyDescent="0.25">
      <c r="P1820" s="24"/>
      <c r="Q1820" s="24"/>
      <c r="R1820" s="24"/>
    </row>
    <row r="1821" spans="16:18" x14ac:dyDescent="0.25">
      <c r="P1821" s="24"/>
      <c r="Q1821" s="24"/>
      <c r="R1821" s="24"/>
    </row>
    <row r="1822" spans="16:18" x14ac:dyDescent="0.25">
      <c r="P1822" s="24"/>
      <c r="Q1822" s="24"/>
      <c r="R1822" s="24"/>
    </row>
    <row r="1823" spans="16:18" x14ac:dyDescent="0.25">
      <c r="P1823" s="24"/>
      <c r="Q1823" s="24"/>
      <c r="R1823" s="24"/>
    </row>
    <row r="1824" spans="16:18" x14ac:dyDescent="0.25">
      <c r="P1824" s="24"/>
      <c r="Q1824" s="24"/>
      <c r="R1824" s="24"/>
    </row>
    <row r="1825" spans="16:18" x14ac:dyDescent="0.25">
      <c r="P1825" s="24"/>
      <c r="Q1825" s="24"/>
      <c r="R1825" s="24"/>
    </row>
    <row r="1826" spans="16:18" x14ac:dyDescent="0.25">
      <c r="P1826" s="24"/>
      <c r="Q1826" s="24"/>
      <c r="R1826" s="24"/>
    </row>
    <row r="1827" spans="16:18" x14ac:dyDescent="0.25">
      <c r="P1827" s="24"/>
      <c r="Q1827" s="24"/>
      <c r="R1827" s="24"/>
    </row>
    <row r="1828" spans="16:18" x14ac:dyDescent="0.25">
      <c r="P1828" s="24"/>
      <c r="Q1828" s="24"/>
      <c r="R1828" s="24"/>
    </row>
    <row r="1829" spans="16:18" x14ac:dyDescent="0.25">
      <c r="P1829" s="24"/>
      <c r="Q1829" s="24"/>
      <c r="R1829" s="24"/>
    </row>
    <row r="1830" spans="16:18" x14ac:dyDescent="0.25">
      <c r="P1830" s="24"/>
      <c r="Q1830" s="24"/>
      <c r="R1830" s="24"/>
    </row>
    <row r="1831" spans="16:18" x14ac:dyDescent="0.25">
      <c r="P1831" s="24"/>
      <c r="Q1831" s="24"/>
      <c r="R1831" s="24"/>
    </row>
    <row r="1832" spans="16:18" x14ac:dyDescent="0.25">
      <c r="P1832" s="24"/>
      <c r="Q1832" s="24"/>
      <c r="R1832" s="24"/>
    </row>
    <row r="1833" spans="16:18" x14ac:dyDescent="0.25">
      <c r="P1833" s="24"/>
      <c r="Q1833" s="24"/>
      <c r="R1833" s="24"/>
    </row>
    <row r="1834" spans="16:18" x14ac:dyDescent="0.25">
      <c r="P1834" s="24"/>
      <c r="Q1834" s="24"/>
      <c r="R1834" s="24"/>
    </row>
    <row r="1835" spans="16:18" x14ac:dyDescent="0.25">
      <c r="P1835" s="24"/>
      <c r="Q1835" s="24"/>
      <c r="R1835" s="24"/>
    </row>
    <row r="1836" spans="16:18" x14ac:dyDescent="0.25">
      <c r="P1836" s="24"/>
      <c r="Q1836" s="24"/>
      <c r="R1836" s="24"/>
    </row>
    <row r="1837" spans="16:18" x14ac:dyDescent="0.25">
      <c r="P1837" s="24"/>
      <c r="Q1837" s="24"/>
      <c r="R1837" s="24"/>
    </row>
    <row r="1838" spans="16:18" x14ac:dyDescent="0.25">
      <c r="P1838" s="24"/>
      <c r="Q1838" s="24"/>
      <c r="R1838" s="24"/>
    </row>
    <row r="1839" spans="16:18" x14ac:dyDescent="0.25">
      <c r="P1839" s="24"/>
      <c r="Q1839" s="24"/>
      <c r="R1839" s="24"/>
    </row>
    <row r="1840" spans="16:18" x14ac:dyDescent="0.25">
      <c r="P1840" s="24"/>
      <c r="Q1840" s="24"/>
      <c r="R1840" s="24"/>
    </row>
    <row r="1841" spans="16:18" x14ac:dyDescent="0.25">
      <c r="P1841" s="24"/>
      <c r="Q1841" s="24"/>
      <c r="R1841" s="24"/>
    </row>
    <row r="1842" spans="16:18" x14ac:dyDescent="0.25">
      <c r="P1842" s="24"/>
      <c r="Q1842" s="24"/>
      <c r="R1842" s="24"/>
    </row>
    <row r="1843" spans="16:18" x14ac:dyDescent="0.25">
      <c r="P1843" s="24"/>
      <c r="Q1843" s="24"/>
      <c r="R1843" s="24"/>
    </row>
    <row r="1844" spans="16:18" x14ac:dyDescent="0.25">
      <c r="P1844" s="24"/>
      <c r="Q1844" s="24"/>
      <c r="R1844" s="24"/>
    </row>
    <row r="1845" spans="16:18" x14ac:dyDescent="0.25">
      <c r="P1845" s="24"/>
      <c r="Q1845" s="24"/>
      <c r="R1845" s="24"/>
    </row>
    <row r="1846" spans="16:18" x14ac:dyDescent="0.25">
      <c r="P1846" s="24"/>
      <c r="Q1846" s="24"/>
      <c r="R1846" s="24"/>
    </row>
    <row r="1847" spans="16:18" x14ac:dyDescent="0.25">
      <c r="P1847" s="24"/>
      <c r="Q1847" s="24"/>
      <c r="R1847" s="24"/>
    </row>
    <row r="1848" spans="16:18" x14ac:dyDescent="0.25">
      <c r="P1848" s="24"/>
      <c r="Q1848" s="24"/>
      <c r="R1848" s="24"/>
    </row>
    <row r="1849" spans="16:18" x14ac:dyDescent="0.25">
      <c r="P1849" s="24"/>
      <c r="Q1849" s="24"/>
      <c r="R1849" s="24"/>
    </row>
    <row r="1850" spans="16:18" x14ac:dyDescent="0.25">
      <c r="P1850" s="24"/>
      <c r="Q1850" s="24"/>
      <c r="R1850" s="24"/>
    </row>
    <row r="1851" spans="16:18" x14ac:dyDescent="0.25">
      <c r="P1851" s="24"/>
      <c r="Q1851" s="24"/>
      <c r="R1851" s="24"/>
    </row>
    <row r="1852" spans="16:18" x14ac:dyDescent="0.25">
      <c r="P1852" s="24"/>
      <c r="Q1852" s="24"/>
      <c r="R1852" s="24"/>
    </row>
    <row r="1853" spans="16:18" x14ac:dyDescent="0.25">
      <c r="P1853" s="24"/>
      <c r="Q1853" s="24"/>
      <c r="R1853" s="24"/>
    </row>
    <row r="1854" spans="16:18" x14ac:dyDescent="0.25">
      <c r="P1854" s="24"/>
      <c r="Q1854" s="24"/>
      <c r="R1854" s="24"/>
    </row>
    <row r="1855" spans="16:18" x14ac:dyDescent="0.25">
      <c r="P1855" s="24"/>
      <c r="Q1855" s="24"/>
      <c r="R1855" s="24"/>
    </row>
    <row r="1856" spans="16:18" x14ac:dyDescent="0.25">
      <c r="P1856" s="24"/>
      <c r="Q1856" s="24"/>
      <c r="R1856" s="24"/>
    </row>
    <row r="1857" spans="16:18" x14ac:dyDescent="0.25">
      <c r="P1857" s="24"/>
      <c r="Q1857" s="24"/>
      <c r="R1857" s="24"/>
    </row>
    <row r="1858" spans="16:18" x14ac:dyDescent="0.25">
      <c r="P1858" s="24"/>
      <c r="Q1858" s="24"/>
      <c r="R1858" s="24"/>
    </row>
    <row r="1859" spans="16:18" x14ac:dyDescent="0.25">
      <c r="P1859" s="24"/>
      <c r="Q1859" s="24"/>
      <c r="R1859" s="24"/>
    </row>
    <row r="1860" spans="16:18" x14ac:dyDescent="0.25">
      <c r="P1860" s="24"/>
      <c r="Q1860" s="24"/>
      <c r="R1860" s="24"/>
    </row>
    <row r="1861" spans="16:18" x14ac:dyDescent="0.25">
      <c r="P1861" s="24"/>
      <c r="Q1861" s="24"/>
      <c r="R1861" s="24"/>
    </row>
    <row r="1862" spans="16:18" x14ac:dyDescent="0.25">
      <c r="P1862" s="24"/>
      <c r="Q1862" s="24"/>
      <c r="R1862" s="24"/>
    </row>
    <row r="1863" spans="16:18" x14ac:dyDescent="0.25">
      <c r="P1863" s="24"/>
      <c r="Q1863" s="24"/>
      <c r="R1863" s="24"/>
    </row>
    <row r="1864" spans="16:18" x14ac:dyDescent="0.25">
      <c r="P1864" s="24"/>
      <c r="Q1864" s="24"/>
      <c r="R1864" s="24"/>
    </row>
    <row r="1865" spans="16:18" x14ac:dyDescent="0.25">
      <c r="P1865" s="24"/>
      <c r="Q1865" s="24"/>
      <c r="R1865" s="24"/>
    </row>
    <row r="1866" spans="16:18" x14ac:dyDescent="0.25">
      <c r="P1866" s="24"/>
      <c r="Q1866" s="24"/>
      <c r="R1866" s="24"/>
    </row>
    <row r="1867" spans="16:18" x14ac:dyDescent="0.25">
      <c r="P1867" s="24"/>
      <c r="Q1867" s="24"/>
      <c r="R1867" s="24"/>
    </row>
    <row r="1868" spans="16:18" x14ac:dyDescent="0.25">
      <c r="P1868" s="24"/>
      <c r="Q1868" s="24"/>
      <c r="R1868" s="24"/>
    </row>
    <row r="1869" spans="16:18" x14ac:dyDescent="0.25">
      <c r="P1869" s="24"/>
      <c r="Q1869" s="24"/>
      <c r="R1869" s="24"/>
    </row>
    <row r="1870" spans="16:18" x14ac:dyDescent="0.25">
      <c r="P1870" s="24"/>
      <c r="Q1870" s="24"/>
      <c r="R1870" s="24"/>
    </row>
    <row r="1871" spans="16:18" x14ac:dyDescent="0.25">
      <c r="P1871" s="24"/>
      <c r="Q1871" s="24"/>
      <c r="R1871" s="24"/>
    </row>
    <row r="1872" spans="16:18" x14ac:dyDescent="0.25">
      <c r="P1872" s="24"/>
      <c r="Q1872" s="24"/>
      <c r="R1872" s="24"/>
    </row>
    <row r="1873" spans="16:18" x14ac:dyDescent="0.25">
      <c r="P1873" s="24"/>
      <c r="Q1873" s="24"/>
      <c r="R1873" s="24"/>
    </row>
    <row r="1874" spans="16:18" x14ac:dyDescent="0.25">
      <c r="P1874" s="24"/>
      <c r="Q1874" s="24"/>
      <c r="R1874" s="24"/>
    </row>
    <row r="1875" spans="16:18" x14ac:dyDescent="0.25">
      <c r="P1875" s="24"/>
      <c r="Q1875" s="24"/>
      <c r="R1875" s="24"/>
    </row>
    <row r="1876" spans="16:18" x14ac:dyDescent="0.25">
      <c r="P1876" s="24"/>
      <c r="Q1876" s="24"/>
      <c r="R1876" s="24"/>
    </row>
    <row r="1877" spans="16:18" x14ac:dyDescent="0.25">
      <c r="P1877" s="24"/>
      <c r="Q1877" s="24"/>
      <c r="R1877" s="24"/>
    </row>
    <row r="1878" spans="16:18" x14ac:dyDescent="0.25">
      <c r="P1878" s="24"/>
      <c r="Q1878" s="24"/>
      <c r="R1878" s="24"/>
    </row>
    <row r="1879" spans="16:18" x14ac:dyDescent="0.25">
      <c r="P1879" s="24"/>
      <c r="Q1879" s="24"/>
      <c r="R1879" s="24"/>
    </row>
    <row r="1880" spans="16:18" x14ac:dyDescent="0.25">
      <c r="P1880" s="24"/>
      <c r="Q1880" s="24"/>
      <c r="R1880" s="24"/>
    </row>
    <row r="1881" spans="16:18" x14ac:dyDescent="0.25">
      <c r="P1881" s="24"/>
      <c r="Q1881" s="24"/>
      <c r="R1881" s="24"/>
    </row>
    <row r="1882" spans="16:18" x14ac:dyDescent="0.25">
      <c r="P1882" s="24"/>
      <c r="Q1882" s="24"/>
      <c r="R1882" s="24"/>
    </row>
    <row r="1883" spans="16:18" x14ac:dyDescent="0.25">
      <c r="P1883" s="24"/>
      <c r="Q1883" s="24"/>
      <c r="R1883" s="24"/>
    </row>
    <row r="1884" spans="16:18" x14ac:dyDescent="0.25">
      <c r="P1884" s="24"/>
      <c r="Q1884" s="24"/>
      <c r="R1884" s="24"/>
    </row>
    <row r="1885" spans="16:18" x14ac:dyDescent="0.25">
      <c r="P1885" s="24"/>
      <c r="Q1885" s="24"/>
      <c r="R1885" s="24"/>
    </row>
    <row r="1886" spans="16:18" x14ac:dyDescent="0.25">
      <c r="P1886" s="24"/>
      <c r="Q1886" s="24"/>
      <c r="R1886" s="24"/>
    </row>
    <row r="1887" spans="16:18" x14ac:dyDescent="0.25">
      <c r="P1887" s="24"/>
      <c r="Q1887" s="24"/>
      <c r="R1887" s="24"/>
    </row>
    <row r="1888" spans="16:18" x14ac:dyDescent="0.25">
      <c r="P1888" s="24"/>
      <c r="Q1888" s="24"/>
      <c r="R1888" s="24"/>
    </row>
    <row r="1889" spans="16:18" x14ac:dyDescent="0.25">
      <c r="P1889" s="24"/>
      <c r="Q1889" s="24"/>
      <c r="R1889" s="24"/>
    </row>
    <row r="1890" spans="16:18" x14ac:dyDescent="0.25">
      <c r="P1890" s="24"/>
      <c r="Q1890" s="24"/>
      <c r="R1890" s="24"/>
    </row>
    <row r="1891" spans="16:18" x14ac:dyDescent="0.25">
      <c r="P1891" s="24"/>
      <c r="Q1891" s="24"/>
      <c r="R1891" s="24"/>
    </row>
    <row r="1892" spans="16:18" x14ac:dyDescent="0.25">
      <c r="P1892" s="24"/>
      <c r="Q1892" s="24"/>
      <c r="R1892" s="24"/>
    </row>
    <row r="1893" spans="16:18" x14ac:dyDescent="0.25">
      <c r="P1893" s="24"/>
      <c r="Q1893" s="24"/>
      <c r="R1893" s="24"/>
    </row>
    <row r="1894" spans="16:18" x14ac:dyDescent="0.25">
      <c r="P1894" s="24"/>
      <c r="Q1894" s="24"/>
      <c r="R1894" s="24"/>
    </row>
    <row r="1895" spans="16:18" x14ac:dyDescent="0.25">
      <c r="P1895" s="24"/>
      <c r="Q1895" s="24"/>
      <c r="R1895" s="24"/>
    </row>
    <row r="1896" spans="16:18" x14ac:dyDescent="0.25">
      <c r="P1896" s="24"/>
      <c r="Q1896" s="24"/>
      <c r="R1896" s="24"/>
    </row>
    <row r="1897" spans="16:18" x14ac:dyDescent="0.25">
      <c r="P1897" s="24"/>
      <c r="Q1897" s="24"/>
      <c r="R1897" s="24"/>
    </row>
    <row r="1898" spans="16:18" x14ac:dyDescent="0.25">
      <c r="P1898" s="24"/>
      <c r="Q1898" s="24"/>
      <c r="R1898" s="24"/>
    </row>
    <row r="1899" spans="16:18" x14ac:dyDescent="0.25">
      <c r="P1899" s="24"/>
      <c r="Q1899" s="24"/>
      <c r="R1899" s="24"/>
    </row>
    <row r="1900" spans="16:18" x14ac:dyDescent="0.25">
      <c r="P1900" s="24"/>
      <c r="Q1900" s="24"/>
      <c r="R1900" s="24"/>
    </row>
    <row r="1901" spans="16:18" x14ac:dyDescent="0.25">
      <c r="P1901" s="24"/>
      <c r="Q1901" s="24"/>
      <c r="R1901" s="24"/>
    </row>
    <row r="1902" spans="16:18" x14ac:dyDescent="0.25">
      <c r="P1902" s="24"/>
      <c r="Q1902" s="24"/>
      <c r="R1902" s="24"/>
    </row>
    <row r="1903" spans="16:18" x14ac:dyDescent="0.25">
      <c r="P1903" s="24"/>
      <c r="Q1903" s="24"/>
      <c r="R1903" s="24"/>
    </row>
    <row r="1904" spans="16:18" x14ac:dyDescent="0.25">
      <c r="P1904" s="24"/>
      <c r="Q1904" s="24"/>
      <c r="R1904" s="24"/>
    </row>
    <row r="1905" spans="16:18" x14ac:dyDescent="0.25">
      <c r="P1905" s="24"/>
      <c r="Q1905" s="24"/>
      <c r="R1905" s="24"/>
    </row>
    <row r="1906" spans="16:18" x14ac:dyDescent="0.25">
      <c r="P1906" s="24"/>
      <c r="Q1906" s="24"/>
      <c r="R1906" s="24"/>
    </row>
    <row r="1907" spans="16:18" x14ac:dyDescent="0.25">
      <c r="P1907" s="24"/>
      <c r="Q1907" s="24"/>
      <c r="R1907" s="24"/>
    </row>
    <row r="1908" spans="16:18" x14ac:dyDescent="0.25">
      <c r="P1908" s="24"/>
      <c r="Q1908" s="24"/>
      <c r="R1908" s="24"/>
    </row>
    <row r="1909" spans="16:18" x14ac:dyDescent="0.25">
      <c r="P1909" s="24"/>
      <c r="Q1909" s="24"/>
      <c r="R1909" s="24"/>
    </row>
    <row r="1910" spans="16:18" x14ac:dyDescent="0.25">
      <c r="P1910" s="24"/>
      <c r="Q1910" s="24"/>
      <c r="R1910" s="24"/>
    </row>
    <row r="1911" spans="16:18" x14ac:dyDescent="0.25">
      <c r="P1911" s="24"/>
      <c r="Q1911" s="24"/>
      <c r="R1911" s="24"/>
    </row>
    <row r="1912" spans="16:18" x14ac:dyDescent="0.25">
      <c r="P1912" s="24"/>
      <c r="Q1912" s="24"/>
      <c r="R1912" s="24"/>
    </row>
    <row r="1913" spans="16:18" x14ac:dyDescent="0.25">
      <c r="P1913" s="24"/>
      <c r="Q1913" s="24"/>
      <c r="R1913" s="24"/>
    </row>
    <row r="1914" spans="16:18" x14ac:dyDescent="0.25">
      <c r="P1914" s="24"/>
      <c r="Q1914" s="24"/>
      <c r="R1914" s="24"/>
    </row>
    <row r="1915" spans="16:18" x14ac:dyDescent="0.25">
      <c r="P1915" s="24"/>
      <c r="Q1915" s="24"/>
      <c r="R1915" s="24"/>
    </row>
    <row r="1916" spans="16:18" x14ac:dyDescent="0.25">
      <c r="P1916" s="24"/>
      <c r="Q1916" s="24"/>
      <c r="R1916" s="24"/>
    </row>
    <row r="1917" spans="16:18" x14ac:dyDescent="0.25">
      <c r="P1917" s="24"/>
      <c r="Q1917" s="24"/>
      <c r="R1917" s="24"/>
    </row>
    <row r="1918" spans="16:18" x14ac:dyDescent="0.25">
      <c r="P1918" s="24"/>
      <c r="Q1918" s="24"/>
      <c r="R1918" s="24"/>
    </row>
    <row r="1919" spans="16:18" x14ac:dyDescent="0.25">
      <c r="P1919" s="24"/>
      <c r="Q1919" s="24"/>
      <c r="R1919" s="24"/>
    </row>
    <row r="1920" spans="16:18" x14ac:dyDescent="0.25">
      <c r="P1920" s="24"/>
      <c r="Q1920" s="24"/>
      <c r="R1920" s="24"/>
    </row>
    <row r="1921" spans="16:18" x14ac:dyDescent="0.25">
      <c r="P1921" s="24"/>
      <c r="Q1921" s="24"/>
      <c r="R1921" s="24"/>
    </row>
    <row r="1922" spans="16:18" x14ac:dyDescent="0.25">
      <c r="P1922" s="24"/>
      <c r="Q1922" s="24"/>
      <c r="R1922" s="24"/>
    </row>
    <row r="1923" spans="16:18" x14ac:dyDescent="0.25">
      <c r="P1923" s="24"/>
      <c r="Q1923" s="24"/>
      <c r="R1923" s="24"/>
    </row>
    <row r="1924" spans="16:18" x14ac:dyDescent="0.25">
      <c r="P1924" s="24"/>
      <c r="Q1924" s="24"/>
      <c r="R1924" s="24"/>
    </row>
    <row r="1925" spans="16:18" x14ac:dyDescent="0.25">
      <c r="P1925" s="24"/>
      <c r="Q1925" s="24"/>
      <c r="R1925" s="24"/>
    </row>
    <row r="1926" spans="16:18" x14ac:dyDescent="0.25">
      <c r="P1926" s="24"/>
      <c r="Q1926" s="24"/>
      <c r="R1926" s="24"/>
    </row>
    <row r="1927" spans="16:18" x14ac:dyDescent="0.25">
      <c r="P1927" s="24"/>
      <c r="Q1927" s="24"/>
      <c r="R1927" s="24"/>
    </row>
    <row r="1928" spans="16:18" x14ac:dyDescent="0.25">
      <c r="P1928" s="24"/>
      <c r="Q1928" s="24"/>
      <c r="R1928" s="24"/>
    </row>
    <row r="1929" spans="16:18" x14ac:dyDescent="0.25">
      <c r="P1929" s="24"/>
      <c r="Q1929" s="24"/>
      <c r="R1929" s="24"/>
    </row>
    <row r="1930" spans="16:18" x14ac:dyDescent="0.25">
      <c r="P1930" s="24"/>
      <c r="Q1930" s="24"/>
      <c r="R1930" s="24"/>
    </row>
    <row r="1931" spans="16:18" x14ac:dyDescent="0.25">
      <c r="P1931" s="24"/>
      <c r="Q1931" s="24"/>
      <c r="R1931" s="24"/>
    </row>
    <row r="1932" spans="16:18" x14ac:dyDescent="0.25">
      <c r="P1932" s="24"/>
      <c r="Q1932" s="24"/>
      <c r="R1932" s="24"/>
    </row>
    <row r="1933" spans="16:18" x14ac:dyDescent="0.25">
      <c r="P1933" s="24"/>
      <c r="Q1933" s="24"/>
      <c r="R1933" s="24"/>
    </row>
    <row r="1934" spans="16:18" x14ac:dyDescent="0.25">
      <c r="P1934" s="24"/>
      <c r="Q1934" s="24"/>
      <c r="R1934" s="24"/>
    </row>
    <row r="1935" spans="16:18" x14ac:dyDescent="0.25">
      <c r="P1935" s="24"/>
      <c r="Q1935" s="24"/>
      <c r="R1935" s="24"/>
    </row>
    <row r="1936" spans="16:18" x14ac:dyDescent="0.25">
      <c r="P1936" s="24"/>
      <c r="Q1936" s="24"/>
      <c r="R1936" s="24"/>
    </row>
    <row r="1937" spans="16:18" x14ac:dyDescent="0.25">
      <c r="P1937" s="24"/>
      <c r="Q1937" s="24"/>
      <c r="R1937" s="24"/>
    </row>
    <row r="1938" spans="16:18" x14ac:dyDescent="0.25">
      <c r="P1938" s="24"/>
      <c r="Q1938" s="24"/>
      <c r="R1938" s="24"/>
    </row>
    <row r="1939" spans="16:18" x14ac:dyDescent="0.25">
      <c r="P1939" s="24"/>
      <c r="Q1939" s="24"/>
      <c r="R1939" s="24"/>
    </row>
    <row r="1940" spans="16:18" x14ac:dyDescent="0.25">
      <c r="P1940" s="24"/>
      <c r="Q1940" s="24"/>
      <c r="R1940" s="24"/>
    </row>
    <row r="1941" spans="16:18" x14ac:dyDescent="0.25">
      <c r="P1941" s="24"/>
      <c r="Q1941" s="24"/>
      <c r="R1941" s="24"/>
    </row>
    <row r="1942" spans="16:18" x14ac:dyDescent="0.25">
      <c r="P1942" s="24"/>
      <c r="Q1942" s="24"/>
      <c r="R1942" s="24"/>
    </row>
    <row r="1943" spans="16:18" x14ac:dyDescent="0.25">
      <c r="P1943" s="24"/>
      <c r="Q1943" s="24"/>
      <c r="R1943" s="24"/>
    </row>
    <row r="1944" spans="16:18" x14ac:dyDescent="0.25">
      <c r="P1944" s="24"/>
      <c r="Q1944" s="24"/>
      <c r="R1944" s="24"/>
    </row>
    <row r="1945" spans="16:18" x14ac:dyDescent="0.25">
      <c r="P1945" s="24"/>
      <c r="Q1945" s="24"/>
      <c r="R1945" s="24"/>
    </row>
    <row r="1946" spans="16:18" x14ac:dyDescent="0.25">
      <c r="P1946" s="24"/>
      <c r="Q1946" s="24"/>
      <c r="R1946" s="24"/>
    </row>
    <row r="1947" spans="16:18" x14ac:dyDescent="0.25">
      <c r="P1947" s="24"/>
      <c r="Q1947" s="24"/>
      <c r="R1947" s="24"/>
    </row>
    <row r="1948" spans="16:18" x14ac:dyDescent="0.25">
      <c r="P1948" s="24"/>
      <c r="Q1948" s="24"/>
      <c r="R1948" s="24"/>
    </row>
    <row r="1949" spans="16:18" x14ac:dyDescent="0.25">
      <c r="P1949" s="24"/>
      <c r="Q1949" s="24"/>
      <c r="R1949" s="24"/>
    </row>
    <row r="1950" spans="16:18" x14ac:dyDescent="0.25">
      <c r="P1950" s="24"/>
      <c r="Q1950" s="24"/>
      <c r="R1950" s="24"/>
    </row>
    <row r="1951" spans="16:18" x14ac:dyDescent="0.25">
      <c r="P1951" s="24"/>
      <c r="Q1951" s="24"/>
      <c r="R1951" s="24"/>
    </row>
    <row r="1952" spans="16:18" x14ac:dyDescent="0.25">
      <c r="P1952" s="24"/>
      <c r="Q1952" s="24"/>
      <c r="R1952" s="24"/>
    </row>
    <row r="1953" spans="16:18" x14ac:dyDescent="0.25">
      <c r="P1953" s="24"/>
      <c r="Q1953" s="24"/>
      <c r="R1953" s="24"/>
    </row>
    <row r="1954" spans="16:18" x14ac:dyDescent="0.25">
      <c r="P1954" s="24"/>
      <c r="Q1954" s="24"/>
      <c r="R1954" s="24"/>
    </row>
    <row r="1955" spans="16:18" x14ac:dyDescent="0.25">
      <c r="P1955" s="24"/>
      <c r="Q1955" s="24"/>
      <c r="R1955" s="24"/>
    </row>
    <row r="1956" spans="16:18" x14ac:dyDescent="0.25">
      <c r="P1956" s="24"/>
      <c r="Q1956" s="24"/>
      <c r="R1956" s="24"/>
    </row>
    <row r="1957" spans="16:18" x14ac:dyDescent="0.25">
      <c r="P1957" s="24"/>
      <c r="Q1957" s="24"/>
      <c r="R1957" s="24"/>
    </row>
    <row r="1958" spans="16:18" x14ac:dyDescent="0.25">
      <c r="P1958" s="24"/>
      <c r="Q1958" s="24"/>
      <c r="R1958" s="24"/>
    </row>
    <row r="1959" spans="16:18" x14ac:dyDescent="0.25">
      <c r="P1959" s="24"/>
      <c r="Q1959" s="24"/>
      <c r="R1959" s="24"/>
    </row>
    <row r="1960" spans="16:18" x14ac:dyDescent="0.25">
      <c r="P1960" s="24"/>
      <c r="Q1960" s="24"/>
      <c r="R1960" s="24"/>
    </row>
    <row r="1961" spans="16:18" x14ac:dyDescent="0.25">
      <c r="P1961" s="24"/>
      <c r="Q1961" s="24"/>
      <c r="R1961" s="24"/>
    </row>
    <row r="1962" spans="16:18" x14ac:dyDescent="0.25">
      <c r="P1962" s="24"/>
      <c r="Q1962" s="24"/>
      <c r="R1962" s="24"/>
    </row>
    <row r="1963" spans="16:18" x14ac:dyDescent="0.25">
      <c r="P1963" s="24"/>
      <c r="Q1963" s="24"/>
      <c r="R1963" s="24"/>
    </row>
    <row r="1964" spans="16:18" x14ac:dyDescent="0.25">
      <c r="P1964" s="24"/>
      <c r="Q1964" s="24"/>
      <c r="R1964" s="24"/>
    </row>
    <row r="1965" spans="16:18" x14ac:dyDescent="0.25">
      <c r="P1965" s="24"/>
      <c r="Q1965" s="24"/>
      <c r="R1965" s="24"/>
    </row>
    <row r="1966" spans="16:18" x14ac:dyDescent="0.25">
      <c r="P1966" s="24"/>
      <c r="Q1966" s="24"/>
      <c r="R1966" s="24"/>
    </row>
    <row r="1967" spans="16:18" x14ac:dyDescent="0.25">
      <c r="P1967" s="24"/>
      <c r="Q1967" s="24"/>
      <c r="R1967" s="24"/>
    </row>
    <row r="1968" spans="16:18" x14ac:dyDescent="0.25">
      <c r="P1968" s="24"/>
      <c r="Q1968" s="24"/>
      <c r="R1968" s="24"/>
    </row>
    <row r="1969" spans="16:18" x14ac:dyDescent="0.25">
      <c r="P1969" s="24"/>
      <c r="Q1969" s="24"/>
      <c r="R1969" s="24"/>
    </row>
    <row r="1970" spans="16:18" x14ac:dyDescent="0.25">
      <c r="P1970" s="24"/>
      <c r="Q1970" s="24"/>
      <c r="R1970" s="24"/>
    </row>
    <row r="1971" spans="16:18" x14ac:dyDescent="0.25">
      <c r="P1971" s="24"/>
      <c r="Q1971" s="24"/>
      <c r="R1971" s="24"/>
    </row>
    <row r="1972" spans="16:18" x14ac:dyDescent="0.25">
      <c r="P1972" s="24"/>
      <c r="Q1972" s="24"/>
      <c r="R1972" s="24"/>
    </row>
    <row r="1973" spans="16:18" x14ac:dyDescent="0.25">
      <c r="P1973" s="24"/>
      <c r="Q1973" s="24"/>
      <c r="R1973" s="24"/>
    </row>
    <row r="1974" spans="16:18" x14ac:dyDescent="0.25">
      <c r="P1974" s="24"/>
      <c r="Q1974" s="24"/>
      <c r="R1974" s="24"/>
    </row>
    <row r="1975" spans="16:18" x14ac:dyDescent="0.25">
      <c r="P1975" s="24"/>
      <c r="Q1975" s="24"/>
      <c r="R1975" s="24"/>
    </row>
    <row r="1976" spans="16:18" x14ac:dyDescent="0.25">
      <c r="P1976" s="24"/>
      <c r="Q1976" s="24"/>
      <c r="R1976" s="24"/>
    </row>
    <row r="1977" spans="16:18" x14ac:dyDescent="0.25">
      <c r="P1977" s="24"/>
      <c r="Q1977" s="24"/>
      <c r="R1977" s="24"/>
    </row>
    <row r="1978" spans="16:18" x14ac:dyDescent="0.25">
      <c r="P1978" s="24"/>
      <c r="Q1978" s="24"/>
      <c r="R1978" s="24"/>
    </row>
    <row r="1979" spans="16:18" x14ac:dyDescent="0.25">
      <c r="P1979" s="24"/>
      <c r="Q1979" s="24"/>
      <c r="R1979" s="24"/>
    </row>
    <row r="1980" spans="16:18" x14ac:dyDescent="0.25">
      <c r="P1980" s="24"/>
      <c r="Q1980" s="24"/>
      <c r="R1980" s="24"/>
    </row>
    <row r="1981" spans="16:18" x14ac:dyDescent="0.25">
      <c r="P1981" s="24"/>
      <c r="Q1981" s="24"/>
      <c r="R1981" s="24"/>
    </row>
    <row r="1982" spans="16:18" x14ac:dyDescent="0.25">
      <c r="P1982" s="24"/>
      <c r="Q1982" s="24"/>
      <c r="R1982" s="24"/>
    </row>
    <row r="1983" spans="16:18" x14ac:dyDescent="0.25">
      <c r="P1983" s="24"/>
      <c r="Q1983" s="24"/>
      <c r="R1983" s="24"/>
    </row>
    <row r="1984" spans="16:18" x14ac:dyDescent="0.25">
      <c r="P1984" s="24"/>
      <c r="Q1984" s="24"/>
      <c r="R1984" s="24"/>
    </row>
    <row r="1985" spans="16:18" x14ac:dyDescent="0.25">
      <c r="P1985" s="24"/>
      <c r="Q1985" s="24"/>
      <c r="R1985" s="24"/>
    </row>
    <row r="1986" spans="16:18" x14ac:dyDescent="0.25">
      <c r="P1986" s="24"/>
      <c r="Q1986" s="24"/>
      <c r="R1986" s="24"/>
    </row>
    <row r="1987" spans="16:18" x14ac:dyDescent="0.25">
      <c r="P1987" s="24"/>
      <c r="Q1987" s="24"/>
      <c r="R1987" s="24"/>
    </row>
    <row r="1988" spans="16:18" x14ac:dyDescent="0.25">
      <c r="P1988" s="24"/>
      <c r="Q1988" s="24"/>
      <c r="R1988" s="24"/>
    </row>
    <row r="1989" spans="16:18" x14ac:dyDescent="0.25">
      <c r="P1989" s="24"/>
      <c r="Q1989" s="24"/>
      <c r="R1989" s="24"/>
    </row>
    <row r="1990" spans="16:18" x14ac:dyDescent="0.25">
      <c r="P1990" s="24"/>
      <c r="Q1990" s="24"/>
      <c r="R1990" s="24"/>
    </row>
    <row r="1991" spans="16:18" x14ac:dyDescent="0.25">
      <c r="P1991" s="24"/>
      <c r="Q1991" s="24"/>
      <c r="R1991" s="24"/>
    </row>
    <row r="1992" spans="16:18" x14ac:dyDescent="0.25">
      <c r="P1992" s="24"/>
      <c r="Q1992" s="24"/>
      <c r="R1992" s="24"/>
    </row>
    <row r="1993" spans="16:18" x14ac:dyDescent="0.25">
      <c r="P1993" s="24"/>
      <c r="Q1993" s="24"/>
      <c r="R1993" s="24"/>
    </row>
    <row r="1994" spans="16:18" x14ac:dyDescent="0.25">
      <c r="P1994" s="24"/>
      <c r="Q1994" s="24"/>
      <c r="R1994" s="24"/>
    </row>
    <row r="1995" spans="16:18" x14ac:dyDescent="0.25">
      <c r="P1995" s="24"/>
      <c r="Q1995" s="24"/>
      <c r="R1995" s="24"/>
    </row>
    <row r="1996" spans="16:18" x14ac:dyDescent="0.25">
      <c r="P1996" s="24"/>
      <c r="Q1996" s="24"/>
      <c r="R1996" s="24"/>
    </row>
    <row r="1997" spans="16:18" x14ac:dyDescent="0.25">
      <c r="P1997" s="24"/>
      <c r="Q1997" s="24"/>
      <c r="R1997" s="24"/>
    </row>
    <row r="1998" spans="16:18" x14ac:dyDescent="0.25">
      <c r="P1998" s="24"/>
      <c r="Q1998" s="24"/>
      <c r="R1998" s="24"/>
    </row>
    <row r="1999" spans="16:18" x14ac:dyDescent="0.25">
      <c r="P1999" s="24"/>
      <c r="Q1999" s="24"/>
      <c r="R1999" s="24"/>
    </row>
    <row r="2000" spans="16:18" x14ac:dyDescent="0.25">
      <c r="P2000" s="24"/>
      <c r="Q2000" s="24"/>
      <c r="R2000" s="24"/>
    </row>
    <row r="2001" spans="16:18" x14ac:dyDescent="0.25">
      <c r="P2001" s="24"/>
      <c r="Q2001" s="24"/>
      <c r="R2001" s="24"/>
    </row>
    <row r="2002" spans="16:18" x14ac:dyDescent="0.25">
      <c r="P2002" s="24"/>
      <c r="Q2002" s="24"/>
      <c r="R2002" s="24"/>
    </row>
    <row r="2003" spans="16:18" x14ac:dyDescent="0.25">
      <c r="P2003" s="24"/>
      <c r="Q2003" s="24"/>
      <c r="R2003" s="24"/>
    </row>
    <row r="2004" spans="16:18" x14ac:dyDescent="0.25">
      <c r="P2004" s="24"/>
      <c r="Q2004" s="24"/>
      <c r="R2004" s="24"/>
    </row>
    <row r="2005" spans="16:18" x14ac:dyDescent="0.25">
      <c r="P2005" s="24"/>
      <c r="Q2005" s="24"/>
      <c r="R2005" s="24"/>
    </row>
    <row r="2006" spans="16:18" x14ac:dyDescent="0.25">
      <c r="P2006" s="24"/>
      <c r="Q2006" s="24"/>
      <c r="R2006" s="24"/>
    </row>
    <row r="2007" spans="16:18" x14ac:dyDescent="0.25">
      <c r="P2007" s="24"/>
      <c r="Q2007" s="24"/>
      <c r="R2007" s="24"/>
    </row>
    <row r="2008" spans="16:18" x14ac:dyDescent="0.25">
      <c r="P2008" s="24"/>
      <c r="Q2008" s="24"/>
      <c r="R2008" s="24"/>
    </row>
    <row r="2009" spans="16:18" x14ac:dyDescent="0.25">
      <c r="P2009" s="24"/>
      <c r="Q2009" s="24"/>
      <c r="R2009" s="24"/>
    </row>
    <row r="2010" spans="16:18" x14ac:dyDescent="0.25">
      <c r="P2010" s="24"/>
      <c r="Q2010" s="24"/>
      <c r="R2010" s="24"/>
    </row>
    <row r="2011" spans="16:18" x14ac:dyDescent="0.25">
      <c r="P2011" s="24"/>
      <c r="Q2011" s="24"/>
      <c r="R2011" s="24"/>
    </row>
    <row r="2012" spans="16:18" x14ac:dyDescent="0.25">
      <c r="P2012" s="24"/>
      <c r="Q2012" s="24"/>
      <c r="R2012" s="24"/>
    </row>
    <row r="2013" spans="16:18" x14ac:dyDescent="0.25">
      <c r="P2013" s="24"/>
      <c r="Q2013" s="24"/>
      <c r="R2013" s="24"/>
    </row>
    <row r="2014" spans="16:18" x14ac:dyDescent="0.25">
      <c r="P2014" s="24"/>
      <c r="Q2014" s="24"/>
      <c r="R2014" s="24"/>
    </row>
    <row r="2015" spans="16:18" x14ac:dyDescent="0.25">
      <c r="P2015" s="24"/>
      <c r="Q2015" s="24"/>
      <c r="R2015" s="24"/>
    </row>
    <row r="2016" spans="16:18" x14ac:dyDescent="0.25">
      <c r="P2016" s="24"/>
      <c r="Q2016" s="24"/>
      <c r="R2016" s="24"/>
    </row>
    <row r="2017" spans="16:18" x14ac:dyDescent="0.25">
      <c r="P2017" s="24"/>
      <c r="Q2017" s="24"/>
      <c r="R2017" s="24"/>
    </row>
    <row r="2018" spans="16:18" x14ac:dyDescent="0.25">
      <c r="P2018" s="24"/>
      <c r="Q2018" s="24"/>
      <c r="R2018" s="24"/>
    </row>
    <row r="2019" spans="16:18" x14ac:dyDescent="0.25">
      <c r="P2019" s="24"/>
      <c r="Q2019" s="24"/>
      <c r="R2019" s="24"/>
    </row>
    <row r="2020" spans="16:18" x14ac:dyDescent="0.25">
      <c r="P2020" s="24"/>
      <c r="Q2020" s="24"/>
      <c r="R2020" s="24"/>
    </row>
    <row r="2021" spans="16:18" x14ac:dyDescent="0.25">
      <c r="P2021" s="24"/>
      <c r="Q2021" s="24"/>
      <c r="R2021" s="24"/>
    </row>
    <row r="2022" spans="16:18" x14ac:dyDescent="0.25">
      <c r="P2022" s="24"/>
      <c r="Q2022" s="24"/>
      <c r="R2022" s="24"/>
    </row>
    <row r="2023" spans="16:18" x14ac:dyDescent="0.25">
      <c r="P2023" s="24"/>
      <c r="Q2023" s="24"/>
      <c r="R2023" s="24"/>
    </row>
    <row r="2024" spans="16:18" x14ac:dyDescent="0.25">
      <c r="P2024" s="24"/>
      <c r="Q2024" s="24"/>
      <c r="R2024" s="24"/>
    </row>
    <row r="2025" spans="16:18" x14ac:dyDescent="0.25">
      <c r="P2025" s="24"/>
      <c r="Q2025" s="24"/>
      <c r="R2025" s="24"/>
    </row>
    <row r="2026" spans="16:18" x14ac:dyDescent="0.25">
      <c r="P2026" s="24"/>
      <c r="Q2026" s="24"/>
      <c r="R2026" s="24"/>
    </row>
    <row r="2027" spans="16:18" x14ac:dyDescent="0.25">
      <c r="P2027" s="24"/>
      <c r="Q2027" s="24"/>
      <c r="R2027" s="24"/>
    </row>
    <row r="2028" spans="16:18" x14ac:dyDescent="0.25">
      <c r="P2028" s="24"/>
      <c r="Q2028" s="24"/>
      <c r="R2028" s="24"/>
    </row>
    <row r="2029" spans="16:18" x14ac:dyDescent="0.25">
      <c r="P2029" s="24"/>
      <c r="Q2029" s="24"/>
      <c r="R2029" s="24"/>
    </row>
    <row r="2030" spans="16:18" x14ac:dyDescent="0.25">
      <c r="P2030" s="24"/>
      <c r="Q2030" s="24"/>
      <c r="R2030" s="24"/>
    </row>
    <row r="2031" spans="16:18" x14ac:dyDescent="0.25">
      <c r="P2031" s="24"/>
      <c r="Q2031" s="24"/>
      <c r="R2031" s="24"/>
    </row>
    <row r="2032" spans="16:18" x14ac:dyDescent="0.25">
      <c r="P2032" s="24"/>
      <c r="Q2032" s="24"/>
      <c r="R2032" s="24"/>
    </row>
    <row r="2033" spans="16:18" x14ac:dyDescent="0.25">
      <c r="P2033" s="24"/>
      <c r="Q2033" s="24"/>
      <c r="R2033" s="24"/>
    </row>
    <row r="2034" spans="16:18" x14ac:dyDescent="0.25">
      <c r="P2034" s="24"/>
      <c r="Q2034" s="24"/>
      <c r="R2034" s="24"/>
    </row>
    <row r="2035" spans="16:18" x14ac:dyDescent="0.25">
      <c r="P2035" s="24"/>
      <c r="Q2035" s="24"/>
      <c r="R2035" s="24"/>
    </row>
    <row r="2036" spans="16:18" x14ac:dyDescent="0.25">
      <c r="P2036" s="24"/>
      <c r="Q2036" s="24"/>
      <c r="R2036" s="24"/>
    </row>
    <row r="2037" spans="16:18" x14ac:dyDescent="0.25">
      <c r="P2037" s="24"/>
      <c r="Q2037" s="24"/>
      <c r="R2037" s="24"/>
    </row>
    <row r="2038" spans="16:18" x14ac:dyDescent="0.25">
      <c r="P2038" s="24"/>
      <c r="Q2038" s="24"/>
      <c r="R2038" s="24"/>
    </row>
    <row r="2039" spans="16:18" x14ac:dyDescent="0.25">
      <c r="P2039" s="24"/>
      <c r="Q2039" s="24"/>
      <c r="R2039" s="24"/>
    </row>
    <row r="2040" spans="16:18" x14ac:dyDescent="0.25">
      <c r="P2040" s="24"/>
      <c r="Q2040" s="24"/>
      <c r="R2040" s="24"/>
    </row>
    <row r="2041" spans="16:18" x14ac:dyDescent="0.25">
      <c r="P2041" s="24"/>
      <c r="Q2041" s="24"/>
      <c r="R2041" s="24"/>
    </row>
    <row r="2042" spans="16:18" x14ac:dyDescent="0.25">
      <c r="P2042" s="24"/>
      <c r="Q2042" s="24"/>
      <c r="R2042" s="24"/>
    </row>
    <row r="2043" spans="16:18" x14ac:dyDescent="0.25">
      <c r="P2043" s="24"/>
      <c r="Q2043" s="24"/>
      <c r="R2043" s="24"/>
    </row>
    <row r="2044" spans="16:18" x14ac:dyDescent="0.25">
      <c r="P2044" s="24"/>
      <c r="Q2044" s="24"/>
      <c r="R2044" s="24"/>
    </row>
    <row r="2045" spans="16:18" x14ac:dyDescent="0.25">
      <c r="P2045" s="24"/>
      <c r="Q2045" s="24"/>
      <c r="R2045" s="24"/>
    </row>
    <row r="2046" spans="16:18" x14ac:dyDescent="0.25">
      <c r="P2046" s="24"/>
      <c r="Q2046" s="24"/>
      <c r="R2046" s="24"/>
    </row>
    <row r="2047" spans="16:18" x14ac:dyDescent="0.25">
      <c r="P2047" s="24"/>
      <c r="Q2047" s="24"/>
      <c r="R2047" s="24"/>
    </row>
  </sheetData>
  <mergeCells count="4">
    <mergeCell ref="A46:D46"/>
    <mergeCell ref="A47:D47"/>
    <mergeCell ref="A28:D28"/>
    <mergeCell ref="A29:D29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D1278-6720-4E97-978B-4BA7ECE9B52E}">
  <dimension ref="A1:H100"/>
  <sheetViews>
    <sheetView workbookViewId="0">
      <selection activeCell="J38" sqref="J38"/>
    </sheetView>
  </sheetViews>
  <sheetFormatPr defaultRowHeight="15" x14ac:dyDescent="0.25"/>
  <sheetData>
    <row r="1" spans="1:8" x14ac:dyDescent="0.25">
      <c r="A1" t="str">
        <f ca="1">IF('ocena czasu dostaw i wsparcia'!S108='ocena czasu dostaw i wsparcia'!O108,'ocena czasu dostaw i wsparcia'!R108-'ocena czasu dostaw i wsparcia'!H108,"")</f>
        <v/>
      </c>
      <c r="B1" t="e">
        <f>VLOOKUP(C1,'ocena czasu dostaw i wsparcia'!#REF!,2,FALSE)</f>
        <v>#REF!</v>
      </c>
      <c r="C1" s="5" t="s">
        <v>38</v>
      </c>
      <c r="D1" s="5">
        <v>0.54166666666666663</v>
      </c>
      <c r="E1" s="5">
        <v>1.0416666666666667</v>
      </c>
      <c r="F1" s="5">
        <v>1.5833333333333335</v>
      </c>
      <c r="G1" t="e">
        <f t="shared" ref="G1:G32" si="0">IF(B1&lt;F1,C1,"")</f>
        <v>#REF!</v>
      </c>
      <c r="H1" t="e">
        <f t="shared" ref="H1:H32" si="1">IF(G1=C1,F1-B1,"")</f>
        <v>#REF!</v>
      </c>
    </row>
    <row r="2" spans="1:8" x14ac:dyDescent="0.25">
      <c r="A2" t="str">
        <f ca="1">IF('ocena czasu dostaw i wsparcia'!S109='ocena czasu dostaw i wsparcia'!O109,'ocena czasu dostaw i wsparcia'!R109-'ocena czasu dostaw i wsparcia'!H109,"")</f>
        <v/>
      </c>
      <c r="B2" t="e">
        <f>VLOOKUP(C2,'ocena czasu dostaw i wsparcia'!#REF!,2,FALSE)</f>
        <v>#REF!</v>
      </c>
      <c r="C2" s="5" t="s">
        <v>39</v>
      </c>
      <c r="D2" s="5">
        <v>0.375</v>
      </c>
      <c r="E2" s="5">
        <v>2.2916666666666665</v>
      </c>
      <c r="F2" s="5">
        <v>2.6666666666666665</v>
      </c>
      <c r="G2" t="e">
        <f t="shared" si="0"/>
        <v>#REF!</v>
      </c>
      <c r="H2" t="e">
        <f t="shared" si="1"/>
        <v>#REF!</v>
      </c>
    </row>
    <row r="3" spans="1:8" x14ac:dyDescent="0.25">
      <c r="A3" t="str">
        <f ca="1">IF('ocena czasu dostaw i wsparcia'!S110='ocena czasu dostaw i wsparcia'!O110,'ocena czasu dostaw i wsparcia'!R110-'ocena czasu dostaw i wsparcia'!H110,"")</f>
        <v/>
      </c>
      <c r="B3" t="e">
        <f>VLOOKUP(C3,'ocena czasu dostaw i wsparcia'!#REF!,2,FALSE)</f>
        <v>#REF!</v>
      </c>
      <c r="C3" s="5" t="s">
        <v>40</v>
      </c>
      <c r="D3" s="5">
        <v>0.45833333333333331</v>
      </c>
      <c r="E3" s="5">
        <v>6.291666666666667</v>
      </c>
      <c r="F3" s="5">
        <v>6.75</v>
      </c>
      <c r="G3" t="e">
        <f t="shared" si="0"/>
        <v>#REF!</v>
      </c>
      <c r="H3" t="e">
        <f t="shared" si="1"/>
        <v>#REF!</v>
      </c>
    </row>
    <row r="4" spans="1:8" x14ac:dyDescent="0.25">
      <c r="A4" t="str">
        <f ca="1">IF('ocena czasu dostaw i wsparcia'!S111='ocena czasu dostaw i wsparcia'!O111,'ocena czasu dostaw i wsparcia'!R111-'ocena czasu dostaw i wsparcia'!H111,"")</f>
        <v/>
      </c>
      <c r="B4" t="e">
        <f>VLOOKUP(C4,'ocena czasu dostaw i wsparcia'!#REF!,2,FALSE)</f>
        <v>#REF!</v>
      </c>
      <c r="C4" s="5" t="s">
        <v>41</v>
      </c>
      <c r="D4" s="5">
        <v>1.2916666666666667</v>
      </c>
      <c r="E4" s="5">
        <v>7.625</v>
      </c>
      <c r="F4" s="5">
        <v>8.9166666666666661</v>
      </c>
      <c r="G4" t="e">
        <f t="shared" si="0"/>
        <v>#REF!</v>
      </c>
      <c r="H4" t="e">
        <f t="shared" si="1"/>
        <v>#REF!</v>
      </c>
    </row>
    <row r="5" spans="1:8" x14ac:dyDescent="0.25">
      <c r="A5">
        <f ca="1">IF('ocena czasu dostaw i wsparcia'!S112='ocena czasu dostaw i wsparcia'!O112,'ocena czasu dostaw i wsparcia'!R112-'ocena czasu dostaw i wsparcia'!H112,"")</f>
        <v>0.81511431253561284</v>
      </c>
      <c r="B5" t="e">
        <f>VLOOKUP(C5,'ocena czasu dostaw i wsparcia'!#REF!,2,FALSE)</f>
        <v>#REF!</v>
      </c>
      <c r="C5" s="5" t="s">
        <v>38</v>
      </c>
      <c r="D5" s="5">
        <v>0.45833333333333331</v>
      </c>
      <c r="E5" s="5">
        <v>1.5416666666666667</v>
      </c>
      <c r="F5" s="5">
        <v>2</v>
      </c>
      <c r="G5" t="e">
        <f t="shared" si="0"/>
        <v>#REF!</v>
      </c>
      <c r="H5" t="e">
        <f t="shared" si="1"/>
        <v>#REF!</v>
      </c>
    </row>
    <row r="6" spans="1:8" x14ac:dyDescent="0.25">
      <c r="A6" t="str">
        <f ca="1">IF('ocena czasu dostaw i wsparcia'!S113='ocena czasu dostaw i wsparcia'!O113,'ocena czasu dostaw i wsparcia'!R113-'ocena czasu dostaw i wsparcia'!H113,"")</f>
        <v/>
      </c>
      <c r="B6" t="e">
        <f>VLOOKUP(C6,'ocena czasu dostaw i wsparcia'!#REF!,2,FALSE)</f>
        <v>#REF!</v>
      </c>
      <c r="C6" s="5" t="s">
        <v>38</v>
      </c>
      <c r="D6" s="5">
        <v>0.45833333333333331</v>
      </c>
      <c r="E6" s="5">
        <v>0.20833333333333334</v>
      </c>
      <c r="F6" s="5">
        <v>0.66666666666666663</v>
      </c>
      <c r="G6" t="e">
        <f t="shared" si="0"/>
        <v>#REF!</v>
      </c>
      <c r="H6" t="e">
        <f t="shared" si="1"/>
        <v>#REF!</v>
      </c>
    </row>
    <row r="7" spans="1:8" x14ac:dyDescent="0.25">
      <c r="A7" t="str">
        <f ca="1">IF('ocena czasu dostaw i wsparcia'!S114='ocena czasu dostaw i wsparcia'!O114,'ocena czasu dostaw i wsparcia'!R114-'ocena czasu dostaw i wsparcia'!H114,"")</f>
        <v/>
      </c>
      <c r="B7" t="e">
        <f>VLOOKUP(C7,'ocena czasu dostaw i wsparcia'!#REF!,2,FALSE)</f>
        <v>#REF!</v>
      </c>
      <c r="C7" s="5" t="s">
        <v>39</v>
      </c>
      <c r="D7" s="5">
        <v>1.5416666666666667</v>
      </c>
      <c r="E7" s="5">
        <v>2.625</v>
      </c>
      <c r="F7" s="5">
        <v>4.166666666666667</v>
      </c>
      <c r="G7" t="e">
        <f t="shared" si="0"/>
        <v>#REF!</v>
      </c>
      <c r="H7" t="e">
        <f t="shared" si="1"/>
        <v>#REF!</v>
      </c>
    </row>
    <row r="8" spans="1:8" x14ac:dyDescent="0.25">
      <c r="A8" t="str">
        <f ca="1">IF('ocena czasu dostaw i wsparcia'!S115='ocena czasu dostaw i wsparcia'!O115,'ocena czasu dostaw i wsparcia'!R115-'ocena czasu dostaw i wsparcia'!H115,"")</f>
        <v/>
      </c>
      <c r="B8" t="e">
        <f>VLOOKUP(C8,'ocena czasu dostaw i wsparcia'!#REF!,2,FALSE)</f>
        <v>#REF!</v>
      </c>
      <c r="C8" s="5" t="s">
        <v>39</v>
      </c>
      <c r="D8" s="5">
        <v>1.2083333333333333</v>
      </c>
      <c r="E8" s="5">
        <v>2.7916666666666665</v>
      </c>
      <c r="F8" s="5">
        <v>4</v>
      </c>
      <c r="G8" t="e">
        <f t="shared" si="0"/>
        <v>#REF!</v>
      </c>
      <c r="H8" t="e">
        <f t="shared" si="1"/>
        <v>#REF!</v>
      </c>
    </row>
    <row r="9" spans="1:8" x14ac:dyDescent="0.25">
      <c r="A9" t="str">
        <f ca="1">IF('ocena czasu dostaw i wsparcia'!S116='ocena czasu dostaw i wsparcia'!O116,'ocena czasu dostaw i wsparcia'!R116-'ocena czasu dostaw i wsparcia'!H116,"")</f>
        <v/>
      </c>
      <c r="B9" t="e">
        <f>VLOOKUP(C9,'ocena czasu dostaw i wsparcia'!#REF!,2,FALSE)</f>
        <v>#REF!</v>
      </c>
      <c r="C9" s="5" t="s">
        <v>40</v>
      </c>
      <c r="D9" s="5">
        <v>1.875</v>
      </c>
      <c r="E9" s="5">
        <v>6.041666666666667</v>
      </c>
      <c r="F9" s="5">
        <v>7.916666666666667</v>
      </c>
      <c r="G9" t="e">
        <f t="shared" si="0"/>
        <v>#REF!</v>
      </c>
      <c r="H9" t="e">
        <f t="shared" si="1"/>
        <v>#REF!</v>
      </c>
    </row>
    <row r="10" spans="1:8" x14ac:dyDescent="0.25">
      <c r="A10" t="str">
        <f ca="1">IF('ocena czasu dostaw i wsparcia'!S117='ocena czasu dostaw i wsparcia'!O117,'ocena czasu dostaw i wsparcia'!R117-'ocena czasu dostaw i wsparcia'!H117,"")</f>
        <v/>
      </c>
      <c r="B10" t="e">
        <f>VLOOKUP(C10,'ocena czasu dostaw i wsparcia'!#REF!,2,FALSE)</f>
        <v>#REF!</v>
      </c>
      <c r="C10" s="5" t="s">
        <v>40</v>
      </c>
      <c r="D10" s="5">
        <v>0.45833333333333331</v>
      </c>
      <c r="E10" s="5">
        <v>1.7916666666666667</v>
      </c>
      <c r="F10" s="5">
        <v>2.25</v>
      </c>
      <c r="G10" t="e">
        <f t="shared" si="0"/>
        <v>#REF!</v>
      </c>
      <c r="H10" t="e">
        <f t="shared" si="1"/>
        <v>#REF!</v>
      </c>
    </row>
    <row r="11" spans="1:8" x14ac:dyDescent="0.25">
      <c r="A11" t="str">
        <f ca="1">IF('ocena czasu dostaw i wsparcia'!S118='ocena czasu dostaw i wsparcia'!O118,'ocena czasu dostaw i wsparcia'!R118-'ocena czasu dostaw i wsparcia'!H118,"")</f>
        <v/>
      </c>
      <c r="B11" t="e">
        <f>VLOOKUP(C11,'ocena czasu dostaw i wsparcia'!#REF!,2,FALSE)</f>
        <v>#REF!</v>
      </c>
      <c r="C11" s="5" t="s">
        <v>40</v>
      </c>
      <c r="D11" s="5">
        <v>0.79166666666666663</v>
      </c>
      <c r="E11" s="5">
        <v>5.125</v>
      </c>
      <c r="F11" s="5">
        <v>5.916666666666667</v>
      </c>
      <c r="G11" t="e">
        <f t="shared" si="0"/>
        <v>#REF!</v>
      </c>
      <c r="H11" t="e">
        <f t="shared" si="1"/>
        <v>#REF!</v>
      </c>
    </row>
    <row r="12" spans="1:8" x14ac:dyDescent="0.25">
      <c r="A12" t="str">
        <f ca="1">IF('ocena czasu dostaw i wsparcia'!S119='ocena czasu dostaw i wsparcia'!O119,'ocena czasu dostaw i wsparcia'!R119-'ocena czasu dostaw i wsparcia'!H119,"")</f>
        <v/>
      </c>
      <c r="B12" t="e">
        <f>VLOOKUP(C12,'ocena czasu dostaw i wsparcia'!#REF!,2,FALSE)</f>
        <v>#REF!</v>
      </c>
      <c r="C12" s="5" t="s">
        <v>39</v>
      </c>
      <c r="D12" s="5">
        <v>1.0416666666666667</v>
      </c>
      <c r="E12" s="5">
        <v>2.375</v>
      </c>
      <c r="F12" s="5">
        <v>3.416666666666667</v>
      </c>
      <c r="G12" t="e">
        <f t="shared" si="0"/>
        <v>#REF!</v>
      </c>
      <c r="H12" t="e">
        <f t="shared" si="1"/>
        <v>#REF!</v>
      </c>
    </row>
    <row r="13" spans="1:8" x14ac:dyDescent="0.25">
      <c r="A13" t="str">
        <f ca="1">IF('ocena czasu dostaw i wsparcia'!S120='ocena czasu dostaw i wsparcia'!O120,'ocena czasu dostaw i wsparcia'!R120-'ocena czasu dostaw i wsparcia'!H120,"")</f>
        <v/>
      </c>
      <c r="B13" t="e">
        <f>VLOOKUP(C13,'ocena czasu dostaw i wsparcia'!#REF!,2,FALSE)</f>
        <v>#REF!</v>
      </c>
      <c r="C13" s="5" t="s">
        <v>39</v>
      </c>
      <c r="D13" s="5">
        <v>1.2083333333333333</v>
      </c>
      <c r="E13" s="5">
        <v>2.0416666666666665</v>
      </c>
      <c r="F13" s="5">
        <v>3.25</v>
      </c>
      <c r="G13" t="e">
        <f t="shared" si="0"/>
        <v>#REF!</v>
      </c>
      <c r="H13" t="e">
        <f t="shared" si="1"/>
        <v>#REF!</v>
      </c>
    </row>
    <row r="14" spans="1:8" x14ac:dyDescent="0.25">
      <c r="A14" t="str">
        <f ca="1">IF('ocena czasu dostaw i wsparcia'!S121='ocena czasu dostaw i wsparcia'!O121,'ocena czasu dostaw i wsparcia'!R121-'ocena czasu dostaw i wsparcia'!H121,"")</f>
        <v/>
      </c>
      <c r="B14" t="e">
        <f>VLOOKUP(C14,'ocena czasu dostaw i wsparcia'!#REF!,2,FALSE)</f>
        <v>#REF!</v>
      </c>
      <c r="C14" s="5" t="s">
        <v>38</v>
      </c>
      <c r="D14" s="5">
        <v>0.375</v>
      </c>
      <c r="E14" s="5">
        <v>1.0416666666666667</v>
      </c>
      <c r="F14" s="5">
        <v>1.4166666666666667</v>
      </c>
      <c r="G14" t="e">
        <f t="shared" si="0"/>
        <v>#REF!</v>
      </c>
      <c r="H14" t="e">
        <f t="shared" si="1"/>
        <v>#REF!</v>
      </c>
    </row>
    <row r="15" spans="1:8" x14ac:dyDescent="0.25">
      <c r="A15" t="str">
        <f ca="1">IF('ocena czasu dostaw i wsparcia'!S122='ocena czasu dostaw i wsparcia'!O122,'ocena czasu dostaw i wsparcia'!R122-'ocena czasu dostaw i wsparcia'!H122,"")</f>
        <v/>
      </c>
      <c r="B15" t="e">
        <f>VLOOKUP(C15,'ocena czasu dostaw i wsparcia'!#REF!,2,FALSE)</f>
        <v>#REF!</v>
      </c>
      <c r="C15" s="5" t="s">
        <v>38</v>
      </c>
      <c r="D15" s="5">
        <v>0.29166666666666669</v>
      </c>
      <c r="E15" s="5">
        <v>0.79166666666666663</v>
      </c>
      <c r="F15" s="5">
        <v>1.0833333333333333</v>
      </c>
      <c r="G15" t="e">
        <f t="shared" si="0"/>
        <v>#REF!</v>
      </c>
      <c r="H15" t="e">
        <f t="shared" si="1"/>
        <v>#REF!</v>
      </c>
    </row>
    <row r="16" spans="1:8" x14ac:dyDescent="0.25">
      <c r="A16" t="str">
        <f ca="1">IF('ocena czasu dostaw i wsparcia'!S123='ocena czasu dostaw i wsparcia'!O123,'ocena czasu dostaw i wsparcia'!R123-'ocena czasu dostaw i wsparcia'!H123,"")</f>
        <v/>
      </c>
      <c r="B16" t="e">
        <f>VLOOKUP(C16,'ocena czasu dostaw i wsparcia'!#REF!,2,FALSE)</f>
        <v>#REF!</v>
      </c>
      <c r="C16" s="5" t="s">
        <v>40</v>
      </c>
      <c r="D16" s="5">
        <v>1.375</v>
      </c>
      <c r="E16" s="5">
        <v>4.041666666666667</v>
      </c>
      <c r="F16" s="5">
        <v>5.416666666666667</v>
      </c>
      <c r="G16" t="e">
        <f t="shared" si="0"/>
        <v>#REF!</v>
      </c>
      <c r="H16" t="e">
        <f t="shared" si="1"/>
        <v>#REF!</v>
      </c>
    </row>
    <row r="17" spans="1:8" x14ac:dyDescent="0.25">
      <c r="A17" t="str">
        <f ca="1">IF('ocena czasu dostaw i wsparcia'!S124='ocena czasu dostaw i wsparcia'!O124,'ocena czasu dostaw i wsparcia'!R124-'ocena czasu dostaw i wsparcia'!H124,"")</f>
        <v/>
      </c>
      <c r="B17" t="e">
        <f>VLOOKUP(C17,'ocena czasu dostaw i wsparcia'!#REF!,2,FALSE)</f>
        <v>#REF!</v>
      </c>
      <c r="C17" s="5" t="s">
        <v>40</v>
      </c>
      <c r="D17" s="5">
        <v>1.5416666666666667</v>
      </c>
      <c r="E17" s="5">
        <v>6.541666666666667</v>
      </c>
      <c r="F17" s="5">
        <v>8.0833333333333339</v>
      </c>
      <c r="G17" t="e">
        <f t="shared" si="0"/>
        <v>#REF!</v>
      </c>
      <c r="H17" t="e">
        <f t="shared" si="1"/>
        <v>#REF!</v>
      </c>
    </row>
    <row r="18" spans="1:8" x14ac:dyDescent="0.25">
      <c r="A18" t="str">
        <f ca="1">IF('ocena czasu dostaw i wsparcia'!S125='ocena czasu dostaw i wsparcia'!O125,'ocena czasu dostaw i wsparcia'!R125-'ocena czasu dostaw i wsparcia'!H125,"")</f>
        <v/>
      </c>
      <c r="B18" t="e">
        <f>VLOOKUP(C18,'ocena czasu dostaw i wsparcia'!#REF!,2,FALSE)</f>
        <v>#REF!</v>
      </c>
      <c r="C18" s="5" t="s">
        <v>40</v>
      </c>
      <c r="D18" s="5">
        <v>2.5416666666666665</v>
      </c>
      <c r="E18" s="5">
        <v>3.2083333333333335</v>
      </c>
      <c r="F18" s="5">
        <v>5.75</v>
      </c>
      <c r="G18" t="e">
        <f t="shared" si="0"/>
        <v>#REF!</v>
      </c>
      <c r="H18" t="e">
        <f t="shared" si="1"/>
        <v>#REF!</v>
      </c>
    </row>
    <row r="19" spans="1:8" x14ac:dyDescent="0.25">
      <c r="A19" t="str">
        <f ca="1">IF('ocena czasu dostaw i wsparcia'!S126='ocena czasu dostaw i wsparcia'!O126,'ocena czasu dostaw i wsparcia'!R126-'ocena czasu dostaw i wsparcia'!H126,"")</f>
        <v/>
      </c>
      <c r="B19" t="e">
        <f>VLOOKUP(C19,'ocena czasu dostaw i wsparcia'!#REF!,2,FALSE)</f>
        <v>#REF!</v>
      </c>
      <c r="C19" s="5" t="s">
        <v>38</v>
      </c>
      <c r="D19" s="5">
        <v>0.375</v>
      </c>
      <c r="E19" s="5">
        <v>0.95833333333333337</v>
      </c>
      <c r="F19" s="5">
        <v>1.3333333333333335</v>
      </c>
      <c r="G19" t="e">
        <f t="shared" si="0"/>
        <v>#REF!</v>
      </c>
      <c r="H19" t="e">
        <f t="shared" si="1"/>
        <v>#REF!</v>
      </c>
    </row>
    <row r="20" spans="1:8" x14ac:dyDescent="0.25">
      <c r="A20">
        <f ca="1">IF('ocena czasu dostaw i wsparcia'!S127='ocena czasu dostaw i wsparcia'!O127,'ocena czasu dostaw i wsparcia'!R127-'ocena czasu dostaw i wsparcia'!H127,"")</f>
        <v>0.45861172272665662</v>
      </c>
      <c r="B20" t="e">
        <f>VLOOKUP(C20,'ocena czasu dostaw i wsparcia'!#REF!,2,FALSE)</f>
        <v>#REF!</v>
      </c>
      <c r="C20" s="5" t="s">
        <v>38</v>
      </c>
      <c r="D20" s="5">
        <v>0.20833333333333334</v>
      </c>
      <c r="E20" s="5">
        <v>1.125</v>
      </c>
      <c r="F20" s="5">
        <v>1.3333333333333333</v>
      </c>
      <c r="G20" t="e">
        <f t="shared" si="0"/>
        <v>#REF!</v>
      </c>
      <c r="H20" t="e">
        <f t="shared" si="1"/>
        <v>#REF!</v>
      </c>
    </row>
    <row r="21" spans="1:8" x14ac:dyDescent="0.25">
      <c r="A21" t="str">
        <f ca="1">IF('ocena czasu dostaw i wsparcia'!S128='ocena czasu dostaw i wsparcia'!O128,'ocena czasu dostaw i wsparcia'!R128-'ocena czasu dostaw i wsparcia'!H128,"")</f>
        <v/>
      </c>
      <c r="B21" t="e">
        <f>VLOOKUP(C21,'ocena czasu dostaw i wsparcia'!#REF!,2,FALSE)</f>
        <v>#REF!</v>
      </c>
      <c r="C21" s="5" t="s">
        <v>38</v>
      </c>
      <c r="D21" s="5">
        <v>0.375</v>
      </c>
      <c r="E21" s="5">
        <v>1.0416666666666667</v>
      </c>
      <c r="F21" s="5">
        <v>1.4166666666666667</v>
      </c>
      <c r="G21" t="e">
        <f t="shared" si="0"/>
        <v>#REF!</v>
      </c>
      <c r="H21" t="e">
        <f t="shared" si="1"/>
        <v>#REF!</v>
      </c>
    </row>
    <row r="22" spans="1:8" x14ac:dyDescent="0.25">
      <c r="A22" t="str">
        <f ca="1">IF('ocena czasu dostaw i wsparcia'!S129='ocena czasu dostaw i wsparcia'!O129,'ocena czasu dostaw i wsparcia'!R129-'ocena czasu dostaw i wsparcia'!H129,"")</f>
        <v/>
      </c>
      <c r="B22" t="e">
        <f>VLOOKUP(C22,'ocena czasu dostaw i wsparcia'!#REF!,2,FALSE)</f>
        <v>#REF!</v>
      </c>
      <c r="C22" s="5" t="s">
        <v>40</v>
      </c>
      <c r="D22" s="5">
        <v>0.875</v>
      </c>
      <c r="E22" s="5">
        <v>4.458333333333333</v>
      </c>
      <c r="F22" s="5">
        <v>5.333333333333333</v>
      </c>
      <c r="G22" t="e">
        <f t="shared" si="0"/>
        <v>#REF!</v>
      </c>
      <c r="H22" t="e">
        <f t="shared" si="1"/>
        <v>#REF!</v>
      </c>
    </row>
    <row r="23" spans="1:8" x14ac:dyDescent="0.25">
      <c r="A23" t="str">
        <f ca="1">IF('ocena czasu dostaw i wsparcia'!S130='ocena czasu dostaw i wsparcia'!O130,'ocena czasu dostaw i wsparcia'!R130-'ocena czasu dostaw i wsparcia'!H130,"")</f>
        <v/>
      </c>
      <c r="B23" t="e">
        <f>VLOOKUP(C23,'ocena czasu dostaw i wsparcia'!#REF!,2,FALSE)</f>
        <v>#REF!</v>
      </c>
      <c r="C23" s="5" t="s">
        <v>39</v>
      </c>
      <c r="D23" s="5">
        <v>0.625</v>
      </c>
      <c r="E23" s="5">
        <v>3.7083333333333335</v>
      </c>
      <c r="F23" s="5">
        <v>4.3333333333333339</v>
      </c>
      <c r="G23" t="e">
        <f t="shared" si="0"/>
        <v>#REF!</v>
      </c>
      <c r="H23" t="e">
        <f t="shared" si="1"/>
        <v>#REF!</v>
      </c>
    </row>
    <row r="24" spans="1:8" x14ac:dyDescent="0.25">
      <c r="A24" t="str">
        <f ca="1">IF('ocena czasu dostaw i wsparcia'!S131='ocena czasu dostaw i wsparcia'!O131,'ocena czasu dostaw i wsparcia'!R131-'ocena czasu dostaw i wsparcia'!H131,"")</f>
        <v/>
      </c>
      <c r="B24" t="e">
        <f>VLOOKUP(C24,'ocena czasu dostaw i wsparcia'!#REF!,2,FALSE)</f>
        <v>#REF!</v>
      </c>
      <c r="C24" s="5" t="s">
        <v>39</v>
      </c>
      <c r="D24" s="5">
        <v>1.125</v>
      </c>
      <c r="E24" s="5">
        <v>3.5416666666666665</v>
      </c>
      <c r="F24" s="5">
        <v>4.6666666666666661</v>
      </c>
      <c r="G24" t="e">
        <f t="shared" si="0"/>
        <v>#REF!</v>
      </c>
      <c r="H24" t="e">
        <f t="shared" si="1"/>
        <v>#REF!</v>
      </c>
    </row>
    <row r="25" spans="1:8" x14ac:dyDescent="0.25">
      <c r="A25">
        <f ca="1">IF('ocena czasu dostaw i wsparcia'!S132='ocena czasu dostaw i wsparcia'!O132,'ocena czasu dostaw i wsparcia'!R132-'ocena czasu dostaw i wsparcia'!H132,"")</f>
        <v>0.25210695473739797</v>
      </c>
      <c r="B25" t="e">
        <f>VLOOKUP(C25,'ocena czasu dostaw i wsparcia'!#REF!,2,FALSE)</f>
        <v>#REF!</v>
      </c>
      <c r="C25" s="5" t="s">
        <v>38</v>
      </c>
      <c r="D25" s="5">
        <v>0.125</v>
      </c>
      <c r="E25" s="5">
        <v>1.2083333333333333</v>
      </c>
      <c r="F25" s="5">
        <v>1.3333333333333333</v>
      </c>
      <c r="G25" t="e">
        <f t="shared" si="0"/>
        <v>#REF!</v>
      </c>
      <c r="H25" t="e">
        <f t="shared" si="1"/>
        <v>#REF!</v>
      </c>
    </row>
    <row r="26" spans="1:8" x14ac:dyDescent="0.25">
      <c r="A26" t="str">
        <f ca="1">IF('ocena czasu dostaw i wsparcia'!S133='ocena czasu dostaw i wsparcia'!O133,'ocena czasu dostaw i wsparcia'!R133-'ocena czasu dostaw i wsparcia'!H133,"")</f>
        <v/>
      </c>
      <c r="B26" t="e">
        <f>VLOOKUP(C26,'ocena czasu dostaw i wsparcia'!#REF!,2,FALSE)</f>
        <v>#REF!</v>
      </c>
      <c r="C26" s="5" t="s">
        <v>39</v>
      </c>
      <c r="D26" s="5">
        <v>0.70833333333333337</v>
      </c>
      <c r="E26" s="5">
        <v>1.7083333333333333</v>
      </c>
      <c r="F26" s="5">
        <v>2.4166666666666665</v>
      </c>
      <c r="G26" t="e">
        <f t="shared" si="0"/>
        <v>#REF!</v>
      </c>
      <c r="H26" t="e">
        <f t="shared" si="1"/>
        <v>#REF!</v>
      </c>
    </row>
    <row r="27" spans="1:8" x14ac:dyDescent="0.25">
      <c r="A27" t="str">
        <f ca="1">IF('ocena czasu dostaw i wsparcia'!S134='ocena czasu dostaw i wsparcia'!O134,'ocena czasu dostaw i wsparcia'!R134-'ocena czasu dostaw i wsparcia'!H134,"")</f>
        <v/>
      </c>
      <c r="B27" t="e">
        <f>VLOOKUP(C27,'ocena czasu dostaw i wsparcia'!#REF!,2,FALSE)</f>
        <v>#REF!</v>
      </c>
      <c r="C27" s="5" t="s">
        <v>39</v>
      </c>
      <c r="D27" s="5">
        <v>4.1666666666666664E-2</v>
      </c>
      <c r="E27" s="5">
        <v>0.625</v>
      </c>
      <c r="F27" s="5">
        <v>0.66666666666666663</v>
      </c>
      <c r="G27" t="e">
        <f t="shared" si="0"/>
        <v>#REF!</v>
      </c>
      <c r="H27" t="e">
        <f t="shared" si="1"/>
        <v>#REF!</v>
      </c>
    </row>
    <row r="28" spans="1:8" x14ac:dyDescent="0.25">
      <c r="A28" t="str">
        <f ca="1">IF('ocena czasu dostaw i wsparcia'!S135='ocena czasu dostaw i wsparcia'!O135,'ocena czasu dostaw i wsparcia'!R135-'ocena czasu dostaw i wsparcia'!H135,"")</f>
        <v/>
      </c>
      <c r="B28" t="e">
        <f>VLOOKUP(C28,'ocena czasu dostaw i wsparcia'!#REF!,2,FALSE)</f>
        <v>#REF!</v>
      </c>
      <c r="C28" s="5" t="s">
        <v>40</v>
      </c>
      <c r="D28" s="5">
        <v>2.5416666666666665</v>
      </c>
      <c r="E28" s="5">
        <v>4.208333333333333</v>
      </c>
      <c r="F28" s="5">
        <v>6.75</v>
      </c>
      <c r="G28" t="e">
        <f t="shared" si="0"/>
        <v>#REF!</v>
      </c>
      <c r="H28" t="e">
        <f t="shared" si="1"/>
        <v>#REF!</v>
      </c>
    </row>
    <row r="29" spans="1:8" x14ac:dyDescent="0.25">
      <c r="A29" t="str">
        <f ca="1">IF('ocena czasu dostaw i wsparcia'!S136='ocena czasu dostaw i wsparcia'!O136,'ocena czasu dostaw i wsparcia'!R136-'ocena czasu dostaw i wsparcia'!H136,"")</f>
        <v/>
      </c>
      <c r="B29" t="e">
        <f>VLOOKUP(C29,'ocena czasu dostaw i wsparcia'!#REF!,2,FALSE)</f>
        <v>#REF!</v>
      </c>
      <c r="C29" s="5" t="s">
        <v>38</v>
      </c>
      <c r="D29" s="5">
        <v>0.29166666666666669</v>
      </c>
      <c r="E29" s="5">
        <v>1.375</v>
      </c>
      <c r="F29" s="5">
        <v>1.6666666666666667</v>
      </c>
      <c r="G29" t="e">
        <f t="shared" si="0"/>
        <v>#REF!</v>
      </c>
      <c r="H29" t="e">
        <f t="shared" si="1"/>
        <v>#REF!</v>
      </c>
    </row>
    <row r="30" spans="1:8" x14ac:dyDescent="0.25">
      <c r="A30" t="str">
        <f ca="1">IF('ocena czasu dostaw i wsparcia'!S137='ocena czasu dostaw i wsparcia'!O137,'ocena czasu dostaw i wsparcia'!R137-'ocena czasu dostaw i wsparcia'!H137,"")</f>
        <v/>
      </c>
      <c r="B30" t="e">
        <f>VLOOKUP(C30,'ocena czasu dostaw i wsparcia'!#REF!,2,FALSE)</f>
        <v>#REF!</v>
      </c>
      <c r="C30" s="5" t="s">
        <v>38</v>
      </c>
      <c r="D30" s="5">
        <v>0.375</v>
      </c>
      <c r="E30" s="5">
        <v>4.1666666666666664E-2</v>
      </c>
      <c r="F30" s="5">
        <v>0.41666666666666669</v>
      </c>
      <c r="G30" t="e">
        <f t="shared" si="0"/>
        <v>#REF!</v>
      </c>
      <c r="H30" t="e">
        <f t="shared" si="1"/>
        <v>#REF!</v>
      </c>
    </row>
    <row r="31" spans="1:8" x14ac:dyDescent="0.25">
      <c r="A31" t="str">
        <f ca="1">IF('ocena czasu dostaw i wsparcia'!S138='ocena czasu dostaw i wsparcia'!O138,'ocena czasu dostaw i wsparcia'!R138-'ocena czasu dostaw i wsparcia'!H138,"")</f>
        <v/>
      </c>
      <c r="B31" t="e">
        <f>VLOOKUP(C31,'ocena czasu dostaw i wsparcia'!#REF!,2,FALSE)</f>
        <v>#REF!</v>
      </c>
      <c r="C31" s="5" t="s">
        <v>38</v>
      </c>
      <c r="D31" s="5">
        <v>0.29166666666666669</v>
      </c>
      <c r="E31" s="5">
        <v>0.95833333333333337</v>
      </c>
      <c r="F31" s="5">
        <v>1.25</v>
      </c>
      <c r="G31" t="e">
        <f t="shared" si="0"/>
        <v>#REF!</v>
      </c>
      <c r="H31" t="e">
        <f t="shared" si="1"/>
        <v>#REF!</v>
      </c>
    </row>
    <row r="32" spans="1:8" x14ac:dyDescent="0.25">
      <c r="A32" t="str">
        <f ca="1">IF('ocena czasu dostaw i wsparcia'!S139='ocena czasu dostaw i wsparcia'!O139,'ocena czasu dostaw i wsparcia'!R139-'ocena czasu dostaw i wsparcia'!H139,"")</f>
        <v/>
      </c>
      <c r="B32" t="e">
        <f>VLOOKUP(C32,'ocena czasu dostaw i wsparcia'!#REF!,2,FALSE)</f>
        <v>#REF!</v>
      </c>
      <c r="C32" s="5" t="s">
        <v>39</v>
      </c>
      <c r="D32" s="5">
        <v>0.95833333333333337</v>
      </c>
      <c r="E32" s="5">
        <v>2.125</v>
      </c>
      <c r="F32" s="5">
        <v>3.0833333333333335</v>
      </c>
      <c r="G32" t="e">
        <f t="shared" si="0"/>
        <v>#REF!</v>
      </c>
      <c r="H32" t="e">
        <f t="shared" si="1"/>
        <v>#REF!</v>
      </c>
    </row>
    <row r="33" spans="1:8" x14ac:dyDescent="0.25">
      <c r="A33" t="str">
        <f ca="1">IF('ocena czasu dostaw i wsparcia'!S140='ocena czasu dostaw i wsparcia'!O140,'ocena czasu dostaw i wsparcia'!R140-'ocena czasu dostaw i wsparcia'!H140,"")</f>
        <v/>
      </c>
      <c r="B33" t="e">
        <f>VLOOKUP(C33,'ocena czasu dostaw i wsparcia'!#REF!,2,FALSE)</f>
        <v>#REF!</v>
      </c>
      <c r="C33" s="5" t="s">
        <v>40</v>
      </c>
      <c r="D33" s="5">
        <v>0.875</v>
      </c>
      <c r="E33" s="5">
        <v>4.791666666666667</v>
      </c>
      <c r="F33" s="5">
        <v>5.666666666666667</v>
      </c>
      <c r="G33" t="e">
        <f t="shared" ref="G33:G64" si="2">IF(B33&lt;F33,C33,"")</f>
        <v>#REF!</v>
      </c>
      <c r="H33" t="e">
        <f t="shared" ref="H33:H64" si="3">IF(G33=C33,F33-B33,"")</f>
        <v>#REF!</v>
      </c>
    </row>
    <row r="34" spans="1:8" x14ac:dyDescent="0.25">
      <c r="A34" t="str">
        <f ca="1">IF('ocena czasu dostaw i wsparcia'!S141='ocena czasu dostaw i wsparcia'!O141,'ocena czasu dostaw i wsparcia'!R141-'ocena czasu dostaw i wsparcia'!H141,"")</f>
        <v/>
      </c>
      <c r="B34" t="e">
        <f>VLOOKUP(C34,'ocena czasu dostaw i wsparcia'!#REF!,2,FALSE)</f>
        <v>#REF!</v>
      </c>
      <c r="C34" s="5" t="s">
        <v>41</v>
      </c>
      <c r="D34" s="5">
        <v>4.958333333333333</v>
      </c>
      <c r="E34" s="5">
        <v>7.791666666666667</v>
      </c>
      <c r="F34" s="5">
        <v>12.75</v>
      </c>
      <c r="G34" t="e">
        <f t="shared" si="2"/>
        <v>#REF!</v>
      </c>
      <c r="H34" t="e">
        <f t="shared" si="3"/>
        <v>#REF!</v>
      </c>
    </row>
    <row r="35" spans="1:8" x14ac:dyDescent="0.25">
      <c r="A35" t="str">
        <f ca="1">IF('ocena czasu dostaw i wsparcia'!S142='ocena czasu dostaw i wsparcia'!O142,'ocena czasu dostaw i wsparcia'!R142-'ocena czasu dostaw i wsparcia'!H142,"")</f>
        <v/>
      </c>
      <c r="B35" t="e">
        <f>VLOOKUP(C35,'ocena czasu dostaw i wsparcia'!#REF!,2,FALSE)</f>
        <v>#REF!</v>
      </c>
      <c r="C35" s="5" t="s">
        <v>38</v>
      </c>
      <c r="D35" s="5">
        <v>0.29166666666666669</v>
      </c>
      <c r="E35" s="5">
        <v>0.875</v>
      </c>
      <c r="F35" s="5">
        <v>1.1666666666666667</v>
      </c>
      <c r="G35" t="e">
        <f t="shared" si="2"/>
        <v>#REF!</v>
      </c>
      <c r="H35" t="e">
        <f t="shared" si="3"/>
        <v>#REF!</v>
      </c>
    </row>
    <row r="36" spans="1:8" x14ac:dyDescent="0.25">
      <c r="A36" t="str">
        <f ca="1">IF('ocena czasu dostaw i wsparcia'!S143='ocena czasu dostaw i wsparcia'!O143,'ocena czasu dostaw i wsparcia'!R143-'ocena czasu dostaw i wsparcia'!H143,"")</f>
        <v/>
      </c>
      <c r="B36" t="e">
        <f>VLOOKUP(C36,'ocena czasu dostaw i wsparcia'!#REF!,2,FALSE)</f>
        <v>#REF!</v>
      </c>
      <c r="C36" s="5" t="s">
        <v>38</v>
      </c>
      <c r="D36" s="5">
        <v>0.375</v>
      </c>
      <c r="E36" s="5">
        <v>0.875</v>
      </c>
      <c r="F36" s="5">
        <v>1.25</v>
      </c>
      <c r="G36" t="e">
        <f t="shared" si="2"/>
        <v>#REF!</v>
      </c>
      <c r="H36" t="e">
        <f t="shared" si="3"/>
        <v>#REF!</v>
      </c>
    </row>
    <row r="37" spans="1:8" x14ac:dyDescent="0.25">
      <c r="A37" t="str">
        <f ca="1">IF('ocena czasu dostaw i wsparcia'!S144='ocena czasu dostaw i wsparcia'!O144,'ocena czasu dostaw i wsparcia'!R144-'ocena czasu dostaw i wsparcia'!H144,"")</f>
        <v/>
      </c>
      <c r="B37" t="e">
        <f>VLOOKUP(C37,'ocena czasu dostaw i wsparcia'!#REF!,2,FALSE)</f>
        <v>#REF!</v>
      </c>
      <c r="C37" s="5" t="s">
        <v>39</v>
      </c>
      <c r="D37" s="5">
        <v>1.0416666666666667</v>
      </c>
      <c r="E37" s="5">
        <v>2.2916666666666665</v>
      </c>
      <c r="F37" s="5">
        <v>3.333333333333333</v>
      </c>
      <c r="G37" t="e">
        <f t="shared" si="2"/>
        <v>#REF!</v>
      </c>
      <c r="H37" t="e">
        <f t="shared" si="3"/>
        <v>#REF!</v>
      </c>
    </row>
    <row r="38" spans="1:8" x14ac:dyDescent="0.25">
      <c r="A38">
        <f ca="1">IF('ocena czasu dostaw i wsparcia'!S145='ocena czasu dostaw i wsparcia'!O145,'ocena czasu dostaw i wsparcia'!R145-'ocena czasu dostaw i wsparcia'!H145,"")</f>
        <v>0.11726971470746861</v>
      </c>
      <c r="B38" t="e">
        <f>VLOOKUP(C38,'ocena czasu dostaw i wsparcia'!#REF!,2,FALSE)</f>
        <v>#REF!</v>
      </c>
      <c r="C38" s="5" t="s">
        <v>39</v>
      </c>
      <c r="D38" s="5">
        <v>0.70833333333333337</v>
      </c>
      <c r="E38" s="5">
        <v>1.625</v>
      </c>
      <c r="F38" s="5">
        <v>2.3333333333333335</v>
      </c>
      <c r="G38" t="e">
        <f t="shared" si="2"/>
        <v>#REF!</v>
      </c>
      <c r="H38" t="e">
        <f t="shared" si="3"/>
        <v>#REF!</v>
      </c>
    </row>
    <row r="39" spans="1:8" x14ac:dyDescent="0.25">
      <c r="A39" t="str">
        <f ca="1">IF('ocena czasu dostaw i wsparcia'!S146='ocena czasu dostaw i wsparcia'!O146,'ocena czasu dostaw i wsparcia'!R146-'ocena czasu dostaw i wsparcia'!H146,"")</f>
        <v/>
      </c>
      <c r="B39" t="e">
        <f>VLOOKUP(C39,'ocena czasu dostaw i wsparcia'!#REF!,2,FALSE)</f>
        <v>#REF!</v>
      </c>
      <c r="C39" s="5" t="s">
        <v>40</v>
      </c>
      <c r="D39" s="5">
        <v>0.95833333333333337</v>
      </c>
      <c r="E39" s="5">
        <v>0.45833333333333331</v>
      </c>
      <c r="F39" s="5">
        <v>1.4166666666666667</v>
      </c>
      <c r="G39" t="e">
        <f t="shared" si="2"/>
        <v>#REF!</v>
      </c>
      <c r="H39" t="e">
        <f t="shared" si="3"/>
        <v>#REF!</v>
      </c>
    </row>
    <row r="40" spans="1:8" x14ac:dyDescent="0.25">
      <c r="A40" t="str">
        <f ca="1">IF('ocena czasu dostaw i wsparcia'!S147='ocena czasu dostaw i wsparcia'!O147,'ocena czasu dostaw i wsparcia'!R147-'ocena czasu dostaw i wsparcia'!H147,"")</f>
        <v/>
      </c>
      <c r="B40" t="e">
        <f>VLOOKUP(C40,'ocena czasu dostaw i wsparcia'!#REF!,2,FALSE)</f>
        <v>#REF!</v>
      </c>
      <c r="C40" s="5" t="s">
        <v>40</v>
      </c>
      <c r="D40" s="5">
        <v>1.4583333333333333</v>
      </c>
      <c r="E40" s="5">
        <v>6.875</v>
      </c>
      <c r="F40" s="5">
        <v>8.3333333333333339</v>
      </c>
      <c r="G40" t="e">
        <f t="shared" si="2"/>
        <v>#REF!</v>
      </c>
      <c r="H40" t="e">
        <f t="shared" si="3"/>
        <v>#REF!</v>
      </c>
    </row>
    <row r="41" spans="1:8" x14ac:dyDescent="0.25">
      <c r="A41" t="str">
        <f ca="1">IF('ocena czasu dostaw i wsparcia'!S148='ocena czasu dostaw i wsparcia'!O148,'ocena czasu dostaw i wsparcia'!R148-'ocena czasu dostaw i wsparcia'!H148,"")</f>
        <v/>
      </c>
      <c r="B41" t="e">
        <f>VLOOKUP(C41,'ocena czasu dostaw i wsparcia'!#REF!,2,FALSE)</f>
        <v>#REF!</v>
      </c>
      <c r="C41" s="5" t="s">
        <v>40</v>
      </c>
      <c r="D41" s="5">
        <v>1.7083333333333333</v>
      </c>
      <c r="E41" s="5">
        <v>6.625</v>
      </c>
      <c r="F41" s="5">
        <v>8.3333333333333339</v>
      </c>
      <c r="G41" t="e">
        <f t="shared" si="2"/>
        <v>#REF!</v>
      </c>
      <c r="H41" t="e">
        <f t="shared" si="3"/>
        <v>#REF!</v>
      </c>
    </row>
    <row r="42" spans="1:8" x14ac:dyDescent="0.25">
      <c r="A42" t="str">
        <f ca="1">IF('ocena czasu dostaw i wsparcia'!S149='ocena czasu dostaw i wsparcia'!O149,'ocena czasu dostaw i wsparcia'!R149-'ocena czasu dostaw i wsparcia'!H149,"")</f>
        <v/>
      </c>
      <c r="B42" t="e">
        <f>VLOOKUP(C42,'ocena czasu dostaw i wsparcia'!#REF!,2,FALSE)</f>
        <v>#REF!</v>
      </c>
      <c r="C42" s="5" t="s">
        <v>39</v>
      </c>
      <c r="D42" s="5">
        <v>0.375</v>
      </c>
      <c r="E42" s="5">
        <v>1.9583333333333333</v>
      </c>
      <c r="F42" s="5">
        <v>2.333333333333333</v>
      </c>
      <c r="G42" t="e">
        <f t="shared" si="2"/>
        <v>#REF!</v>
      </c>
      <c r="H42" t="e">
        <f t="shared" si="3"/>
        <v>#REF!</v>
      </c>
    </row>
    <row r="43" spans="1:8" x14ac:dyDescent="0.25">
      <c r="A43" t="str">
        <f ca="1">IF('ocena czasu dostaw i wsparcia'!S150='ocena czasu dostaw i wsparcia'!O150,'ocena czasu dostaw i wsparcia'!R150-'ocena czasu dostaw i wsparcia'!H150,"")</f>
        <v/>
      </c>
      <c r="B43" t="e">
        <f>VLOOKUP(C43,'ocena czasu dostaw i wsparcia'!#REF!,2,FALSE)</f>
        <v>#REF!</v>
      </c>
      <c r="C43" s="5" t="s">
        <v>39</v>
      </c>
      <c r="D43" s="5">
        <v>1.125</v>
      </c>
      <c r="E43" s="5">
        <v>3.9583333333333335</v>
      </c>
      <c r="F43" s="5">
        <v>5.0833333333333339</v>
      </c>
      <c r="G43" t="e">
        <f t="shared" si="2"/>
        <v>#REF!</v>
      </c>
      <c r="H43" t="e">
        <f t="shared" si="3"/>
        <v>#REF!</v>
      </c>
    </row>
    <row r="44" spans="1:8" x14ac:dyDescent="0.25">
      <c r="A44" t="str">
        <f ca="1">IF('ocena czasu dostaw i wsparcia'!S151='ocena czasu dostaw i wsparcia'!O151,'ocena czasu dostaw i wsparcia'!R151-'ocena czasu dostaw i wsparcia'!H151,"")</f>
        <v/>
      </c>
      <c r="B44" t="e">
        <f>VLOOKUP(C44,'ocena czasu dostaw i wsparcia'!#REF!,2,FALSE)</f>
        <v>#REF!</v>
      </c>
      <c r="C44" s="5" t="s">
        <v>38</v>
      </c>
      <c r="D44" s="5">
        <v>0.375</v>
      </c>
      <c r="E44" s="5">
        <v>1.2083333333333333</v>
      </c>
      <c r="F44" s="5">
        <v>1.5833333333333333</v>
      </c>
      <c r="G44" t="e">
        <f t="shared" si="2"/>
        <v>#REF!</v>
      </c>
      <c r="H44" t="e">
        <f t="shared" si="3"/>
        <v>#REF!</v>
      </c>
    </row>
    <row r="45" spans="1:8" x14ac:dyDescent="0.25">
      <c r="A45" t="str">
        <f ca="1">IF('ocena czasu dostaw i wsparcia'!S152='ocena czasu dostaw i wsparcia'!O152,'ocena czasu dostaw i wsparcia'!R152-'ocena czasu dostaw i wsparcia'!H152,"")</f>
        <v/>
      </c>
      <c r="B45" t="e">
        <f>VLOOKUP(C45,'ocena czasu dostaw i wsparcia'!#REF!,2,FALSE)</f>
        <v>#REF!</v>
      </c>
      <c r="C45" s="5" t="s">
        <v>38</v>
      </c>
      <c r="D45" s="5">
        <v>0.375</v>
      </c>
      <c r="E45" s="5">
        <v>1.2083333333333333</v>
      </c>
      <c r="F45" s="5">
        <v>1.5833333333333333</v>
      </c>
      <c r="G45" t="e">
        <f t="shared" si="2"/>
        <v>#REF!</v>
      </c>
      <c r="H45" t="e">
        <f t="shared" si="3"/>
        <v>#REF!</v>
      </c>
    </row>
    <row r="46" spans="1:8" x14ac:dyDescent="0.25">
      <c r="A46" t="str">
        <f ca="1">IF('ocena czasu dostaw i wsparcia'!S153='ocena czasu dostaw i wsparcia'!O153,'ocena czasu dostaw i wsparcia'!R153-'ocena czasu dostaw i wsparcia'!H153,"")</f>
        <v/>
      </c>
      <c r="B46" t="e">
        <f>VLOOKUP(C46,'ocena czasu dostaw i wsparcia'!#REF!,2,FALSE)</f>
        <v>#REF!</v>
      </c>
      <c r="C46" s="5" t="s">
        <v>40</v>
      </c>
      <c r="D46" s="5">
        <v>0.375</v>
      </c>
      <c r="E46" s="5">
        <v>7.291666666666667</v>
      </c>
      <c r="F46" s="5">
        <v>7.666666666666667</v>
      </c>
      <c r="G46" t="e">
        <f t="shared" si="2"/>
        <v>#REF!</v>
      </c>
      <c r="H46" t="e">
        <f t="shared" si="3"/>
        <v>#REF!</v>
      </c>
    </row>
    <row r="47" spans="1:8" x14ac:dyDescent="0.25">
      <c r="A47" t="str">
        <f ca="1">IF('ocena czasu dostaw i wsparcia'!S154='ocena czasu dostaw i wsparcia'!O154,'ocena czasu dostaw i wsparcia'!R154-'ocena czasu dostaw i wsparcia'!H154,"")</f>
        <v/>
      </c>
      <c r="B47" t="e">
        <f>VLOOKUP(C47,'ocena czasu dostaw i wsparcia'!#REF!,2,FALSE)</f>
        <v>#REF!</v>
      </c>
      <c r="C47" s="5" t="s">
        <v>40</v>
      </c>
      <c r="D47" s="5">
        <v>1.7916666666666667</v>
      </c>
      <c r="E47" s="5">
        <v>6.375</v>
      </c>
      <c r="F47" s="5">
        <v>8.1666666666666661</v>
      </c>
      <c r="G47" t="e">
        <f t="shared" si="2"/>
        <v>#REF!</v>
      </c>
      <c r="H47" t="e">
        <f t="shared" si="3"/>
        <v>#REF!</v>
      </c>
    </row>
    <row r="48" spans="1:8" x14ac:dyDescent="0.25">
      <c r="A48" t="str">
        <f ca="1">IF('ocena czasu dostaw i wsparcia'!S155='ocena czasu dostaw i wsparcia'!O155,'ocena czasu dostaw i wsparcia'!R155-'ocena czasu dostaw i wsparcia'!H155,"")</f>
        <v/>
      </c>
      <c r="B48" t="e">
        <f>VLOOKUP(C48,'ocena czasu dostaw i wsparcia'!#REF!,2,FALSE)</f>
        <v>#REF!</v>
      </c>
      <c r="C48" s="5" t="s">
        <v>40</v>
      </c>
      <c r="D48" s="5">
        <v>1.5416666666666667</v>
      </c>
      <c r="E48" s="5">
        <v>1.4583333333333333</v>
      </c>
      <c r="F48" s="5">
        <v>3</v>
      </c>
      <c r="G48" t="e">
        <f t="shared" si="2"/>
        <v>#REF!</v>
      </c>
      <c r="H48" t="e">
        <f t="shared" si="3"/>
        <v>#REF!</v>
      </c>
    </row>
    <row r="49" spans="1:8" x14ac:dyDescent="0.25">
      <c r="A49" t="str">
        <f ca="1">IF('ocena czasu dostaw i wsparcia'!S156='ocena czasu dostaw i wsparcia'!O156,'ocena czasu dostaw i wsparcia'!R156-'ocena czasu dostaw i wsparcia'!H156,"")</f>
        <v/>
      </c>
      <c r="B49" t="e">
        <f>VLOOKUP(C49,'ocena czasu dostaw i wsparcia'!#REF!,2,FALSE)</f>
        <v>#REF!</v>
      </c>
      <c r="C49" s="5" t="s">
        <v>38</v>
      </c>
      <c r="D49" s="5">
        <v>0.29166666666666669</v>
      </c>
      <c r="E49" s="5">
        <v>1.2916666666666667</v>
      </c>
      <c r="F49" s="5">
        <v>1.5833333333333335</v>
      </c>
      <c r="G49" t="e">
        <f t="shared" si="2"/>
        <v>#REF!</v>
      </c>
      <c r="H49" t="e">
        <f t="shared" si="3"/>
        <v>#REF!</v>
      </c>
    </row>
    <row r="50" spans="1:8" x14ac:dyDescent="0.25">
      <c r="A50" t="str">
        <f ca="1">IF('ocena czasu dostaw i wsparcia'!S157='ocena czasu dostaw i wsparcia'!O157,'ocena czasu dostaw i wsparcia'!R157-'ocena czasu dostaw i wsparcia'!H157,"")</f>
        <v/>
      </c>
      <c r="B50" t="e">
        <f>VLOOKUP(C50,'ocena czasu dostaw i wsparcia'!#REF!,2,FALSE)</f>
        <v>#REF!</v>
      </c>
      <c r="C50" s="5" t="s">
        <v>38</v>
      </c>
      <c r="D50" s="5">
        <v>0.29166666666666669</v>
      </c>
      <c r="E50" s="5">
        <v>0.875</v>
      </c>
      <c r="F50" s="5">
        <v>1.1666666666666667</v>
      </c>
      <c r="G50" t="e">
        <f t="shared" si="2"/>
        <v>#REF!</v>
      </c>
      <c r="H50" t="e">
        <f t="shared" si="3"/>
        <v>#REF!</v>
      </c>
    </row>
    <row r="51" spans="1:8" x14ac:dyDescent="0.25">
      <c r="A51" t="str">
        <f ca="1">IF('ocena czasu dostaw i wsparcia'!S158='ocena czasu dostaw i wsparcia'!O158,'ocena czasu dostaw i wsparcia'!R158-'ocena czasu dostaw i wsparcia'!H158,"")</f>
        <v/>
      </c>
      <c r="B51" t="e">
        <f>VLOOKUP(C51,'ocena czasu dostaw i wsparcia'!#REF!,2,FALSE)</f>
        <v>#REF!</v>
      </c>
      <c r="C51" s="5" t="s">
        <v>38</v>
      </c>
      <c r="D51" s="5">
        <v>0.125</v>
      </c>
      <c r="E51" s="5">
        <v>1.4583333333333333</v>
      </c>
      <c r="F51" s="5">
        <v>1.5833333333333333</v>
      </c>
      <c r="G51" t="e">
        <f t="shared" si="2"/>
        <v>#REF!</v>
      </c>
      <c r="H51" t="e">
        <f t="shared" si="3"/>
        <v>#REF!</v>
      </c>
    </row>
    <row r="52" spans="1:8" x14ac:dyDescent="0.25">
      <c r="A52" t="str">
        <f ca="1">IF('ocena czasu dostaw i wsparcia'!S159='ocena czasu dostaw i wsparcia'!O159,'ocena czasu dostaw i wsparcia'!R159-'ocena czasu dostaw i wsparcia'!H159,"")</f>
        <v/>
      </c>
      <c r="B52" t="e">
        <f>VLOOKUP(C52,'ocena czasu dostaw i wsparcia'!#REF!,2,FALSE)</f>
        <v>#REF!</v>
      </c>
      <c r="C52" s="5" t="s">
        <v>40</v>
      </c>
      <c r="D52" s="5">
        <v>1.9583333333333333</v>
      </c>
      <c r="E52" s="5">
        <v>2.125</v>
      </c>
      <c r="F52" s="5">
        <v>4.083333333333333</v>
      </c>
      <c r="G52" t="e">
        <f t="shared" si="2"/>
        <v>#REF!</v>
      </c>
      <c r="H52" t="e">
        <f t="shared" si="3"/>
        <v>#REF!</v>
      </c>
    </row>
    <row r="53" spans="1:8" x14ac:dyDescent="0.25">
      <c r="A53" t="str">
        <f ca="1">IF('ocena czasu dostaw i wsparcia'!S160='ocena czasu dostaw i wsparcia'!O160,'ocena czasu dostaw i wsparcia'!R160-'ocena czasu dostaw i wsparcia'!H160,"")</f>
        <v/>
      </c>
      <c r="B53" t="e">
        <f>VLOOKUP(C53,'ocena czasu dostaw i wsparcia'!#REF!,2,FALSE)</f>
        <v>#REF!</v>
      </c>
      <c r="C53" s="5" t="s">
        <v>39</v>
      </c>
      <c r="D53" s="5">
        <v>0.125</v>
      </c>
      <c r="E53" s="5">
        <v>3.625</v>
      </c>
      <c r="F53" s="5">
        <v>3.75</v>
      </c>
      <c r="G53" t="e">
        <f t="shared" si="2"/>
        <v>#REF!</v>
      </c>
      <c r="H53" t="e">
        <f t="shared" si="3"/>
        <v>#REF!</v>
      </c>
    </row>
    <row r="54" spans="1:8" x14ac:dyDescent="0.25">
      <c r="A54" t="str">
        <f ca="1">IF('ocena czasu dostaw i wsparcia'!S161='ocena czasu dostaw i wsparcia'!O161,'ocena czasu dostaw i wsparcia'!R161-'ocena czasu dostaw i wsparcia'!H161,"")</f>
        <v/>
      </c>
      <c r="B54" t="e">
        <f>VLOOKUP(C54,'ocena czasu dostaw i wsparcia'!#REF!,2,FALSE)</f>
        <v>#REF!</v>
      </c>
      <c r="C54" s="5" t="s">
        <v>39</v>
      </c>
      <c r="D54" s="5">
        <v>0.70833333333333337</v>
      </c>
      <c r="E54" s="5">
        <v>3.5416666666666665</v>
      </c>
      <c r="F54" s="5">
        <v>4.25</v>
      </c>
      <c r="G54" t="e">
        <f t="shared" si="2"/>
        <v>#REF!</v>
      </c>
      <c r="H54" t="e">
        <f t="shared" si="3"/>
        <v>#REF!</v>
      </c>
    </row>
    <row r="55" spans="1:8" x14ac:dyDescent="0.25">
      <c r="A55" t="str">
        <f ca="1">IF('ocena czasu dostaw i wsparcia'!S162='ocena czasu dostaw i wsparcia'!O162,'ocena czasu dostaw i wsparcia'!R162-'ocena czasu dostaw i wsparcia'!H162,"")</f>
        <v/>
      </c>
      <c r="B55" t="e">
        <f>VLOOKUP(C55,'ocena czasu dostaw i wsparcia'!#REF!,2,FALSE)</f>
        <v>#REF!</v>
      </c>
      <c r="C55" s="5" t="s">
        <v>38</v>
      </c>
      <c r="D55" s="5">
        <v>0.45833333333333331</v>
      </c>
      <c r="E55" s="5">
        <v>0.95833333333333337</v>
      </c>
      <c r="F55" s="5">
        <v>1.4166666666666667</v>
      </c>
      <c r="G55" t="e">
        <f t="shared" si="2"/>
        <v>#REF!</v>
      </c>
      <c r="H55" t="e">
        <f t="shared" si="3"/>
        <v>#REF!</v>
      </c>
    </row>
    <row r="56" spans="1:8" x14ac:dyDescent="0.25">
      <c r="A56" t="str">
        <f ca="1">IF('ocena czasu dostaw i wsparcia'!S163='ocena czasu dostaw i wsparcia'!O163,'ocena czasu dostaw i wsparcia'!R163-'ocena czasu dostaw i wsparcia'!H163,"")</f>
        <v/>
      </c>
      <c r="B56" t="e">
        <f>VLOOKUP(C56,'ocena czasu dostaw i wsparcia'!#REF!,2,FALSE)</f>
        <v>#REF!</v>
      </c>
      <c r="C56" s="5" t="s">
        <v>39</v>
      </c>
      <c r="D56" s="5">
        <v>4.1666666666666664E-2</v>
      </c>
      <c r="E56" s="5">
        <v>4.041666666666667</v>
      </c>
      <c r="F56" s="5">
        <v>4.0833333333333339</v>
      </c>
      <c r="G56" t="e">
        <f t="shared" si="2"/>
        <v>#REF!</v>
      </c>
      <c r="H56" t="e">
        <f t="shared" si="3"/>
        <v>#REF!</v>
      </c>
    </row>
    <row r="57" spans="1:8" x14ac:dyDescent="0.25">
      <c r="A57" t="str">
        <f ca="1">IF('ocena czasu dostaw i wsparcia'!S164='ocena czasu dostaw i wsparcia'!O164,'ocena czasu dostaw i wsparcia'!R164-'ocena czasu dostaw i wsparcia'!H164,"")</f>
        <v/>
      </c>
      <c r="B57" t="e">
        <f>VLOOKUP(C57,'ocena czasu dostaw i wsparcia'!#REF!,2,FALSE)</f>
        <v>#REF!</v>
      </c>
      <c r="C57" s="5" t="s">
        <v>39</v>
      </c>
      <c r="D57" s="5">
        <v>0.375</v>
      </c>
      <c r="E57" s="5">
        <v>1.2083333333333333</v>
      </c>
      <c r="F57" s="5">
        <v>1.5833333333333333</v>
      </c>
      <c r="G57" t="e">
        <f t="shared" si="2"/>
        <v>#REF!</v>
      </c>
      <c r="H57" t="e">
        <f t="shared" si="3"/>
        <v>#REF!</v>
      </c>
    </row>
    <row r="58" spans="1:8" x14ac:dyDescent="0.25">
      <c r="A58" t="str">
        <f ca="1">IF('ocena czasu dostaw i wsparcia'!S165='ocena czasu dostaw i wsparcia'!O165,'ocena czasu dostaw i wsparcia'!R165-'ocena czasu dostaw i wsparcia'!H165,"")</f>
        <v/>
      </c>
      <c r="B58" t="e">
        <f>VLOOKUP(C58,'ocena czasu dostaw i wsparcia'!#REF!,2,FALSE)</f>
        <v>#REF!</v>
      </c>
      <c r="C58" s="5" t="s">
        <v>40</v>
      </c>
      <c r="D58" s="5">
        <v>0.29166666666666669</v>
      </c>
      <c r="E58" s="5">
        <v>4.625</v>
      </c>
      <c r="F58" s="5">
        <v>4.916666666666667</v>
      </c>
      <c r="G58" t="e">
        <f t="shared" si="2"/>
        <v>#REF!</v>
      </c>
      <c r="H58" t="e">
        <f t="shared" si="3"/>
        <v>#REF!</v>
      </c>
    </row>
    <row r="59" spans="1:8" x14ac:dyDescent="0.25">
      <c r="A59" t="str">
        <f ca="1">IF('ocena czasu dostaw i wsparcia'!S166='ocena czasu dostaw i wsparcia'!O166,'ocena czasu dostaw i wsparcia'!R166-'ocena czasu dostaw i wsparcia'!H166,"")</f>
        <v/>
      </c>
      <c r="B59" t="e">
        <f>VLOOKUP(C59,'ocena czasu dostaw i wsparcia'!#REF!,2,FALSE)</f>
        <v>#REF!</v>
      </c>
      <c r="C59" s="5" t="s">
        <v>38</v>
      </c>
      <c r="D59" s="5">
        <v>0.29166666666666669</v>
      </c>
      <c r="E59" s="5">
        <v>1.0416666666666667</v>
      </c>
      <c r="F59" s="5">
        <v>1.3333333333333335</v>
      </c>
      <c r="G59" t="e">
        <f t="shared" si="2"/>
        <v>#REF!</v>
      </c>
      <c r="H59" t="e">
        <f t="shared" si="3"/>
        <v>#REF!</v>
      </c>
    </row>
    <row r="60" spans="1:8" x14ac:dyDescent="0.25">
      <c r="A60" t="str">
        <f ca="1">IF('ocena czasu dostaw i wsparcia'!S167='ocena czasu dostaw i wsparcia'!O167,'ocena czasu dostaw i wsparcia'!R167-'ocena czasu dostaw i wsparcia'!H167,"")</f>
        <v/>
      </c>
      <c r="B60" t="e">
        <f>VLOOKUP(C60,'ocena czasu dostaw i wsparcia'!#REF!,2,FALSE)</f>
        <v>#REF!</v>
      </c>
      <c r="C60" s="5" t="s">
        <v>38</v>
      </c>
      <c r="D60" s="5">
        <v>0.54166666666666663</v>
      </c>
      <c r="E60" s="5">
        <v>4.1666666666666664E-2</v>
      </c>
      <c r="F60" s="5">
        <v>0.58333333333333326</v>
      </c>
      <c r="G60" t="e">
        <f t="shared" si="2"/>
        <v>#REF!</v>
      </c>
      <c r="H60" t="e">
        <f t="shared" si="3"/>
        <v>#REF!</v>
      </c>
    </row>
    <row r="61" spans="1:8" x14ac:dyDescent="0.25">
      <c r="A61" t="str">
        <f ca="1">IF('ocena czasu dostaw i wsparcia'!S168='ocena czasu dostaw i wsparcia'!O168,'ocena czasu dostaw i wsparcia'!R168-'ocena czasu dostaw i wsparcia'!H168,"")</f>
        <v/>
      </c>
      <c r="B61" t="e">
        <f>VLOOKUP(C61,'ocena czasu dostaw i wsparcia'!#REF!,2,FALSE)</f>
        <v>#REF!</v>
      </c>
      <c r="C61" s="5" t="s">
        <v>38</v>
      </c>
      <c r="D61" s="5">
        <v>0.45833333333333331</v>
      </c>
      <c r="E61" s="5">
        <v>0.875</v>
      </c>
      <c r="F61" s="5">
        <v>1.3333333333333333</v>
      </c>
      <c r="G61" t="e">
        <f t="shared" si="2"/>
        <v>#REF!</v>
      </c>
      <c r="H61" t="e">
        <f t="shared" si="3"/>
        <v>#REF!</v>
      </c>
    </row>
    <row r="62" spans="1:8" x14ac:dyDescent="0.25">
      <c r="A62" t="str">
        <f ca="1">IF('ocena czasu dostaw i wsparcia'!S169='ocena czasu dostaw i wsparcia'!O169,'ocena czasu dostaw i wsparcia'!R169-'ocena czasu dostaw i wsparcia'!H169,"")</f>
        <v/>
      </c>
      <c r="B62" t="e">
        <f>VLOOKUP(C62,'ocena czasu dostaw i wsparcia'!#REF!,2,FALSE)</f>
        <v>#REF!</v>
      </c>
      <c r="C62" s="5" t="s">
        <v>39</v>
      </c>
      <c r="D62" s="5">
        <v>0.20833333333333334</v>
      </c>
      <c r="E62" s="5">
        <v>1.4583333333333333</v>
      </c>
      <c r="F62" s="5">
        <v>1.6666666666666665</v>
      </c>
      <c r="G62" t="e">
        <f t="shared" si="2"/>
        <v>#REF!</v>
      </c>
      <c r="H62" t="e">
        <f t="shared" si="3"/>
        <v>#REF!</v>
      </c>
    </row>
    <row r="63" spans="1:8" x14ac:dyDescent="0.25">
      <c r="A63" t="str">
        <f ca="1">IF('ocena czasu dostaw i wsparcia'!S170='ocena czasu dostaw i wsparcia'!O170,'ocena czasu dostaw i wsparcia'!R170-'ocena czasu dostaw i wsparcia'!H170,"")</f>
        <v/>
      </c>
      <c r="B63" t="e">
        <f>VLOOKUP(C63,'ocena czasu dostaw i wsparcia'!#REF!,2,FALSE)</f>
        <v>#REF!</v>
      </c>
      <c r="C63" s="5" t="s">
        <v>40</v>
      </c>
      <c r="D63" s="5">
        <v>0.20833333333333334</v>
      </c>
      <c r="E63" s="5">
        <v>2.7916666666666665</v>
      </c>
      <c r="F63" s="5">
        <v>3</v>
      </c>
      <c r="G63" t="e">
        <f t="shared" si="2"/>
        <v>#REF!</v>
      </c>
      <c r="H63" t="e">
        <f t="shared" si="3"/>
        <v>#REF!</v>
      </c>
    </row>
    <row r="64" spans="1:8" x14ac:dyDescent="0.25">
      <c r="A64" t="str">
        <f ca="1">IF('ocena czasu dostaw i wsparcia'!S171='ocena czasu dostaw i wsparcia'!O171,'ocena czasu dostaw i wsparcia'!R171-'ocena czasu dostaw i wsparcia'!H171,"")</f>
        <v/>
      </c>
      <c r="B64" t="e">
        <f>VLOOKUP(C64,'ocena czasu dostaw i wsparcia'!#REF!,2,FALSE)</f>
        <v>#REF!</v>
      </c>
      <c r="C64" s="5" t="s">
        <v>41</v>
      </c>
      <c r="D64" s="5">
        <v>0.625</v>
      </c>
      <c r="E64" s="5">
        <v>3.875</v>
      </c>
      <c r="F64" s="5">
        <v>4.5</v>
      </c>
      <c r="G64" t="e">
        <f t="shared" si="2"/>
        <v>#REF!</v>
      </c>
      <c r="H64" t="e">
        <f t="shared" si="3"/>
        <v>#REF!</v>
      </c>
    </row>
    <row r="65" spans="1:8" x14ac:dyDescent="0.25">
      <c r="A65" t="str">
        <f ca="1">IF('ocena czasu dostaw i wsparcia'!S172='ocena czasu dostaw i wsparcia'!O172,'ocena czasu dostaw i wsparcia'!R172-'ocena czasu dostaw i wsparcia'!H172,"")</f>
        <v/>
      </c>
      <c r="B65" t="e">
        <f>VLOOKUP(C65,'ocena czasu dostaw i wsparcia'!#REF!,2,FALSE)</f>
        <v>#REF!</v>
      </c>
      <c r="C65" s="5" t="s">
        <v>38</v>
      </c>
      <c r="D65" s="5">
        <v>0.20833333333333334</v>
      </c>
      <c r="E65" s="5">
        <v>0.95833333333333337</v>
      </c>
      <c r="F65" s="5">
        <v>1.1666666666666667</v>
      </c>
      <c r="G65" t="e">
        <f t="shared" ref="G65:G96" si="4">IF(B65&lt;F65,C65,"")</f>
        <v>#REF!</v>
      </c>
      <c r="H65" t="e">
        <f t="shared" ref="H65:H96" si="5">IF(G65=C65,F65-B65,"")</f>
        <v>#REF!</v>
      </c>
    </row>
    <row r="66" spans="1:8" x14ac:dyDescent="0.25">
      <c r="A66" t="str">
        <f ca="1">IF('ocena czasu dostaw i wsparcia'!S173='ocena czasu dostaw i wsparcia'!O173,'ocena czasu dostaw i wsparcia'!R173-'ocena czasu dostaw i wsparcia'!H173,"")</f>
        <v/>
      </c>
      <c r="B66" t="e">
        <f>VLOOKUP(C66,'ocena czasu dostaw i wsparcia'!#REF!,2,FALSE)</f>
        <v>#REF!</v>
      </c>
      <c r="C66" s="5" t="s">
        <v>38</v>
      </c>
      <c r="D66" s="5">
        <v>0.54166666666666663</v>
      </c>
      <c r="E66" s="5">
        <v>0.45833333333333331</v>
      </c>
      <c r="F66" s="5">
        <v>1</v>
      </c>
      <c r="G66" t="e">
        <f t="shared" si="4"/>
        <v>#REF!</v>
      </c>
      <c r="H66" t="e">
        <f t="shared" si="5"/>
        <v>#REF!</v>
      </c>
    </row>
    <row r="67" spans="1:8" x14ac:dyDescent="0.25">
      <c r="A67" t="str">
        <f ca="1">IF('ocena czasu dostaw i wsparcia'!S174='ocena czasu dostaw i wsparcia'!O174,'ocena czasu dostaw i wsparcia'!R174-'ocena czasu dostaw i wsparcia'!H174,"")</f>
        <v/>
      </c>
      <c r="B67" t="e">
        <f>VLOOKUP(C67,'ocena czasu dostaw i wsparcia'!#REF!,2,FALSE)</f>
        <v>#REF!</v>
      </c>
      <c r="C67" s="5" t="s">
        <v>39</v>
      </c>
      <c r="D67" s="5">
        <v>1.4583333333333333</v>
      </c>
      <c r="E67" s="5">
        <v>1.625</v>
      </c>
      <c r="F67" s="5">
        <v>3.083333333333333</v>
      </c>
      <c r="G67" t="e">
        <f t="shared" si="4"/>
        <v>#REF!</v>
      </c>
      <c r="H67" t="e">
        <f t="shared" si="5"/>
        <v>#REF!</v>
      </c>
    </row>
    <row r="68" spans="1:8" x14ac:dyDescent="0.25">
      <c r="A68" t="str">
        <f ca="1">IF('ocena czasu dostaw i wsparcia'!S175='ocena czasu dostaw i wsparcia'!O175,'ocena czasu dostaw i wsparcia'!R175-'ocena czasu dostaw i wsparcia'!H175,"")</f>
        <v/>
      </c>
      <c r="B68" t="e">
        <f>VLOOKUP(C68,'ocena czasu dostaw i wsparcia'!#REF!,2,FALSE)</f>
        <v>#REF!</v>
      </c>
      <c r="C68" s="5" t="s">
        <v>39</v>
      </c>
      <c r="D68" s="5">
        <v>0.45833333333333331</v>
      </c>
      <c r="E68" s="5">
        <v>0.20833333333333334</v>
      </c>
      <c r="F68" s="5">
        <v>0.66666666666666663</v>
      </c>
      <c r="G68" t="e">
        <f t="shared" si="4"/>
        <v>#REF!</v>
      </c>
      <c r="H68" t="e">
        <f t="shared" si="5"/>
        <v>#REF!</v>
      </c>
    </row>
    <row r="69" spans="1:8" x14ac:dyDescent="0.25">
      <c r="A69" t="str">
        <f ca="1">IF('ocena czasu dostaw i wsparcia'!S176='ocena czasu dostaw i wsparcia'!O176,'ocena czasu dostaw i wsparcia'!R176-'ocena czasu dostaw i wsparcia'!H176,"")</f>
        <v/>
      </c>
      <c r="B69" t="e">
        <f>VLOOKUP(C69,'ocena czasu dostaw i wsparcia'!#REF!,2,FALSE)</f>
        <v>#REF!</v>
      </c>
      <c r="C69" s="5" t="s">
        <v>40</v>
      </c>
      <c r="D69" s="5">
        <v>0.29166666666666669</v>
      </c>
      <c r="E69" s="5">
        <v>5.625</v>
      </c>
      <c r="F69" s="5">
        <v>5.916666666666667</v>
      </c>
      <c r="G69" t="e">
        <f t="shared" si="4"/>
        <v>#REF!</v>
      </c>
      <c r="H69" t="e">
        <f t="shared" si="5"/>
        <v>#REF!</v>
      </c>
    </row>
    <row r="70" spans="1:8" x14ac:dyDescent="0.25">
      <c r="A70" t="str">
        <f ca="1">IF('ocena czasu dostaw i wsparcia'!S177='ocena czasu dostaw i wsparcia'!O177,'ocena czasu dostaw i wsparcia'!R177-'ocena czasu dostaw i wsparcia'!H177,"")</f>
        <v/>
      </c>
      <c r="B70" t="e">
        <f>VLOOKUP(C70,'ocena czasu dostaw i wsparcia'!#REF!,2,FALSE)</f>
        <v>#REF!</v>
      </c>
      <c r="C70" s="5" t="s">
        <v>40</v>
      </c>
      <c r="D70" s="5">
        <v>2.4583333333333335</v>
      </c>
      <c r="E70" s="5">
        <v>2.9583333333333335</v>
      </c>
      <c r="F70" s="5">
        <v>5.416666666666667</v>
      </c>
      <c r="G70" t="e">
        <f t="shared" si="4"/>
        <v>#REF!</v>
      </c>
      <c r="H70" t="e">
        <f t="shared" si="5"/>
        <v>#REF!</v>
      </c>
    </row>
    <row r="71" spans="1:8" x14ac:dyDescent="0.25">
      <c r="A71" t="str">
        <f ca="1">IF('ocena czasu dostaw i wsparcia'!S178='ocena czasu dostaw i wsparcia'!O178,'ocena czasu dostaw i wsparcia'!R178-'ocena czasu dostaw i wsparcia'!H178,"")</f>
        <v/>
      </c>
      <c r="B71" t="e">
        <f>VLOOKUP(C71,'ocena czasu dostaw i wsparcia'!#REF!,2,FALSE)</f>
        <v>#REF!</v>
      </c>
      <c r="C71" s="5" t="s">
        <v>40</v>
      </c>
      <c r="D71" s="5">
        <v>0.20833333333333334</v>
      </c>
      <c r="E71" s="5">
        <v>7.125</v>
      </c>
      <c r="F71" s="5">
        <v>7.333333333333333</v>
      </c>
      <c r="G71" t="e">
        <f t="shared" si="4"/>
        <v>#REF!</v>
      </c>
      <c r="H71" t="e">
        <f t="shared" si="5"/>
        <v>#REF!</v>
      </c>
    </row>
    <row r="72" spans="1:8" x14ac:dyDescent="0.25">
      <c r="A72" t="str">
        <f ca="1">IF('ocena czasu dostaw i wsparcia'!S179='ocena czasu dostaw i wsparcia'!O179,'ocena czasu dostaw i wsparcia'!R179-'ocena czasu dostaw i wsparcia'!H179,"")</f>
        <v/>
      </c>
      <c r="B72" t="e">
        <f>VLOOKUP(C72,'ocena czasu dostaw i wsparcia'!#REF!,2,FALSE)</f>
        <v>#REF!</v>
      </c>
      <c r="C72" s="5" t="s">
        <v>39</v>
      </c>
      <c r="D72" s="5">
        <v>0.45833333333333331</v>
      </c>
      <c r="E72" s="5">
        <v>3.9583333333333335</v>
      </c>
      <c r="F72" s="5">
        <v>4.416666666666667</v>
      </c>
      <c r="G72" t="e">
        <f t="shared" si="4"/>
        <v>#REF!</v>
      </c>
      <c r="H72" t="e">
        <f t="shared" si="5"/>
        <v>#REF!</v>
      </c>
    </row>
    <row r="73" spans="1:8" x14ac:dyDescent="0.25">
      <c r="A73" t="str">
        <f ca="1">IF('ocena czasu dostaw i wsparcia'!S180='ocena czasu dostaw i wsparcia'!O180,'ocena czasu dostaw i wsparcia'!R180-'ocena czasu dostaw i wsparcia'!H180,"")</f>
        <v/>
      </c>
      <c r="B73" t="e">
        <f>VLOOKUP(C73,'ocena czasu dostaw i wsparcia'!#REF!,2,FALSE)</f>
        <v>#REF!</v>
      </c>
      <c r="C73" s="5" t="s">
        <v>39</v>
      </c>
      <c r="D73" s="5">
        <v>0.29166666666666669</v>
      </c>
      <c r="E73" s="5">
        <v>0.625</v>
      </c>
      <c r="F73" s="5">
        <v>0.91666666666666674</v>
      </c>
      <c r="G73" t="e">
        <f t="shared" si="4"/>
        <v>#REF!</v>
      </c>
      <c r="H73" t="e">
        <f t="shared" si="5"/>
        <v>#REF!</v>
      </c>
    </row>
    <row r="74" spans="1:8" x14ac:dyDescent="0.25">
      <c r="A74" t="str">
        <f ca="1">IF('ocena czasu dostaw i wsparcia'!S181='ocena czasu dostaw i wsparcia'!O181,'ocena czasu dostaw i wsparcia'!R181-'ocena czasu dostaw i wsparcia'!H181,"")</f>
        <v/>
      </c>
      <c r="B74" t="e">
        <f>VLOOKUP(C74,'ocena czasu dostaw i wsparcia'!#REF!,2,FALSE)</f>
        <v>#REF!</v>
      </c>
      <c r="C74" s="5" t="s">
        <v>38</v>
      </c>
      <c r="D74" s="5">
        <v>4.1666666666666664E-2</v>
      </c>
      <c r="E74" s="5">
        <v>1.0416666666666667</v>
      </c>
      <c r="F74" s="5">
        <v>1.0833333333333335</v>
      </c>
      <c r="G74" t="e">
        <f t="shared" si="4"/>
        <v>#REF!</v>
      </c>
      <c r="H74" t="e">
        <f t="shared" si="5"/>
        <v>#REF!</v>
      </c>
    </row>
    <row r="75" spans="1:8" x14ac:dyDescent="0.25">
      <c r="A75" t="str">
        <f ca="1">IF('ocena czasu dostaw i wsparcia'!S182='ocena czasu dostaw i wsparcia'!O182,'ocena czasu dostaw i wsparcia'!R182-'ocena czasu dostaw i wsparcia'!H182,"")</f>
        <v/>
      </c>
      <c r="B75" t="e">
        <f>VLOOKUP(C75,'ocena czasu dostaw i wsparcia'!#REF!,2,FALSE)</f>
        <v>#REF!</v>
      </c>
      <c r="C75" s="5" t="s">
        <v>38</v>
      </c>
      <c r="D75" s="5">
        <v>0.54166666666666663</v>
      </c>
      <c r="E75" s="5">
        <v>1.5416666666666667</v>
      </c>
      <c r="F75" s="5">
        <v>2.0833333333333335</v>
      </c>
      <c r="G75" t="e">
        <f t="shared" si="4"/>
        <v>#REF!</v>
      </c>
      <c r="H75" t="e">
        <f t="shared" si="5"/>
        <v>#REF!</v>
      </c>
    </row>
    <row r="76" spans="1:8" x14ac:dyDescent="0.25">
      <c r="A76" t="str">
        <f ca="1">IF('ocena czasu dostaw i wsparcia'!S183='ocena czasu dostaw i wsparcia'!O183,'ocena czasu dostaw i wsparcia'!R183-'ocena czasu dostaw i wsparcia'!H183,"")</f>
        <v/>
      </c>
      <c r="B76" t="e">
        <f>VLOOKUP(C76,'ocena czasu dostaw i wsparcia'!#REF!,2,FALSE)</f>
        <v>#REF!</v>
      </c>
      <c r="C76" s="5" t="s">
        <v>40</v>
      </c>
      <c r="D76" s="5">
        <v>2.375</v>
      </c>
      <c r="E76" s="5">
        <v>0.375</v>
      </c>
      <c r="F76" s="5">
        <v>2.75</v>
      </c>
      <c r="G76" t="e">
        <f t="shared" si="4"/>
        <v>#REF!</v>
      </c>
      <c r="H76" t="e">
        <f t="shared" si="5"/>
        <v>#REF!</v>
      </c>
    </row>
    <row r="77" spans="1:8" x14ac:dyDescent="0.25">
      <c r="A77" t="str">
        <f ca="1">IF('ocena czasu dostaw i wsparcia'!S184='ocena czasu dostaw i wsparcia'!O184,'ocena czasu dostaw i wsparcia'!R184-'ocena czasu dostaw i wsparcia'!H184,"")</f>
        <v/>
      </c>
      <c r="B77" t="e">
        <f>VLOOKUP(C77,'ocena czasu dostaw i wsparcia'!#REF!,2,FALSE)</f>
        <v>#REF!</v>
      </c>
      <c r="C77" s="5" t="s">
        <v>40</v>
      </c>
      <c r="D77" s="5">
        <v>1.7083333333333333</v>
      </c>
      <c r="E77" s="5">
        <v>4.791666666666667</v>
      </c>
      <c r="F77" s="5">
        <v>6.5</v>
      </c>
      <c r="G77" t="e">
        <f t="shared" si="4"/>
        <v>#REF!</v>
      </c>
      <c r="H77" t="e">
        <f t="shared" si="5"/>
        <v>#REF!</v>
      </c>
    </row>
    <row r="78" spans="1:8" x14ac:dyDescent="0.25">
      <c r="A78" t="str">
        <f ca="1">IF('ocena czasu dostaw i wsparcia'!S185='ocena czasu dostaw i wsparcia'!O185,'ocena czasu dostaw i wsparcia'!R185-'ocena czasu dostaw i wsparcia'!H185,"")</f>
        <v/>
      </c>
      <c r="B78" t="e">
        <f>VLOOKUP(C78,'ocena czasu dostaw i wsparcia'!#REF!,2,FALSE)</f>
        <v>#REF!</v>
      </c>
      <c r="C78" s="5" t="s">
        <v>40</v>
      </c>
      <c r="D78" s="5">
        <v>0.20833333333333334</v>
      </c>
      <c r="E78" s="5">
        <v>3.0416666666666665</v>
      </c>
      <c r="F78" s="5">
        <v>3.25</v>
      </c>
      <c r="G78" t="e">
        <f t="shared" si="4"/>
        <v>#REF!</v>
      </c>
      <c r="H78" t="e">
        <f t="shared" si="5"/>
        <v>#REF!</v>
      </c>
    </row>
    <row r="79" spans="1:8" x14ac:dyDescent="0.25">
      <c r="A79" t="str">
        <f ca="1">IF('ocena czasu dostaw i wsparcia'!S186='ocena czasu dostaw i wsparcia'!O186,'ocena czasu dostaw i wsparcia'!R186-'ocena czasu dostaw i wsparcia'!H186,"")</f>
        <v/>
      </c>
      <c r="B79" t="e">
        <f>VLOOKUP(C79,'ocena czasu dostaw i wsparcia'!#REF!,2,FALSE)</f>
        <v>#REF!</v>
      </c>
      <c r="C79" s="5" t="s">
        <v>38</v>
      </c>
      <c r="D79" s="5">
        <v>0.45833333333333331</v>
      </c>
      <c r="E79" s="5">
        <v>0.54166666666666663</v>
      </c>
      <c r="F79" s="5">
        <v>1</v>
      </c>
      <c r="G79" t="e">
        <f t="shared" si="4"/>
        <v>#REF!</v>
      </c>
      <c r="H79" t="e">
        <f t="shared" si="5"/>
        <v>#REF!</v>
      </c>
    </row>
    <row r="80" spans="1:8" x14ac:dyDescent="0.25">
      <c r="A80" t="str">
        <f ca="1">IF('ocena czasu dostaw i wsparcia'!S187='ocena czasu dostaw i wsparcia'!O187,'ocena czasu dostaw i wsparcia'!R187-'ocena czasu dostaw i wsparcia'!H187,"")</f>
        <v/>
      </c>
      <c r="B80" t="e">
        <f>VLOOKUP(C80,'ocena czasu dostaw i wsparcia'!#REF!,2,FALSE)</f>
        <v>#REF!</v>
      </c>
      <c r="C80" s="5" t="s">
        <v>38</v>
      </c>
      <c r="D80" s="5">
        <v>0.375</v>
      </c>
      <c r="E80" s="5">
        <v>0.95833333333333337</v>
      </c>
      <c r="F80" s="5">
        <v>1.3333333333333335</v>
      </c>
      <c r="G80" t="e">
        <f t="shared" si="4"/>
        <v>#REF!</v>
      </c>
      <c r="H80" t="e">
        <f t="shared" si="5"/>
        <v>#REF!</v>
      </c>
    </row>
    <row r="81" spans="1:8" x14ac:dyDescent="0.25">
      <c r="A81" t="str">
        <f ca="1">IF('ocena czasu dostaw i wsparcia'!S188='ocena czasu dostaw i wsparcia'!O188,'ocena czasu dostaw i wsparcia'!R188-'ocena czasu dostaw i wsparcia'!H188,"")</f>
        <v/>
      </c>
      <c r="B81" t="e">
        <f>VLOOKUP(C81,'ocena czasu dostaw i wsparcia'!#REF!,2,FALSE)</f>
        <v>#REF!</v>
      </c>
      <c r="C81" s="5" t="s">
        <v>38</v>
      </c>
      <c r="D81" s="5">
        <v>0.20833333333333334</v>
      </c>
      <c r="E81" s="5">
        <v>0.375</v>
      </c>
      <c r="F81" s="5">
        <v>0.58333333333333337</v>
      </c>
      <c r="G81" t="e">
        <f t="shared" si="4"/>
        <v>#REF!</v>
      </c>
      <c r="H81" t="e">
        <f t="shared" si="5"/>
        <v>#REF!</v>
      </c>
    </row>
    <row r="82" spans="1:8" x14ac:dyDescent="0.25">
      <c r="A82" t="str">
        <f ca="1">IF('ocena czasu dostaw i wsparcia'!S189='ocena czasu dostaw i wsparcia'!O189,'ocena czasu dostaw i wsparcia'!R189-'ocena czasu dostaw i wsparcia'!H189,"")</f>
        <v/>
      </c>
      <c r="B82" t="e">
        <f>VLOOKUP(C82,'ocena czasu dostaw i wsparcia'!#REF!,2,FALSE)</f>
        <v>#REF!</v>
      </c>
      <c r="C82" s="5" t="s">
        <v>40</v>
      </c>
      <c r="D82" s="5">
        <v>1.2083333333333333</v>
      </c>
      <c r="E82" s="5">
        <v>2.0416666666666665</v>
      </c>
      <c r="F82" s="5">
        <v>3.25</v>
      </c>
      <c r="G82" t="e">
        <f t="shared" si="4"/>
        <v>#REF!</v>
      </c>
      <c r="H82" t="e">
        <f t="shared" si="5"/>
        <v>#REF!</v>
      </c>
    </row>
    <row r="83" spans="1:8" x14ac:dyDescent="0.25">
      <c r="A83" t="str">
        <f ca="1">IF('ocena czasu dostaw i wsparcia'!S190='ocena czasu dostaw i wsparcia'!O190,'ocena czasu dostaw i wsparcia'!R190-'ocena czasu dostaw i wsparcia'!H190,"")</f>
        <v/>
      </c>
      <c r="B83" t="e">
        <f>VLOOKUP(C83,'ocena czasu dostaw i wsparcia'!#REF!,2,FALSE)</f>
        <v>#REF!</v>
      </c>
      <c r="C83" s="5" t="s">
        <v>39</v>
      </c>
      <c r="D83" s="5">
        <v>0.29166666666666669</v>
      </c>
      <c r="E83" s="5">
        <v>1.125</v>
      </c>
      <c r="F83" s="5">
        <v>1.4166666666666667</v>
      </c>
      <c r="G83" t="e">
        <f t="shared" si="4"/>
        <v>#REF!</v>
      </c>
      <c r="H83" t="e">
        <f t="shared" si="5"/>
        <v>#REF!</v>
      </c>
    </row>
    <row r="84" spans="1:8" x14ac:dyDescent="0.25">
      <c r="A84" t="str">
        <f ca="1">IF('ocena czasu dostaw i wsparcia'!S191='ocena czasu dostaw i wsparcia'!O191,'ocena czasu dostaw i wsparcia'!R191-'ocena czasu dostaw i wsparcia'!H191,"")</f>
        <v/>
      </c>
      <c r="B84" t="e">
        <f>VLOOKUP(C84,'ocena czasu dostaw i wsparcia'!#REF!,2,FALSE)</f>
        <v>#REF!</v>
      </c>
      <c r="C84" s="5" t="s">
        <v>39</v>
      </c>
      <c r="D84" s="5">
        <v>1.2916666666666667</v>
      </c>
      <c r="E84" s="5">
        <v>0.79166666666666663</v>
      </c>
      <c r="F84" s="5">
        <v>2.0833333333333335</v>
      </c>
      <c r="G84" t="e">
        <f t="shared" si="4"/>
        <v>#REF!</v>
      </c>
      <c r="H84" t="e">
        <f t="shared" si="5"/>
        <v>#REF!</v>
      </c>
    </row>
    <row r="85" spans="1:8" x14ac:dyDescent="0.25">
      <c r="A85" t="str">
        <f ca="1">IF('ocena czasu dostaw i wsparcia'!S192='ocena czasu dostaw i wsparcia'!O192,'ocena czasu dostaw i wsparcia'!R192-'ocena czasu dostaw i wsparcia'!H192,"")</f>
        <v/>
      </c>
      <c r="B85" t="e">
        <f>VLOOKUP(C85,'ocena czasu dostaw i wsparcia'!#REF!,2,FALSE)</f>
        <v>#REF!</v>
      </c>
      <c r="C85" s="5" t="s">
        <v>38</v>
      </c>
      <c r="D85" s="5">
        <v>0.29166666666666669</v>
      </c>
      <c r="E85" s="5">
        <v>0.625</v>
      </c>
      <c r="F85" s="5">
        <v>0.91666666666666674</v>
      </c>
      <c r="G85" t="e">
        <f t="shared" si="4"/>
        <v>#REF!</v>
      </c>
      <c r="H85" t="e">
        <f t="shared" si="5"/>
        <v>#REF!</v>
      </c>
    </row>
    <row r="86" spans="1:8" x14ac:dyDescent="0.25">
      <c r="A86">
        <f ca="1">IF('ocena czasu dostaw i wsparcia'!S193='ocena czasu dostaw i wsparcia'!O193,'ocena czasu dostaw i wsparcia'!R193-'ocena czasu dostaw i wsparcia'!H193,"")</f>
        <v>0.51843390747966289</v>
      </c>
      <c r="B86" t="e">
        <f>VLOOKUP(C86,'ocena czasu dostaw i wsparcia'!#REF!,2,FALSE)</f>
        <v>#REF!</v>
      </c>
      <c r="C86" s="5" t="s">
        <v>39</v>
      </c>
      <c r="D86" s="5">
        <v>0.625</v>
      </c>
      <c r="E86" s="5">
        <v>4.041666666666667</v>
      </c>
      <c r="F86" s="5">
        <v>4.666666666666667</v>
      </c>
      <c r="G86" t="e">
        <f t="shared" si="4"/>
        <v>#REF!</v>
      </c>
      <c r="H86" t="e">
        <f t="shared" si="5"/>
        <v>#REF!</v>
      </c>
    </row>
    <row r="87" spans="1:8" x14ac:dyDescent="0.25">
      <c r="A87" t="str">
        <f ca="1">IF('ocena czasu dostaw i wsparcia'!S194='ocena czasu dostaw i wsparcia'!O194,'ocena czasu dostaw i wsparcia'!R194-'ocena czasu dostaw i wsparcia'!H194,"")</f>
        <v/>
      </c>
      <c r="B87" t="e">
        <f>VLOOKUP(C87,'ocena czasu dostaw i wsparcia'!#REF!,2,FALSE)</f>
        <v>#REF!</v>
      </c>
      <c r="C87" s="5" t="s">
        <v>39</v>
      </c>
      <c r="D87" s="5">
        <v>1.4583333333333333</v>
      </c>
      <c r="E87" s="5">
        <v>1.375</v>
      </c>
      <c r="F87" s="5">
        <v>2.833333333333333</v>
      </c>
      <c r="G87" t="e">
        <f t="shared" si="4"/>
        <v>#REF!</v>
      </c>
      <c r="H87" t="e">
        <f t="shared" si="5"/>
        <v>#REF!</v>
      </c>
    </row>
    <row r="88" spans="1:8" x14ac:dyDescent="0.25">
      <c r="A88" t="str">
        <f ca="1">IF('ocena czasu dostaw i wsparcia'!S195='ocena czasu dostaw i wsparcia'!O195,'ocena czasu dostaw i wsparcia'!R195-'ocena czasu dostaw i wsparcia'!H195,"")</f>
        <v/>
      </c>
      <c r="B88" t="e">
        <f>VLOOKUP(C88,'ocena czasu dostaw i wsparcia'!#REF!,2,FALSE)</f>
        <v>#REF!</v>
      </c>
      <c r="C88" s="5" t="s">
        <v>40</v>
      </c>
      <c r="D88" s="5">
        <v>1.4583333333333333</v>
      </c>
      <c r="E88" s="5">
        <v>1.5416666666666667</v>
      </c>
      <c r="F88" s="5">
        <v>3</v>
      </c>
      <c r="G88" t="e">
        <f t="shared" si="4"/>
        <v>#REF!</v>
      </c>
      <c r="H88" t="e">
        <f t="shared" si="5"/>
        <v>#REF!</v>
      </c>
    </row>
    <row r="89" spans="1:8" x14ac:dyDescent="0.25">
      <c r="A89" t="str">
        <f ca="1">IF('ocena czasu dostaw i wsparcia'!S196='ocena czasu dostaw i wsparcia'!O196,'ocena czasu dostaw i wsparcia'!R196-'ocena czasu dostaw i wsparcia'!H196,"")</f>
        <v/>
      </c>
      <c r="B89" t="e">
        <f>VLOOKUP(C89,'ocena czasu dostaw i wsparcia'!#REF!,2,FALSE)</f>
        <v>#REF!</v>
      </c>
      <c r="C89" s="5" t="s">
        <v>38</v>
      </c>
      <c r="D89" s="5">
        <v>0.375</v>
      </c>
      <c r="E89" s="5">
        <v>1.125</v>
      </c>
      <c r="F89" s="5">
        <v>1.5</v>
      </c>
      <c r="G89" t="e">
        <f t="shared" si="4"/>
        <v>#REF!</v>
      </c>
      <c r="H89" t="e">
        <f t="shared" si="5"/>
        <v>#REF!</v>
      </c>
    </row>
    <row r="90" spans="1:8" x14ac:dyDescent="0.25">
      <c r="A90" t="str">
        <f ca="1">IF('ocena czasu dostaw i wsparcia'!S197='ocena czasu dostaw i wsparcia'!O197,'ocena czasu dostaw i wsparcia'!R197-'ocena czasu dostaw i wsparcia'!H197,"")</f>
        <v/>
      </c>
      <c r="B90" t="e">
        <f>VLOOKUP(C90,'ocena czasu dostaw i wsparcia'!#REF!,2,FALSE)</f>
        <v>#REF!</v>
      </c>
      <c r="C90" s="5" t="s">
        <v>38</v>
      </c>
      <c r="D90" s="5">
        <v>0.375</v>
      </c>
      <c r="E90" s="5">
        <v>0.54166666666666663</v>
      </c>
      <c r="F90" s="5">
        <v>0.91666666666666663</v>
      </c>
      <c r="G90" t="e">
        <f t="shared" si="4"/>
        <v>#REF!</v>
      </c>
      <c r="H90" t="e">
        <f t="shared" si="5"/>
        <v>#REF!</v>
      </c>
    </row>
    <row r="91" spans="1:8" x14ac:dyDescent="0.25">
      <c r="A91" t="str">
        <f ca="1">IF('ocena czasu dostaw i wsparcia'!S198='ocena czasu dostaw i wsparcia'!O198,'ocena czasu dostaw i wsparcia'!R198-'ocena czasu dostaw i wsparcia'!H198,"")</f>
        <v/>
      </c>
      <c r="B91" t="e">
        <f>VLOOKUP(C91,'ocena czasu dostaw i wsparcia'!#REF!,2,FALSE)</f>
        <v>#REF!</v>
      </c>
      <c r="C91" s="5" t="s">
        <v>38</v>
      </c>
      <c r="D91" s="5">
        <v>4.1666666666666664E-2</v>
      </c>
      <c r="E91" s="5">
        <v>0.45833333333333331</v>
      </c>
      <c r="F91" s="5">
        <v>0.5</v>
      </c>
      <c r="G91" t="e">
        <f t="shared" si="4"/>
        <v>#REF!</v>
      </c>
      <c r="H91" t="e">
        <f t="shared" si="5"/>
        <v>#REF!</v>
      </c>
    </row>
    <row r="92" spans="1:8" x14ac:dyDescent="0.25">
      <c r="A92" t="str">
        <f ca="1">IF('ocena czasu dostaw i wsparcia'!S199='ocena czasu dostaw i wsparcia'!O199,'ocena czasu dostaw i wsparcia'!R199-'ocena czasu dostaw i wsparcia'!H199,"")</f>
        <v/>
      </c>
      <c r="B92" t="e">
        <f>VLOOKUP(C92,'ocena czasu dostaw i wsparcia'!#REF!,2,FALSE)</f>
        <v>#REF!</v>
      </c>
      <c r="C92" s="5" t="s">
        <v>39</v>
      </c>
      <c r="D92" s="5">
        <v>0.95833333333333337</v>
      </c>
      <c r="E92" s="5">
        <v>3.5416666666666665</v>
      </c>
      <c r="F92" s="5">
        <v>4.5</v>
      </c>
      <c r="G92" t="e">
        <f t="shared" si="4"/>
        <v>#REF!</v>
      </c>
      <c r="H92" t="e">
        <f t="shared" si="5"/>
        <v>#REF!</v>
      </c>
    </row>
    <row r="93" spans="1:8" x14ac:dyDescent="0.25">
      <c r="A93" t="str">
        <f ca="1">IF('ocena czasu dostaw i wsparcia'!S200='ocena czasu dostaw i wsparcia'!O200,'ocena czasu dostaw i wsparcia'!R200-'ocena czasu dostaw i wsparcia'!H200,"")</f>
        <v/>
      </c>
      <c r="B93" t="e">
        <f>VLOOKUP(C93,'ocena czasu dostaw i wsparcia'!#REF!,2,FALSE)</f>
        <v>#REF!</v>
      </c>
      <c r="C93" s="5" t="s">
        <v>40</v>
      </c>
      <c r="D93" s="5">
        <v>1.7083333333333333</v>
      </c>
      <c r="E93" s="5">
        <v>3.7083333333333335</v>
      </c>
      <c r="F93" s="5">
        <v>5.416666666666667</v>
      </c>
      <c r="G93" t="e">
        <f t="shared" si="4"/>
        <v>#REF!</v>
      </c>
      <c r="H93" t="e">
        <f t="shared" si="5"/>
        <v>#REF!</v>
      </c>
    </row>
    <row r="94" spans="1:8" x14ac:dyDescent="0.25">
      <c r="A94" t="str">
        <f ca="1">IF('ocena czasu dostaw i wsparcia'!S201='ocena czasu dostaw i wsparcia'!O201,'ocena czasu dostaw i wsparcia'!R201-'ocena czasu dostaw i wsparcia'!H201,"")</f>
        <v/>
      </c>
      <c r="B94" t="e">
        <f>VLOOKUP(C94,'ocena czasu dostaw i wsparcia'!#REF!,2,FALSE)</f>
        <v>#REF!</v>
      </c>
      <c r="C94" s="5" t="s">
        <v>41</v>
      </c>
      <c r="D94" s="5">
        <v>2.0416666666666665</v>
      </c>
      <c r="E94" s="5">
        <v>7.875</v>
      </c>
      <c r="F94" s="5">
        <v>9.9166666666666661</v>
      </c>
      <c r="G94" t="e">
        <f t="shared" si="4"/>
        <v>#REF!</v>
      </c>
      <c r="H94" t="e">
        <f t="shared" si="5"/>
        <v>#REF!</v>
      </c>
    </row>
    <row r="95" spans="1:8" x14ac:dyDescent="0.25">
      <c r="A95" t="str">
        <f ca="1">IF('ocena czasu dostaw i wsparcia'!S202='ocena czasu dostaw i wsparcia'!O202,'ocena czasu dostaw i wsparcia'!R202-'ocena czasu dostaw i wsparcia'!H202,"")</f>
        <v/>
      </c>
      <c r="B95" t="e">
        <f>VLOOKUP(C95,'ocena czasu dostaw i wsparcia'!#REF!,2,FALSE)</f>
        <v>#REF!</v>
      </c>
      <c r="C95" s="5" t="s">
        <v>38</v>
      </c>
      <c r="D95" s="5">
        <v>0.45833333333333331</v>
      </c>
      <c r="E95" s="5">
        <v>1.375</v>
      </c>
      <c r="F95" s="5">
        <v>1.8333333333333333</v>
      </c>
      <c r="G95" t="e">
        <f t="shared" si="4"/>
        <v>#REF!</v>
      </c>
      <c r="H95" t="e">
        <f t="shared" si="5"/>
        <v>#REF!</v>
      </c>
    </row>
    <row r="96" spans="1:8" x14ac:dyDescent="0.25">
      <c r="A96" t="str">
        <f ca="1">IF('ocena czasu dostaw i wsparcia'!S203='ocena czasu dostaw i wsparcia'!O203,'ocena czasu dostaw i wsparcia'!R203-'ocena czasu dostaw i wsparcia'!H203,"")</f>
        <v/>
      </c>
      <c r="B96" t="e">
        <f>VLOOKUP(C96,'ocena czasu dostaw i wsparcia'!#REF!,2,FALSE)</f>
        <v>#REF!</v>
      </c>
      <c r="C96" s="5" t="s">
        <v>38</v>
      </c>
      <c r="D96" s="5">
        <v>0.20833333333333334</v>
      </c>
      <c r="E96" s="5">
        <v>0.875</v>
      </c>
      <c r="F96" s="5">
        <v>1.0833333333333333</v>
      </c>
      <c r="G96" t="e">
        <f t="shared" si="4"/>
        <v>#REF!</v>
      </c>
      <c r="H96" t="e">
        <f t="shared" si="5"/>
        <v>#REF!</v>
      </c>
    </row>
    <row r="97" spans="1:8" x14ac:dyDescent="0.25">
      <c r="A97">
        <f ca="1">IF('ocena czasu dostaw i wsparcia'!S204='ocena czasu dostaw i wsparcia'!O204,'ocena czasu dostaw i wsparcia'!R204-'ocena czasu dostaw i wsparcia'!H204,"")</f>
        <v>0.22369471759924231</v>
      </c>
      <c r="B97" t="e">
        <f>VLOOKUP(C97,'ocena czasu dostaw i wsparcia'!#REF!,2,FALSE)</f>
        <v>#REF!</v>
      </c>
      <c r="C97" s="5" t="s">
        <v>39</v>
      </c>
      <c r="D97" s="5">
        <v>1.0416666666666667</v>
      </c>
      <c r="E97" s="5">
        <v>3.375</v>
      </c>
      <c r="F97" s="5">
        <v>4.416666666666667</v>
      </c>
      <c r="G97" t="e">
        <f t="shared" ref="G97:G100" si="6">IF(B97&lt;F97,C97,"")</f>
        <v>#REF!</v>
      </c>
      <c r="H97" t="e">
        <f t="shared" ref="H97:H100" si="7">IF(G97=C97,F97-B97,"")</f>
        <v>#REF!</v>
      </c>
    </row>
    <row r="98" spans="1:8" x14ac:dyDescent="0.25">
      <c r="A98" t="str">
        <f ca="1">IF('ocena czasu dostaw i wsparcia'!S205='ocena czasu dostaw i wsparcia'!O205,'ocena czasu dostaw i wsparcia'!R205-'ocena czasu dostaw i wsparcia'!H205,"")</f>
        <v/>
      </c>
      <c r="B98" t="e">
        <f>VLOOKUP(C98,'ocena czasu dostaw i wsparcia'!#REF!,2,FALSE)</f>
        <v>#REF!</v>
      </c>
      <c r="C98" s="5" t="s">
        <v>39</v>
      </c>
      <c r="D98" s="5">
        <v>0.20833333333333334</v>
      </c>
      <c r="E98" s="5">
        <v>4.208333333333333</v>
      </c>
      <c r="F98" s="5">
        <v>4.4166666666666661</v>
      </c>
      <c r="G98" t="e">
        <f t="shared" si="6"/>
        <v>#REF!</v>
      </c>
      <c r="H98" t="e">
        <f t="shared" si="7"/>
        <v>#REF!</v>
      </c>
    </row>
    <row r="99" spans="1:8" x14ac:dyDescent="0.25">
      <c r="A99" t="str">
        <f ca="1">IF('ocena czasu dostaw i wsparcia'!S206='ocena czasu dostaw i wsparcia'!O206,'ocena czasu dostaw i wsparcia'!R206-'ocena czasu dostaw i wsparcia'!H206,"")</f>
        <v/>
      </c>
      <c r="B99" t="e">
        <f>VLOOKUP(C99,'ocena czasu dostaw i wsparcia'!#REF!,2,FALSE)</f>
        <v>#REF!</v>
      </c>
      <c r="C99" s="5" t="s">
        <v>40</v>
      </c>
      <c r="D99" s="5">
        <v>1.375</v>
      </c>
      <c r="E99" s="5">
        <v>3.375</v>
      </c>
      <c r="F99" s="5">
        <v>4.75</v>
      </c>
      <c r="G99" t="e">
        <f t="shared" si="6"/>
        <v>#REF!</v>
      </c>
      <c r="H99" t="e">
        <f t="shared" si="7"/>
        <v>#REF!</v>
      </c>
    </row>
    <row r="100" spans="1:8" x14ac:dyDescent="0.25">
      <c r="A100" t="str">
        <f ca="1">IF('ocena czasu dostaw i wsparcia'!S207='ocena czasu dostaw i wsparcia'!O207,'ocena czasu dostaw i wsparcia'!R207-'ocena czasu dostaw i wsparcia'!H207,"")</f>
        <v/>
      </c>
      <c r="B100" t="e">
        <f>VLOOKUP(C100,'ocena czasu dostaw i wsparcia'!#REF!,2,FALSE)</f>
        <v>#REF!</v>
      </c>
      <c r="C100" s="5" t="s">
        <v>40</v>
      </c>
      <c r="D100" s="5">
        <v>1.625</v>
      </c>
      <c r="E100" s="5">
        <v>4.958333333333333</v>
      </c>
      <c r="F100" s="5">
        <v>6.583333333333333</v>
      </c>
      <c r="G100" t="e">
        <f t="shared" si="6"/>
        <v>#REF!</v>
      </c>
      <c r="H100" t="e">
        <f t="shared" si="7"/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621E-5C55-4B2F-8239-402E730810D8}">
  <dimension ref="A1:A11"/>
  <sheetViews>
    <sheetView tabSelected="1" workbookViewId="0">
      <selection activeCell="A5" sqref="A5"/>
    </sheetView>
  </sheetViews>
  <sheetFormatPr defaultRowHeight="15" x14ac:dyDescent="0.25"/>
  <cols>
    <col min="1" max="1" width="56.5703125" bestFit="1" customWidth="1"/>
  </cols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58</v>
      </c>
    </row>
    <row r="4" spans="1:1" x14ac:dyDescent="0.25">
      <c r="A4" t="s">
        <v>50</v>
      </c>
    </row>
    <row r="5" spans="1:1" x14ac:dyDescent="0.25">
      <c r="A5" t="s">
        <v>57</v>
      </c>
    </row>
    <row r="6" spans="1:1" x14ac:dyDescent="0.25">
      <c r="A6" t="s">
        <v>51</v>
      </c>
    </row>
    <row r="7" spans="1:1" x14ac:dyDescent="0.25">
      <c r="A7" t="s">
        <v>52</v>
      </c>
    </row>
    <row r="8" spans="1:1" x14ac:dyDescent="0.25">
      <c r="A8" t="s">
        <v>53</v>
      </c>
    </row>
    <row r="9" spans="1:1" x14ac:dyDescent="0.25">
      <c r="A9" t="s">
        <v>54</v>
      </c>
    </row>
    <row r="10" spans="1:1" x14ac:dyDescent="0.25">
      <c r="A10" t="s">
        <v>55</v>
      </c>
    </row>
    <row r="11" spans="1:1" x14ac:dyDescent="0.25">
      <c r="A1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ocena w trakcie wyboru dostawcy</vt:lpstr>
      <vt:lpstr>Arkusz5</vt:lpstr>
      <vt:lpstr>ocena czasu dostaw i wsparcia</vt:lpstr>
      <vt:lpstr>a</vt:lpstr>
      <vt:lpstr>porównanie satysfakcji użytkown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2018-01-19T19:56:05Z</dcterms:created>
  <dcterms:modified xsi:type="dcterms:W3CDTF">2018-01-21T17:11:17Z</dcterms:modified>
</cp:coreProperties>
</file>