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546F3CCE-F5E0-4345-AAEC-55166EB23981}" xr6:coauthVersionLast="47" xr6:coauthVersionMax="47" xr10:uidLastSave="{00000000-0000-0000-0000-000000000000}"/>
  <bookViews>
    <workbookView minimized="1" xWindow="6480" yWindow="1800" windowWidth="10332" windowHeight="10788" xr2:uid="{00000000-000D-0000-FFFF-FFFF00000000}"/>
  </bookViews>
  <sheets>
    <sheet name="Sheet1" sheetId="1" r:id="rId1"/>
  </sheets>
  <definedNames>
    <definedName name="_xlchart.v1.0" hidden="1">Sheet1!$J$3</definedName>
    <definedName name="_xlchart.v1.1" hidden="1">Sheet1!$J$4:$J$27</definedName>
    <definedName name="_xlchart.v1.2" hidden="1">Sheet1!$K$3</definedName>
    <definedName name="_xlchart.v1.3" hidden="1">Sheet1!$K$4:$K$27</definedName>
    <definedName name="_xlchart.v1.4" hidden="1">Sheet1!$L$3</definedName>
    <definedName name="_xlchart.v1.5" hidden="1">Sheet1!$L$4:$L$27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AD28" i="1"/>
  <c r="AE28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M28" i="1"/>
  <c r="Z28" i="1"/>
  <c r="Y7" i="1"/>
  <c r="Y8" i="1"/>
  <c r="Y10" i="1"/>
  <c r="Y11" i="1"/>
  <c r="Y12" i="1"/>
  <c r="Y15" i="1"/>
  <c r="W21" i="1"/>
  <c r="W20" i="1"/>
  <c r="W19" i="1"/>
  <c r="W18" i="1"/>
  <c r="W17" i="1"/>
  <c r="W9" i="1"/>
  <c r="W8" i="1"/>
  <c r="W7" i="1"/>
  <c r="W6" i="1"/>
  <c r="W5" i="1"/>
  <c r="V17" i="1"/>
  <c r="AI17" i="1" s="1"/>
  <c r="V18" i="1"/>
  <c r="AI18" i="1" s="1"/>
  <c r="V19" i="1"/>
  <c r="AI19" i="1" s="1"/>
  <c r="V20" i="1"/>
  <c r="AI20" i="1" s="1"/>
  <c r="V21" i="1"/>
  <c r="AI21" i="1" s="1"/>
  <c r="V22" i="1"/>
  <c r="AI22" i="1" s="1"/>
  <c r="V23" i="1"/>
  <c r="AI23" i="1" s="1"/>
  <c r="V24" i="1"/>
  <c r="AI24" i="1" s="1"/>
  <c r="V25" i="1"/>
  <c r="AI25" i="1" s="1"/>
  <c r="V26" i="1"/>
  <c r="AI26" i="1" s="1"/>
  <c r="V27" i="1"/>
  <c r="AI27" i="1" s="1"/>
  <c r="V4" i="1"/>
  <c r="AI4" i="1" s="1"/>
  <c r="V5" i="1"/>
  <c r="AI5" i="1" s="1"/>
  <c r="V6" i="1"/>
  <c r="AI6" i="1" s="1"/>
  <c r="V7" i="1"/>
  <c r="AI7" i="1" s="1"/>
  <c r="V8" i="1"/>
  <c r="AI8" i="1" s="1"/>
  <c r="V9" i="1"/>
  <c r="AI9" i="1" s="1"/>
  <c r="V10" i="1"/>
  <c r="AI10" i="1" s="1"/>
  <c r="V11" i="1"/>
  <c r="AI11" i="1" s="1"/>
  <c r="V12" i="1"/>
  <c r="AI12" i="1" s="1"/>
  <c r="V13" i="1"/>
  <c r="V14" i="1"/>
  <c r="V16" i="1"/>
  <c r="AI16" i="1" s="1"/>
  <c r="V15" i="1"/>
  <c r="W15" i="1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4" i="1"/>
  <c r="S28" i="1"/>
  <c r="T28" i="1" s="1"/>
  <c r="R28" i="1"/>
  <c r="Q28" i="1"/>
  <c r="Y27" i="1" l="1"/>
  <c r="Y14" i="1"/>
  <c r="AI14" i="1"/>
  <c r="Y23" i="1"/>
  <c r="Y9" i="1"/>
  <c r="W22" i="1"/>
  <c r="Y22" i="1"/>
  <c r="Y13" i="1"/>
  <c r="AI13" i="1"/>
  <c r="W11" i="1"/>
  <c r="W23" i="1"/>
  <c r="Y21" i="1"/>
  <c r="Y24" i="1"/>
  <c r="W12" i="1"/>
  <c r="W24" i="1"/>
  <c r="Y20" i="1"/>
  <c r="Y6" i="1"/>
  <c r="Y25" i="1"/>
  <c r="W10" i="1"/>
  <c r="W13" i="1"/>
  <c r="W25" i="1"/>
  <c r="Y19" i="1"/>
  <c r="Y5" i="1"/>
  <c r="O12" i="1"/>
  <c r="W26" i="1"/>
  <c r="Y18" i="1"/>
  <c r="W27" i="1"/>
  <c r="Y17" i="1"/>
  <c r="Y26" i="1"/>
  <c r="W14" i="1"/>
  <c r="W4" i="1"/>
  <c r="W16" i="1"/>
  <c r="Y4" i="1"/>
  <c r="Y16" i="1"/>
  <c r="Y28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5" i="1"/>
  <c r="K4" i="1"/>
  <c r="J28" i="1"/>
  <c r="L28" i="1"/>
  <c r="N28" i="1" s="1"/>
  <c r="K28" i="1" l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61" i="1"/>
  <c r="E61" i="1" s="1"/>
  <c r="C4" i="1"/>
  <c r="D4" i="1" s="1"/>
  <c r="C5" i="1"/>
  <c r="D5" i="1"/>
  <c r="E5" i="1"/>
  <c r="C6" i="1"/>
  <c r="D6" i="1" s="1"/>
  <c r="E6" i="1" s="1"/>
  <c r="C7" i="1"/>
  <c r="D7" i="1" s="1"/>
  <c r="E7" i="1" s="1"/>
  <c r="C8" i="1"/>
  <c r="D8" i="1"/>
  <c r="E8" i="1" s="1"/>
  <c r="C9" i="1"/>
  <c r="D9" i="1" s="1"/>
  <c r="E9" i="1" s="1"/>
  <c r="C10" i="1"/>
  <c r="D10" i="1" s="1"/>
  <c r="E10" i="1" s="1"/>
  <c r="C11" i="1"/>
  <c r="D11" i="1"/>
  <c r="E11" i="1"/>
  <c r="C12" i="1"/>
  <c r="D12" i="1" s="1"/>
  <c r="E12" i="1" s="1"/>
  <c r="C13" i="1"/>
  <c r="D13" i="1"/>
  <c r="E13" i="1"/>
  <c r="C14" i="1"/>
  <c r="D14" i="1"/>
  <c r="E14" i="1" s="1"/>
  <c r="C15" i="1"/>
  <c r="D15" i="1" s="1"/>
  <c r="E15" i="1" s="1"/>
  <c r="C16" i="1"/>
  <c r="D16" i="1"/>
  <c r="E16" i="1"/>
  <c r="C17" i="1"/>
  <c r="D17" i="1"/>
  <c r="E17" i="1" s="1"/>
  <c r="C18" i="1"/>
  <c r="D18" i="1"/>
  <c r="E18" i="1"/>
  <c r="C19" i="1"/>
  <c r="D19" i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/>
  <c r="E24" i="1"/>
  <c r="C25" i="1"/>
  <c r="D25" i="1"/>
  <c r="E25" i="1" s="1"/>
  <c r="C26" i="1"/>
  <c r="D26" i="1"/>
  <c r="E26" i="1" s="1"/>
  <c r="C27" i="1"/>
  <c r="D27" i="1"/>
  <c r="E27" i="1" s="1"/>
  <c r="H21" i="1" l="1"/>
  <c r="G21" i="1" s="1"/>
  <c r="H26" i="1"/>
  <c r="G26" i="1"/>
  <c r="H8" i="1"/>
  <c r="G8" i="1"/>
  <c r="H6" i="1"/>
  <c r="G6" i="1" s="1"/>
  <c r="H25" i="1"/>
  <c r="G25" i="1" s="1"/>
  <c r="H5" i="1"/>
  <c r="G5" i="1"/>
  <c r="H20" i="1"/>
  <c r="G20" i="1" s="1"/>
  <c r="H24" i="1"/>
  <c r="G24" i="1"/>
  <c r="H12" i="1"/>
  <c r="G12" i="1"/>
  <c r="H23" i="1"/>
  <c r="G23" i="1" s="1"/>
  <c r="H14" i="1"/>
  <c r="G14" i="1"/>
  <c r="H7" i="1"/>
  <c r="G7" i="1"/>
  <c r="G22" i="1"/>
  <c r="H22" i="1"/>
  <c r="H17" i="1"/>
  <c r="G17" i="1"/>
  <c r="H27" i="1"/>
  <c r="G27" i="1" s="1"/>
  <c r="H10" i="1"/>
  <c r="G10" i="1" s="1"/>
  <c r="H9" i="1"/>
  <c r="G9" i="1" s="1"/>
  <c r="H19" i="1"/>
  <c r="G19" i="1"/>
  <c r="H13" i="1"/>
  <c r="G13" i="1" s="1"/>
  <c r="H18" i="1"/>
  <c r="G18" i="1" s="1"/>
  <c r="H11" i="1"/>
  <c r="G11" i="1" s="1"/>
  <c r="H16" i="1"/>
  <c r="G16" i="1"/>
  <c r="H15" i="1"/>
  <c r="G15" i="1"/>
  <c r="E4" i="1"/>
  <c r="D28" i="1"/>
  <c r="C28" i="1"/>
  <c r="H4" i="1" l="1"/>
  <c r="H28" i="1" s="1"/>
  <c r="G4" i="1"/>
  <c r="G28" i="1" s="1"/>
  <c r="E28" i="1"/>
  <c r="AA8" i="1"/>
  <c r="AA16" i="1"/>
  <c r="AA19" i="1"/>
  <c r="AA17" i="1"/>
  <c r="AA12" i="1"/>
  <c r="AA6" i="1"/>
  <c r="AA5" i="1"/>
  <c r="AA14" i="1"/>
  <c r="AA20" i="1"/>
  <c r="AA7" i="1"/>
  <c r="AA10" i="1"/>
  <c r="AA18" i="1"/>
  <c r="AA13" i="1"/>
  <c r="AA15" i="1"/>
  <c r="AA27" i="1"/>
  <c r="AA25" i="1"/>
  <c r="AA9" i="1"/>
  <c r="AA26" i="1"/>
  <c r="AA11" i="1"/>
  <c r="AA23" i="1"/>
  <c r="AA24" i="1"/>
  <c r="AA4" i="1"/>
  <c r="AA22" i="1"/>
  <c r="AA21" i="1"/>
  <c r="AA28" i="1" l="1"/>
</calcChain>
</file>

<file path=xl/sharedStrings.xml><?xml version="1.0" encoding="utf-8"?>
<sst xmlns="http://schemas.openxmlformats.org/spreadsheetml/2006/main" count="25" uniqueCount="17">
  <si>
    <t>492 hh</t>
  </si>
  <si>
    <t>Total</t>
  </si>
  <si>
    <t>Elastic</t>
  </si>
  <si>
    <t>Inelastic</t>
  </si>
  <si>
    <t>1hh</t>
  </si>
  <si>
    <t>urban 1hh</t>
  </si>
  <si>
    <t>urban 492 hh</t>
  </si>
  <si>
    <t>load per hh (kW)</t>
  </si>
  <si>
    <t>% inelasic</t>
  </si>
  <si>
    <t>after</t>
  </si>
  <si>
    <t>before</t>
  </si>
  <si>
    <t>EV</t>
  </si>
  <si>
    <t>Total (before)</t>
  </si>
  <si>
    <t>Total (after)</t>
  </si>
  <si>
    <t>flattered</t>
  </si>
  <si>
    <t>with EV</t>
  </si>
  <si>
    <t>reverse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</si>
</sst>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325083268100258E-2"/>
          <c:y val="2.1926226287582316E-2"/>
          <c:w val="0.90990007827968877"/>
          <c:h val="0.9185439896558562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Elastic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Sheet1!$J$4:$J$27</c:f>
              <c:numCache>
                <c:formatCode>General</c:formatCode>
                <c:ptCount val="24"/>
                <c:pt idx="0">
                  <c:v>4.5972249999999999</c:v>
                </c:pt>
                <c:pt idx="1">
                  <c:v>3.2688920000000001</c:v>
                </c:pt>
                <c:pt idx="2">
                  <c:v>5.1644480000000001</c:v>
                </c:pt>
                <c:pt idx="3">
                  <c:v>6.9405590000000004</c:v>
                </c:pt>
                <c:pt idx="4">
                  <c:v>10.298894000000001</c:v>
                </c:pt>
                <c:pt idx="5">
                  <c:v>14.866116999999999</c:v>
                </c:pt>
                <c:pt idx="6">
                  <c:v>25.358898</c:v>
                </c:pt>
                <c:pt idx="7">
                  <c:v>30.321958500000001</c:v>
                </c:pt>
                <c:pt idx="8">
                  <c:v>36.583350000000003</c:v>
                </c:pt>
                <c:pt idx="9">
                  <c:v>39.926684000000002</c:v>
                </c:pt>
                <c:pt idx="10">
                  <c:v>42.881681</c:v>
                </c:pt>
                <c:pt idx="11">
                  <c:v>42.225014999999999</c:v>
                </c:pt>
                <c:pt idx="12">
                  <c:v>35.314458000000002</c:v>
                </c:pt>
                <c:pt idx="13">
                  <c:v>30.896118999999999</c:v>
                </c:pt>
                <c:pt idx="14">
                  <c:v>22.433340000000001</c:v>
                </c:pt>
                <c:pt idx="15">
                  <c:v>17.537783999999998</c:v>
                </c:pt>
                <c:pt idx="16">
                  <c:v>16.985562000000002</c:v>
                </c:pt>
                <c:pt idx="17">
                  <c:v>17.731670999999999</c:v>
                </c:pt>
                <c:pt idx="18">
                  <c:v>29.298894000000001</c:v>
                </c:pt>
                <c:pt idx="19">
                  <c:v>30.851115999999902</c:v>
                </c:pt>
                <c:pt idx="20">
                  <c:v>26.731670999999999</c:v>
                </c:pt>
                <c:pt idx="21">
                  <c:v>17.507781999999899</c:v>
                </c:pt>
                <c:pt idx="22">
                  <c:v>4.7016689999999999</c:v>
                </c:pt>
                <c:pt idx="23">
                  <c:v>4.2538910000000003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2-4FBC-91C4-6816F6036C58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Inelastic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Sheet1!$K$4:$K$27</c:f>
              <c:numCache>
                <c:formatCode>General</c:formatCode>
                <c:ptCount val="24"/>
                <c:pt idx="0">
                  <c:v>44.149818315715365</c:v>
                </c:pt>
                <c:pt idx="1">
                  <c:v>38.479598123178384</c:v>
                </c:pt>
                <c:pt idx="2">
                  <c:v>32.784219253008125</c:v>
                </c:pt>
                <c:pt idx="3">
                  <c:v>28.812125638318975</c:v>
                </c:pt>
                <c:pt idx="4">
                  <c:v>25.918604648796926</c:v>
                </c:pt>
                <c:pt idx="5">
                  <c:v>27.331806755321974</c:v>
                </c:pt>
                <c:pt idx="6">
                  <c:v>27.437355393601106</c:v>
                </c:pt>
                <c:pt idx="7">
                  <c:v>27.045709639011562</c:v>
                </c:pt>
                <c:pt idx="8">
                  <c:v>20.753667715049076</c:v>
                </c:pt>
                <c:pt idx="9">
                  <c:v>23.718301300444097</c:v>
                </c:pt>
                <c:pt idx="10">
                  <c:v>24.481741358033361</c:v>
                </c:pt>
                <c:pt idx="11">
                  <c:v>31.022194259575684</c:v>
                </c:pt>
                <c:pt idx="12">
                  <c:v>44.494757679299809</c:v>
                </c:pt>
                <c:pt idx="13">
                  <c:v>56.748227707208898</c:v>
                </c:pt>
                <c:pt idx="14">
                  <c:v>74.142730023828207</c:v>
                </c:pt>
                <c:pt idx="15">
                  <c:v>88.942300809706936</c:v>
                </c:pt>
                <c:pt idx="16">
                  <c:v>105.24488640546426</c:v>
                </c:pt>
                <c:pt idx="17">
                  <c:v>113.04889963366568</c:v>
                </c:pt>
                <c:pt idx="18">
                  <c:v>103.25984255460953</c:v>
                </c:pt>
                <c:pt idx="19">
                  <c:v>98.849209237719435</c:v>
                </c:pt>
                <c:pt idx="20">
                  <c:v>94.994865899486143</c:v>
                </c:pt>
                <c:pt idx="21">
                  <c:v>85.780174796033805</c:v>
                </c:pt>
                <c:pt idx="22">
                  <c:v>77.400467603886298</c:v>
                </c:pt>
                <c:pt idx="23">
                  <c:v>58.03405505418786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2-4FBC-91C4-6816F6036C58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Sheet1!$L$4:$L$27</c:f>
              <c:numCache>
                <c:formatCode>General</c:formatCode>
                <c:ptCount val="24"/>
                <c:pt idx="0">
                  <c:v>48.747043315715366</c:v>
                </c:pt>
                <c:pt idx="1">
                  <c:v>41.748490123178385</c:v>
                </c:pt>
                <c:pt idx="2">
                  <c:v>37.948667253008125</c:v>
                </c:pt>
                <c:pt idx="3">
                  <c:v>35.752684638318975</c:v>
                </c:pt>
                <c:pt idx="4">
                  <c:v>36.217498648796926</c:v>
                </c:pt>
                <c:pt idx="5">
                  <c:v>42.197923755321973</c:v>
                </c:pt>
                <c:pt idx="6">
                  <c:v>52.796253393601106</c:v>
                </c:pt>
                <c:pt idx="7">
                  <c:v>57.367668139011563</c:v>
                </c:pt>
                <c:pt idx="8">
                  <c:v>57.337017715049079</c:v>
                </c:pt>
                <c:pt idx="9">
                  <c:v>63.644985300444098</c:v>
                </c:pt>
                <c:pt idx="10">
                  <c:v>67.363422358033361</c:v>
                </c:pt>
                <c:pt idx="11">
                  <c:v>73.247209259575683</c:v>
                </c:pt>
                <c:pt idx="12">
                  <c:v>79.809215679299811</c:v>
                </c:pt>
                <c:pt idx="13">
                  <c:v>87.644346707208896</c:v>
                </c:pt>
                <c:pt idx="14">
                  <c:v>96.576070023828208</c:v>
                </c:pt>
                <c:pt idx="15">
                  <c:v>106.48008480970694</c:v>
                </c:pt>
                <c:pt idx="16">
                  <c:v>122.23044840546426</c:v>
                </c:pt>
                <c:pt idx="17">
                  <c:v>130.78057063366569</c:v>
                </c:pt>
                <c:pt idx="18">
                  <c:v>132.55873655460954</c:v>
                </c:pt>
                <c:pt idx="19">
                  <c:v>129.70032523771934</c:v>
                </c:pt>
                <c:pt idx="20">
                  <c:v>121.72653689948615</c:v>
                </c:pt>
                <c:pt idx="21">
                  <c:v>103.2879567960337</c:v>
                </c:pt>
                <c:pt idx="22">
                  <c:v>82.102136603886294</c:v>
                </c:pt>
                <c:pt idx="23">
                  <c:v>62.287946054187863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2-4FBC-91C4-6816F603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-589177760"/>
        <c:axId val="-589173952"/>
        <c:axId val="-588120656"/>
      </c:bar3DChart>
      <c:catAx>
        <c:axId val="-5891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</a:p>
            </c:rich>
          </c:tx>
          <c:layout>
            <c:manualLayout>
              <c:xMode val="edge"/>
              <c:yMode val="edge"/>
              <c:x val="0.48025778575923622"/>
              <c:y val="0.82616522869958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173952"/>
        <c:crosses val="autoZero"/>
        <c:auto val="1"/>
        <c:lblAlgn val="ctr"/>
        <c:lblOffset val="100"/>
        <c:noMultiLvlLbl val="0"/>
      </c:catAx>
      <c:valAx>
        <c:axId val="-5891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 (kW)</a:t>
                </a:r>
              </a:p>
            </c:rich>
          </c:tx>
          <c:layout>
            <c:manualLayout>
              <c:xMode val="edge"/>
              <c:yMode val="edge"/>
              <c:x val="6.0947716802445477E-2"/>
              <c:y val="0.33275886650252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177760"/>
        <c:crosses val="autoZero"/>
        <c:crossBetween val="between"/>
      </c:valAx>
      <c:serAx>
        <c:axId val="-588120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-5891739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130628</xdr:colOff>
      <xdr:row>41</xdr:row>
      <xdr:rowOff>97970</xdr:rowOff>
    </xdr:from>
    <xdr:to>
      <xdr:col>19</xdr:col>
      <xdr:colOff>598715</xdr:colOff>
      <xdr:row>57</xdr:row>
      <xdr:rowOff>87085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61"/>
  <sheetViews>
    <sheetView tabSelected="1" topLeftCell="A19" zoomScale="70" zoomScaleNormal="70" workbookViewId="0">
      <selection activeCell="L14" sqref="L14"/>
    </sheetView>
  </sheetViews>
  <sheetFormatPr defaultRowHeight="14.4" x14ac:dyDescent="0.3"/>
  <cols>
    <col min="4" max="9" width="13.77734375" customWidth="1"/>
    <col min="14" max="14" width="11.44140625" customWidth="1"/>
    <col min="23" max="23" width="15.109375" customWidth="1"/>
    <col min="25" max="25" width="13.88671875" customWidth="1"/>
    <col min="26" max="26" width="15.5546875" customWidth="1"/>
    <col min="27" max="27" width="11.21875" customWidth="1"/>
    <col min="29" max="29" width="11.33203125" customWidth="1"/>
    <col min="32" max="32" width="14.6640625" customWidth="1"/>
  </cols>
  <sheetData>
    <row r="2" spans="1:38" x14ac:dyDescent="0.3">
      <c r="B2" t="s">
        <v>0</v>
      </c>
      <c r="C2" t="s">
        <v>4</v>
      </c>
      <c r="D2" t="s">
        <v>5</v>
      </c>
      <c r="E2" t="s">
        <v>6</v>
      </c>
    </row>
    <row r="3" spans="1:38" x14ac:dyDescent="0.3">
      <c r="F3" t="s">
        <v>8</v>
      </c>
      <c r="G3" t="s">
        <v>2</v>
      </c>
      <c r="H3" t="s">
        <v>3</v>
      </c>
      <c r="J3" s="1" t="s">
        <v>2</v>
      </c>
      <c r="K3" s="1" t="s">
        <v>3</v>
      </c>
      <c r="L3" s="1" t="s">
        <v>1</v>
      </c>
      <c r="M3" t="s">
        <v>11</v>
      </c>
      <c r="N3" s="1" t="s">
        <v>12</v>
      </c>
      <c r="O3" s="1"/>
      <c r="Q3" s="1" t="s">
        <v>9</v>
      </c>
      <c r="R3" s="1" t="s">
        <v>10</v>
      </c>
      <c r="S3" t="s">
        <v>11</v>
      </c>
      <c r="T3" t="s">
        <v>15</v>
      </c>
      <c r="Y3" t="s">
        <v>2</v>
      </c>
      <c r="Z3" t="s">
        <v>3</v>
      </c>
      <c r="AA3" t="s">
        <v>13</v>
      </c>
      <c r="AD3" s="1" t="s">
        <v>12</v>
      </c>
      <c r="AE3" t="s">
        <v>13</v>
      </c>
      <c r="AF3" t="s">
        <v>14</v>
      </c>
      <c r="AI3" t="s">
        <v>16</v>
      </c>
    </row>
    <row r="4" spans="1:38" x14ac:dyDescent="0.3">
      <c r="A4">
        <v>1</v>
      </c>
      <c r="B4">
        <v>21.77286213959389</v>
      </c>
      <c r="C4">
        <f>B4/492</f>
        <v>4.4253784836572947E-2</v>
      </c>
      <c r="D4">
        <f>C4*2.23889</f>
        <v>9.9079356332754803E-2</v>
      </c>
      <c r="E4">
        <f>D4*492</f>
        <v>48.747043315715366</v>
      </c>
      <c r="F4">
        <v>0.88517816426836426</v>
      </c>
      <c r="G4">
        <f>E4-H4</f>
        <v>5.5972250000000017</v>
      </c>
      <c r="H4">
        <f>E4*F4</f>
        <v>43.149818315715365</v>
      </c>
      <c r="J4">
        <v>4.5972249999999999</v>
      </c>
      <c r="K4">
        <f>L4-J4</f>
        <v>44.149818315715365</v>
      </c>
      <c r="L4">
        <v>48.747043315715366</v>
      </c>
      <c r="M4">
        <v>10</v>
      </c>
      <c r="N4">
        <f>M4+L4</f>
        <v>58.747043315715366</v>
      </c>
      <c r="Q4">
        <v>0</v>
      </c>
      <c r="R4">
        <v>4.5972249999999999</v>
      </c>
      <c r="S4">
        <v>10</v>
      </c>
      <c r="T4">
        <f>S4+R4</f>
        <v>14.597225</v>
      </c>
      <c r="U4">
        <v>0</v>
      </c>
      <c r="V4">
        <f t="shared" ref="V4:V14" si="0">U4*3.221908981</f>
        <v>0</v>
      </c>
      <c r="W4">
        <f>V4*42.9647</f>
        <v>0</v>
      </c>
      <c r="X4">
        <v>1</v>
      </c>
      <c r="Y4">
        <f>V4*86.05</f>
        <v>0</v>
      </c>
      <c r="Z4">
        <v>44.149818315715365</v>
      </c>
      <c r="AA4">
        <f>Z4+Y4</f>
        <v>44.149818315715365</v>
      </c>
      <c r="AD4">
        <v>58.747043315715366</v>
      </c>
      <c r="AE4">
        <v>44.149818315715365</v>
      </c>
      <c r="AF4">
        <v>82.890538928449402</v>
      </c>
      <c r="AI4">
        <f>1-V4</f>
        <v>1</v>
      </c>
      <c r="AJ4">
        <v>1</v>
      </c>
      <c r="AL4">
        <v>0</v>
      </c>
    </row>
    <row r="5" spans="1:38" x14ac:dyDescent="0.3">
      <c r="A5">
        <v>2</v>
      </c>
      <c r="B5">
        <v>18.646959039157075</v>
      </c>
      <c r="C5">
        <f t="shared" ref="C5:C27" si="1">B5/492</f>
        <v>3.7900323250319258E-2</v>
      </c>
      <c r="D5">
        <f t="shared" ref="D5:D27" si="2">C5*2.23889</f>
        <v>8.4854654721907286E-2</v>
      </c>
      <c r="E5">
        <f t="shared" ref="E5:E27" si="3">D5*492</f>
        <v>41.748490123178385</v>
      </c>
      <c r="F5">
        <v>0.84984146776317615</v>
      </c>
      <c r="G5">
        <f t="shared" ref="G5:G26" si="4">E5-H5</f>
        <v>6.268892000000001</v>
      </c>
      <c r="H5">
        <f t="shared" ref="H5:H26" si="5">E5*F5</f>
        <v>35.479598123178384</v>
      </c>
      <c r="J5">
        <v>3.2688920000000001</v>
      </c>
      <c r="K5">
        <f>L5-J5</f>
        <v>38.479598123178384</v>
      </c>
      <c r="L5">
        <v>41.748490123178385</v>
      </c>
      <c r="M5">
        <v>5</v>
      </c>
      <c r="N5">
        <f t="shared" ref="N5:N27" si="6">M5+L5</f>
        <v>46.748490123178385</v>
      </c>
      <c r="Q5">
        <v>0</v>
      </c>
      <c r="R5">
        <v>3.2688920000000001</v>
      </c>
      <c r="S5">
        <v>5</v>
      </c>
      <c r="T5">
        <f t="shared" ref="T5:T28" si="7">S5+R5</f>
        <v>8.268892000000001</v>
      </c>
      <c r="U5">
        <v>0</v>
      </c>
      <c r="V5">
        <f t="shared" si="0"/>
        <v>0</v>
      </c>
      <c r="W5">
        <f t="shared" ref="W5:W27" si="8">V5*42.9647</f>
        <v>0</v>
      </c>
      <c r="X5">
        <v>2</v>
      </c>
      <c r="Y5">
        <f t="shared" ref="Y5:Y27" si="9">V5*86.05</f>
        <v>0</v>
      </c>
      <c r="Z5">
        <v>38.479598123178384</v>
      </c>
      <c r="AA5">
        <f t="shared" ref="AA5:AA27" si="10">Z5+Y5</f>
        <v>38.479598123178384</v>
      </c>
      <c r="AD5">
        <v>46.748490123178385</v>
      </c>
      <c r="AE5">
        <v>38.479598123178384</v>
      </c>
      <c r="AF5">
        <v>82.890538928449402</v>
      </c>
      <c r="AI5">
        <f t="shared" ref="AI5:AI27" si="11">1-V5</f>
        <v>1</v>
      </c>
      <c r="AJ5">
        <v>1</v>
      </c>
      <c r="AL5">
        <v>0</v>
      </c>
    </row>
    <row r="6" spans="1:38" x14ac:dyDescent="0.3">
      <c r="A6">
        <v>3</v>
      </c>
      <c r="B6">
        <v>16.949768525031654</v>
      </c>
      <c r="C6">
        <f t="shared" si="1"/>
        <v>3.4450749034617187E-2</v>
      </c>
      <c r="D6">
        <f t="shared" si="2"/>
        <v>7.7131437506114078E-2</v>
      </c>
      <c r="E6">
        <f t="shared" si="3"/>
        <v>37.948667253008125</v>
      </c>
      <c r="F6">
        <v>0.81120686130467246</v>
      </c>
      <c r="G6">
        <f t="shared" si="4"/>
        <v>7.1644479999999966</v>
      </c>
      <c r="H6">
        <f t="shared" si="5"/>
        <v>30.784219253008128</v>
      </c>
      <c r="J6">
        <v>5.1644480000000001</v>
      </c>
      <c r="K6">
        <f t="shared" ref="K6:K27" si="12">L6-J6</f>
        <v>32.784219253008125</v>
      </c>
      <c r="L6">
        <v>37.948667253008125</v>
      </c>
      <c r="M6">
        <v>0</v>
      </c>
      <c r="N6">
        <f t="shared" si="6"/>
        <v>37.948667253008125</v>
      </c>
      <c r="Q6">
        <v>8.6385000000000005</v>
      </c>
      <c r="R6">
        <v>5.1644480000000001</v>
      </c>
      <c r="S6">
        <v>0</v>
      </c>
      <c r="T6">
        <f t="shared" si="7"/>
        <v>5.1644480000000001</v>
      </c>
      <c r="U6">
        <v>0</v>
      </c>
      <c r="V6">
        <f t="shared" si="0"/>
        <v>0</v>
      </c>
      <c r="W6">
        <f t="shared" si="8"/>
        <v>0</v>
      </c>
      <c r="X6">
        <v>3</v>
      </c>
      <c r="Y6">
        <f t="shared" si="9"/>
        <v>0</v>
      </c>
      <c r="Z6">
        <v>32.784219253008125</v>
      </c>
      <c r="AA6">
        <f t="shared" si="10"/>
        <v>32.784219253008125</v>
      </c>
      <c r="AD6">
        <v>37.948667253008125</v>
      </c>
      <c r="AE6">
        <v>32.784219253008125</v>
      </c>
      <c r="AF6">
        <v>82.890538928449402</v>
      </c>
      <c r="AI6">
        <f t="shared" si="11"/>
        <v>1</v>
      </c>
      <c r="AJ6">
        <v>1</v>
      </c>
      <c r="AL6">
        <v>0</v>
      </c>
    </row>
    <row r="7" spans="1:38" x14ac:dyDescent="0.3">
      <c r="A7">
        <v>4</v>
      </c>
      <c r="B7">
        <v>15.968933104493289</v>
      </c>
      <c r="C7">
        <f t="shared" si="1"/>
        <v>3.2457181106693676E-2</v>
      </c>
      <c r="D7">
        <f t="shared" si="2"/>
        <v>7.2668058207965402E-2</v>
      </c>
      <c r="E7">
        <f t="shared" si="3"/>
        <v>35.752684638318975</v>
      </c>
      <c r="F7">
        <v>0.80587306742942444</v>
      </c>
      <c r="G7">
        <f t="shared" si="4"/>
        <v>6.9405590000000004</v>
      </c>
      <c r="H7">
        <f t="shared" si="5"/>
        <v>28.812125638318975</v>
      </c>
      <c r="J7">
        <v>6.9405590000000004</v>
      </c>
      <c r="K7">
        <f t="shared" si="12"/>
        <v>28.812125638318975</v>
      </c>
      <c r="L7">
        <v>35.752684638318975</v>
      </c>
      <c r="M7">
        <v>0</v>
      </c>
      <c r="N7">
        <f t="shared" si="6"/>
        <v>35.752684638318975</v>
      </c>
      <c r="Q7">
        <v>0</v>
      </c>
      <c r="R7">
        <v>6.9405590000000004</v>
      </c>
      <c r="S7">
        <v>0</v>
      </c>
      <c r="T7">
        <f t="shared" si="7"/>
        <v>6.9405590000000004</v>
      </c>
      <c r="U7">
        <v>0</v>
      </c>
      <c r="V7">
        <f t="shared" si="0"/>
        <v>0</v>
      </c>
      <c r="W7">
        <f t="shared" si="8"/>
        <v>0</v>
      </c>
      <c r="X7">
        <v>4</v>
      </c>
      <c r="Y7">
        <f t="shared" si="9"/>
        <v>0</v>
      </c>
      <c r="Z7">
        <v>28.812125638318975</v>
      </c>
      <c r="AA7">
        <f t="shared" si="10"/>
        <v>28.812125638318975</v>
      </c>
      <c r="AD7">
        <v>35.752684638318975</v>
      </c>
      <c r="AE7">
        <v>28.812125638318975</v>
      </c>
      <c r="AF7">
        <v>82.890538928449402</v>
      </c>
      <c r="AI7">
        <f t="shared" si="11"/>
        <v>1</v>
      </c>
      <c r="AJ7">
        <v>1</v>
      </c>
      <c r="AL7">
        <v>0.50318040327568903</v>
      </c>
    </row>
    <row r="8" spans="1:38" x14ac:dyDescent="0.3">
      <c r="A8">
        <v>5</v>
      </c>
      <c r="B8">
        <v>16.176542236910667</v>
      </c>
      <c r="C8">
        <f t="shared" si="1"/>
        <v>3.2879150888029812E-2</v>
      </c>
      <c r="D8">
        <f t="shared" si="2"/>
        <v>7.3612802131701072E-2</v>
      </c>
      <c r="E8">
        <f t="shared" si="3"/>
        <v>36.217498648796926</v>
      </c>
      <c r="F8">
        <v>0.71563762313159884</v>
      </c>
      <c r="G8">
        <f t="shared" si="4"/>
        <v>10.298894000000001</v>
      </c>
      <c r="H8">
        <f t="shared" si="5"/>
        <v>25.918604648796926</v>
      </c>
      <c r="J8">
        <v>10.298894000000001</v>
      </c>
      <c r="K8">
        <f t="shared" si="12"/>
        <v>25.918604648796926</v>
      </c>
      <c r="L8">
        <v>36.217498648796926</v>
      </c>
      <c r="M8">
        <v>0</v>
      </c>
      <c r="N8">
        <f t="shared" si="6"/>
        <v>36.217498648796926</v>
      </c>
      <c r="Q8">
        <v>37.551499999999997</v>
      </c>
      <c r="R8">
        <v>10.298894000000001</v>
      </c>
      <c r="S8">
        <v>0</v>
      </c>
      <c r="T8">
        <f t="shared" si="7"/>
        <v>10.298894000000001</v>
      </c>
      <c r="U8">
        <v>1.1666666666666667E-4</v>
      </c>
      <c r="V8">
        <f t="shared" si="0"/>
        <v>3.7588938111666667E-4</v>
      </c>
      <c r="W8">
        <f t="shared" si="8"/>
        <v>1.6149974492863248E-2</v>
      </c>
      <c r="X8">
        <v>5</v>
      </c>
      <c r="Y8">
        <f t="shared" si="9"/>
        <v>3.2345281245089168E-2</v>
      </c>
      <c r="Z8">
        <v>25.918604648796926</v>
      </c>
      <c r="AA8">
        <f t="shared" si="10"/>
        <v>25.950949930042015</v>
      </c>
      <c r="AD8">
        <v>36.217498648796926</v>
      </c>
      <c r="AE8">
        <v>25.95094993</v>
      </c>
      <c r="AF8">
        <v>82.890538928449402</v>
      </c>
      <c r="AI8">
        <f t="shared" si="11"/>
        <v>0.99962411061888334</v>
      </c>
      <c r="AJ8">
        <v>0.99962411061888334</v>
      </c>
      <c r="AL8">
        <v>0.36017161672673698</v>
      </c>
    </row>
    <row r="9" spans="1:38" x14ac:dyDescent="0.3">
      <c r="A9">
        <v>6</v>
      </c>
      <c r="B9">
        <v>18.84769852709243</v>
      </c>
      <c r="C9">
        <f t="shared" si="1"/>
        <v>3.8308330339618758E-2</v>
      </c>
      <c r="D9">
        <f t="shared" si="2"/>
        <v>8.5768137714069048E-2</v>
      </c>
      <c r="E9">
        <f t="shared" si="3"/>
        <v>42.197923755321973</v>
      </c>
      <c r="F9">
        <v>0.71879855822282124</v>
      </c>
      <c r="G9">
        <f t="shared" si="4"/>
        <v>11.866116999999999</v>
      </c>
      <c r="H9">
        <f t="shared" si="5"/>
        <v>30.331806755321974</v>
      </c>
      <c r="J9">
        <v>14.866116999999999</v>
      </c>
      <c r="K9">
        <f t="shared" si="12"/>
        <v>27.331806755321974</v>
      </c>
      <c r="L9">
        <v>42.197923755321973</v>
      </c>
      <c r="M9">
        <v>0</v>
      </c>
      <c r="N9">
        <f t="shared" si="6"/>
        <v>42.197923755321973</v>
      </c>
      <c r="Q9">
        <v>42.930199999999999</v>
      </c>
      <c r="R9">
        <v>14.866116999999999</v>
      </c>
      <c r="S9">
        <v>0</v>
      </c>
      <c r="T9">
        <f t="shared" si="7"/>
        <v>14.866116999999999</v>
      </c>
      <c r="U9">
        <v>1.3854166666666667E-2</v>
      </c>
      <c r="V9">
        <f t="shared" si="0"/>
        <v>4.4636864007604166E-2</v>
      </c>
      <c r="W9">
        <f t="shared" si="8"/>
        <v>1.9178094710275106</v>
      </c>
      <c r="X9">
        <v>6</v>
      </c>
      <c r="Y9">
        <f t="shared" si="9"/>
        <v>3.8410021478543381</v>
      </c>
      <c r="Z9">
        <v>27.331806755321974</v>
      </c>
      <c r="AA9">
        <f t="shared" si="10"/>
        <v>31.17280890317631</v>
      </c>
      <c r="AD9">
        <v>42.197923755321973</v>
      </c>
      <c r="AE9">
        <v>31.17280890317631</v>
      </c>
      <c r="AF9">
        <v>82.890538928449402</v>
      </c>
      <c r="AI9">
        <f t="shared" si="11"/>
        <v>0.95536313599239586</v>
      </c>
      <c r="AJ9">
        <v>0.95536313599239586</v>
      </c>
      <c r="AL9">
        <v>0.31127682906232002</v>
      </c>
    </row>
    <row r="10" spans="1:38" x14ac:dyDescent="0.3">
      <c r="A10">
        <v>7</v>
      </c>
      <c r="B10">
        <v>23.581441425706981</v>
      </c>
      <c r="C10">
        <f t="shared" si="1"/>
        <v>4.792975899533939E-2</v>
      </c>
      <c r="D10">
        <f t="shared" si="2"/>
        <v>0.10730945811707542</v>
      </c>
      <c r="E10">
        <f t="shared" si="3"/>
        <v>52.796253393601106</v>
      </c>
      <c r="F10">
        <v>0.65226892402510717</v>
      </c>
      <c r="G10">
        <f t="shared" si="4"/>
        <v>18.358897999999996</v>
      </c>
      <c r="H10">
        <f t="shared" si="5"/>
        <v>34.437355393601109</v>
      </c>
      <c r="J10">
        <v>25.358898</v>
      </c>
      <c r="K10">
        <f t="shared" si="12"/>
        <v>27.437355393601106</v>
      </c>
      <c r="L10">
        <v>52.796253393601106</v>
      </c>
      <c r="M10">
        <v>1</v>
      </c>
      <c r="N10">
        <f t="shared" si="6"/>
        <v>53.796253393601106</v>
      </c>
      <c r="Q10">
        <v>42.994300000000003</v>
      </c>
      <c r="R10">
        <v>25.358898</v>
      </c>
      <c r="S10">
        <v>1</v>
      </c>
      <c r="T10">
        <f t="shared" si="7"/>
        <v>26.358898</v>
      </c>
      <c r="U10">
        <v>6.2533333333333344E-2</v>
      </c>
      <c r="V10">
        <f t="shared" si="0"/>
        <v>0.20147670827853337</v>
      </c>
      <c r="W10">
        <f t="shared" si="8"/>
        <v>8.6563863281747029</v>
      </c>
      <c r="X10">
        <v>7</v>
      </c>
      <c r="Y10">
        <f t="shared" si="9"/>
        <v>17.337070747367797</v>
      </c>
      <c r="Z10">
        <v>27.437355393601106</v>
      </c>
      <c r="AA10">
        <f t="shared" si="10"/>
        <v>44.774426140968899</v>
      </c>
      <c r="AD10">
        <v>53.796253393601106</v>
      </c>
      <c r="AE10">
        <v>44.774426140968899</v>
      </c>
      <c r="AF10">
        <v>82.890538928449402</v>
      </c>
      <c r="AI10">
        <f t="shared" si="11"/>
        <v>0.79852329172146663</v>
      </c>
      <c r="AJ10">
        <v>0.79852329172146663</v>
      </c>
      <c r="AK10">
        <v>0</v>
      </c>
      <c r="AL10">
        <v>0.47241683787225702</v>
      </c>
    </row>
    <row r="11" spans="1:38" x14ac:dyDescent="0.3">
      <c r="A11">
        <v>8</v>
      </c>
      <c r="B11">
        <v>25.623263375606466</v>
      </c>
      <c r="C11">
        <f t="shared" si="1"/>
        <v>5.2079803608956234E-2</v>
      </c>
      <c r="D11">
        <f t="shared" si="2"/>
        <v>0.11660095150205603</v>
      </c>
      <c r="E11">
        <f t="shared" si="3"/>
        <v>57.367668139011563</v>
      </c>
      <c r="F11">
        <v>0.50630800555861699</v>
      </c>
      <c r="G11">
        <f t="shared" si="4"/>
        <v>28.321958500000001</v>
      </c>
      <c r="H11">
        <f t="shared" si="5"/>
        <v>29.045709639011562</v>
      </c>
      <c r="J11">
        <v>30.321958500000001</v>
      </c>
      <c r="K11">
        <f t="shared" si="12"/>
        <v>27.045709639011562</v>
      </c>
      <c r="L11">
        <v>57.367668139011563</v>
      </c>
      <c r="M11">
        <v>2</v>
      </c>
      <c r="N11">
        <f t="shared" si="6"/>
        <v>59.367668139011563</v>
      </c>
      <c r="Q11">
        <v>42.9923</v>
      </c>
      <c r="R11">
        <v>30.321958500000001</v>
      </c>
      <c r="S11">
        <v>2</v>
      </c>
      <c r="T11">
        <f t="shared" si="7"/>
        <v>32.321958500000001</v>
      </c>
      <c r="U11">
        <v>0.13417083333333335</v>
      </c>
      <c r="V11">
        <f t="shared" si="0"/>
        <v>0.43228621290492086</v>
      </c>
      <c r="W11">
        <f t="shared" si="8"/>
        <v>18.573047451596054</v>
      </c>
      <c r="X11">
        <v>8</v>
      </c>
      <c r="Y11">
        <f t="shared" si="9"/>
        <v>37.198228620468441</v>
      </c>
      <c r="Z11">
        <v>27.045709639011562</v>
      </c>
      <c r="AA11">
        <f t="shared" si="10"/>
        <v>64.243938259480004</v>
      </c>
      <c r="AD11">
        <v>59.367668139011563</v>
      </c>
      <c r="AE11">
        <v>64.243938259480004</v>
      </c>
      <c r="AF11">
        <v>82.890538928449402</v>
      </c>
      <c r="AI11">
        <f t="shared" si="11"/>
        <v>0.56771378709507914</v>
      </c>
      <c r="AJ11">
        <v>0.56771378709507914</v>
      </c>
      <c r="AL11">
        <v>0.49429832281082797</v>
      </c>
    </row>
    <row r="12" spans="1:38" x14ac:dyDescent="0.3">
      <c r="A12">
        <v>9</v>
      </c>
      <c r="B12">
        <v>25.609573366734889</v>
      </c>
      <c r="C12">
        <f t="shared" si="1"/>
        <v>5.2051978387672539E-2</v>
      </c>
      <c r="D12">
        <f t="shared" si="2"/>
        <v>0.11653865389237618</v>
      </c>
      <c r="E12">
        <f t="shared" si="3"/>
        <v>57.337017715049079</v>
      </c>
      <c r="F12">
        <v>0.41428153506516474</v>
      </c>
      <c r="G12">
        <f t="shared" si="4"/>
        <v>33.583350000000003</v>
      </c>
      <c r="H12">
        <f t="shared" si="5"/>
        <v>23.753667715049076</v>
      </c>
      <c r="J12">
        <v>36.583350000000003</v>
      </c>
      <c r="K12">
        <f t="shared" si="12"/>
        <v>20.753667715049076</v>
      </c>
      <c r="L12">
        <v>57.337017715049079</v>
      </c>
      <c r="M12">
        <v>1.74</v>
      </c>
      <c r="N12">
        <f t="shared" si="6"/>
        <v>59.077017715049081</v>
      </c>
      <c r="O12">
        <f>MAX(N4:N27)</f>
        <v>140.70032523771934</v>
      </c>
      <c r="Q12">
        <v>42.9985</v>
      </c>
      <c r="R12">
        <v>36.583350000000003</v>
      </c>
      <c r="S12">
        <v>1.74</v>
      </c>
      <c r="T12">
        <f t="shared" si="7"/>
        <v>38.323350000000005</v>
      </c>
      <c r="U12">
        <v>0.20175416666666668</v>
      </c>
      <c r="V12">
        <f t="shared" si="0"/>
        <v>0.65003356153750413</v>
      </c>
      <c r="W12">
        <f t="shared" si="8"/>
        <v>27.928496961390405</v>
      </c>
      <c r="X12">
        <v>9</v>
      </c>
      <c r="Y12">
        <f t="shared" si="9"/>
        <v>55.93538797030223</v>
      </c>
      <c r="Z12">
        <v>20.753667715049076</v>
      </c>
      <c r="AA12">
        <f t="shared" si="10"/>
        <v>76.689055685351306</v>
      </c>
      <c r="AD12">
        <v>59.077017715049081</v>
      </c>
      <c r="AE12">
        <v>76.689055600000003</v>
      </c>
      <c r="AF12">
        <v>82.890538928449402</v>
      </c>
      <c r="AI12">
        <f t="shared" si="11"/>
        <v>0.34996643846249587</v>
      </c>
      <c r="AJ12">
        <v>0.34996643846249587</v>
      </c>
      <c r="AK12">
        <v>0</v>
      </c>
      <c r="AL12">
        <v>0.59551905963126595</v>
      </c>
    </row>
    <row r="13" spans="1:38" x14ac:dyDescent="0.3">
      <c r="A13">
        <v>10</v>
      </c>
      <c r="B13">
        <v>28.427026473138071</v>
      </c>
      <c r="C13">
        <f t="shared" si="1"/>
        <v>5.7778509091744049E-2</v>
      </c>
      <c r="D13">
        <f t="shared" si="2"/>
        <v>0.12935972622041483</v>
      </c>
      <c r="E13">
        <f t="shared" si="3"/>
        <v>63.644985300444098</v>
      </c>
      <c r="F13">
        <v>0.45122645821781199</v>
      </c>
      <c r="G13">
        <f t="shared" si="4"/>
        <v>34.926684000000002</v>
      </c>
      <c r="H13">
        <f t="shared" si="5"/>
        <v>28.718301300444097</v>
      </c>
      <c r="J13">
        <v>39.926684000000002</v>
      </c>
      <c r="K13">
        <f t="shared" si="12"/>
        <v>23.718301300444097</v>
      </c>
      <c r="L13">
        <v>63.644985300444098</v>
      </c>
      <c r="M13">
        <v>2</v>
      </c>
      <c r="N13">
        <f t="shared" si="6"/>
        <v>65.644985300444091</v>
      </c>
      <c r="Q13">
        <v>42.998399999999997</v>
      </c>
      <c r="R13">
        <v>39.926684000000002</v>
      </c>
      <c r="S13">
        <v>2</v>
      </c>
      <c r="T13">
        <f t="shared" si="7"/>
        <v>41.926684000000002</v>
      </c>
      <c r="U13">
        <v>0.26242916666666666</v>
      </c>
      <c r="V13">
        <f t="shared" si="0"/>
        <v>0.84552288895967909</v>
      </c>
      <c r="W13">
        <f t="shared" si="8"/>
        <v>36.327637267285922</v>
      </c>
      <c r="X13">
        <v>10</v>
      </c>
      <c r="Y13">
        <f>V13*86.05</f>
        <v>72.757244594980378</v>
      </c>
      <c r="Z13">
        <v>23.718301300444097</v>
      </c>
      <c r="AA13">
        <f t="shared" si="10"/>
        <v>96.475545895424474</v>
      </c>
      <c r="AD13">
        <v>65.644985300444091</v>
      </c>
      <c r="AE13">
        <v>96.475545895424474</v>
      </c>
      <c r="AF13">
        <v>82.890538928449402</v>
      </c>
      <c r="AI13">
        <f t="shared" si="11"/>
        <v>0.15447711104032091</v>
      </c>
      <c r="AJ13">
        <v>0.15447711104032091</v>
      </c>
      <c r="AL13">
        <v>7.6873603609150201E-2</v>
      </c>
    </row>
    <row r="14" spans="1:38" x14ac:dyDescent="0.3">
      <c r="A14">
        <v>11</v>
      </c>
      <c r="B14">
        <v>30.087866022016872</v>
      </c>
      <c r="C14">
        <f t="shared" si="1"/>
        <v>6.1154199231741611E-2</v>
      </c>
      <c r="D14">
        <f t="shared" si="2"/>
        <v>0.13691752511795399</v>
      </c>
      <c r="E14">
        <f t="shared" si="3"/>
        <v>67.363422358033361</v>
      </c>
      <c r="F14">
        <v>0.57125573510064176</v>
      </c>
      <c r="G14">
        <f>E14-H14</f>
        <v>28.881681000000007</v>
      </c>
      <c r="H14">
        <f t="shared" si="5"/>
        <v>38.481741358033354</v>
      </c>
      <c r="J14">
        <v>42.881681</v>
      </c>
      <c r="K14">
        <f t="shared" si="12"/>
        <v>24.481741358033361</v>
      </c>
      <c r="L14">
        <v>67.363422358033361</v>
      </c>
      <c r="M14">
        <v>1</v>
      </c>
      <c r="N14">
        <f t="shared" si="6"/>
        <v>68.363422358033361</v>
      </c>
      <c r="Q14">
        <v>42.999499999999998</v>
      </c>
      <c r="R14">
        <v>42.881681</v>
      </c>
      <c r="S14">
        <v>1</v>
      </c>
      <c r="T14">
        <f t="shared" si="7"/>
        <v>43.881681</v>
      </c>
      <c r="U14">
        <v>0.30153750000000001</v>
      </c>
      <c r="V14">
        <f t="shared" si="0"/>
        <v>0.97152637935828756</v>
      </c>
      <c r="W14">
        <f t="shared" si="8"/>
        <v>41.741339431215017</v>
      </c>
      <c r="X14">
        <v>11</v>
      </c>
      <c r="Y14">
        <f>V14*86.05</f>
        <v>83.599844943780639</v>
      </c>
      <c r="Z14">
        <v>24.481741358033361</v>
      </c>
      <c r="AA14">
        <f t="shared" si="10"/>
        <v>108.081586301814</v>
      </c>
      <c r="AD14">
        <v>68.363422358033361</v>
      </c>
      <c r="AE14">
        <v>108.081586301814</v>
      </c>
      <c r="AF14">
        <v>82.890538928449402</v>
      </c>
      <c r="AI14">
        <f t="shared" si="11"/>
        <v>2.8473620641712438E-2</v>
      </c>
      <c r="AJ14">
        <v>2.8473620641712438E-2</v>
      </c>
      <c r="AK14">
        <v>0</v>
      </c>
      <c r="AL14">
        <v>0.27679223376515799</v>
      </c>
    </row>
    <row r="15" spans="1:38" x14ac:dyDescent="0.3">
      <c r="A15">
        <v>12</v>
      </c>
      <c r="B15">
        <v>32.715858867374315</v>
      </c>
      <c r="C15">
        <f t="shared" si="1"/>
        <v>6.6495648104419339E-2</v>
      </c>
      <c r="D15">
        <f t="shared" si="2"/>
        <v>0.14887644158450342</v>
      </c>
      <c r="E15">
        <f t="shared" si="3"/>
        <v>73.247209259575683</v>
      </c>
      <c r="F15">
        <v>0.58735608761710389</v>
      </c>
      <c r="G15">
        <f t="shared" si="4"/>
        <v>30.225015000000006</v>
      </c>
      <c r="H15">
        <f t="shared" si="5"/>
        <v>43.022194259575677</v>
      </c>
      <c r="J15">
        <v>42.225014999999999</v>
      </c>
      <c r="K15">
        <f t="shared" si="12"/>
        <v>31.022194259575684</v>
      </c>
      <c r="L15">
        <v>73.247209259575683</v>
      </c>
      <c r="M15">
        <v>2</v>
      </c>
      <c r="N15">
        <f t="shared" si="6"/>
        <v>75.247209259575683</v>
      </c>
      <c r="Q15">
        <v>42.999499999999998</v>
      </c>
      <c r="R15">
        <v>42.225014999999999</v>
      </c>
      <c r="S15">
        <v>2</v>
      </c>
      <c r="T15">
        <f t="shared" si="7"/>
        <v>44.225014999999999</v>
      </c>
      <c r="U15" s="2">
        <v>0.31037500000000001</v>
      </c>
      <c r="V15">
        <f>U15*3.221908981</f>
        <v>0.99999999997787503</v>
      </c>
      <c r="W15">
        <f t="shared" si="8"/>
        <v>42.964699999049408</v>
      </c>
      <c r="X15">
        <v>12</v>
      </c>
      <c r="Y15">
        <f t="shared" si="9"/>
        <v>86.049999998096141</v>
      </c>
      <c r="Z15">
        <v>31.022194259575684</v>
      </c>
      <c r="AA15">
        <f t="shared" si="10"/>
        <v>117.07219425767182</v>
      </c>
      <c r="AD15">
        <v>75.247209259575683</v>
      </c>
      <c r="AE15">
        <v>117.07219425767182</v>
      </c>
      <c r="AF15">
        <v>82.890538928449402</v>
      </c>
      <c r="AI15">
        <v>0</v>
      </c>
      <c r="AJ15">
        <v>0</v>
      </c>
      <c r="AK15">
        <v>0</v>
      </c>
      <c r="AL15">
        <v>0.55928117384125198</v>
      </c>
    </row>
    <row r="16" spans="1:38" x14ac:dyDescent="0.3">
      <c r="A16">
        <v>13</v>
      </c>
      <c r="B16">
        <v>35.646778394338178</v>
      </c>
      <c r="C16">
        <f t="shared" si="1"/>
        <v>7.2452801614508497E-2</v>
      </c>
      <c r="D16">
        <f t="shared" si="2"/>
        <v>0.16221385300670693</v>
      </c>
      <c r="E16">
        <f t="shared" si="3"/>
        <v>79.809215679299811</v>
      </c>
      <c r="F16">
        <v>0.6577530831807864</v>
      </c>
      <c r="G16">
        <f t="shared" si="4"/>
        <v>27.314458000000002</v>
      </c>
      <c r="H16">
        <f t="shared" si="5"/>
        <v>52.494757679299809</v>
      </c>
      <c r="J16">
        <v>35.314458000000002</v>
      </c>
      <c r="K16">
        <f t="shared" si="12"/>
        <v>44.494757679299809</v>
      </c>
      <c r="L16">
        <v>79.809215679299811</v>
      </c>
      <c r="M16">
        <v>1</v>
      </c>
      <c r="N16">
        <f t="shared" si="6"/>
        <v>80.809215679299811</v>
      </c>
      <c r="Q16">
        <v>42.998399999999997</v>
      </c>
      <c r="R16">
        <v>35.314458000000002</v>
      </c>
      <c r="S16">
        <v>1</v>
      </c>
      <c r="T16">
        <f t="shared" si="7"/>
        <v>36.314458000000002</v>
      </c>
      <c r="U16">
        <v>0.30599999999999999</v>
      </c>
      <c r="V16">
        <f>U16*3.221908981</f>
        <v>0.98590414818599992</v>
      </c>
      <c r="W16">
        <f t="shared" si="8"/>
        <v>42.359075955567029</v>
      </c>
      <c r="X16">
        <v>13</v>
      </c>
      <c r="Y16">
        <f t="shared" si="9"/>
        <v>84.837051951405286</v>
      </c>
      <c r="Z16">
        <v>44.494757679299809</v>
      </c>
      <c r="AA16">
        <f t="shared" si="10"/>
        <v>129.3318096307051</v>
      </c>
      <c r="AD16">
        <v>80.809215679299811</v>
      </c>
      <c r="AE16">
        <v>129.3318096307051</v>
      </c>
      <c r="AF16">
        <v>82.890538928449402</v>
      </c>
      <c r="AI16">
        <f t="shared" si="11"/>
        <v>1.4095851814000082E-2</v>
      </c>
      <c r="AJ16">
        <v>1.4095851814000082E-2</v>
      </c>
      <c r="AK16">
        <v>0</v>
      </c>
      <c r="AL16">
        <v>0.52171950278885004</v>
      </c>
    </row>
    <row r="17" spans="1:38" x14ac:dyDescent="0.3">
      <c r="A17">
        <v>14</v>
      </c>
      <c r="B17">
        <v>39.146338903299807</v>
      </c>
      <c r="C17">
        <f t="shared" si="1"/>
        <v>7.9565729478251634E-2</v>
      </c>
      <c r="D17">
        <f t="shared" si="2"/>
        <v>0.17813891607156279</v>
      </c>
      <c r="E17">
        <f t="shared" si="3"/>
        <v>87.644346707208896</v>
      </c>
      <c r="F17">
        <v>0.81862927162770993</v>
      </c>
      <c r="G17">
        <f t="shared" si="4"/>
        <v>15.896118999999999</v>
      </c>
      <c r="H17">
        <f t="shared" si="5"/>
        <v>71.748227707208898</v>
      </c>
      <c r="J17">
        <v>30.896118999999999</v>
      </c>
      <c r="K17">
        <f t="shared" si="12"/>
        <v>56.748227707208898</v>
      </c>
      <c r="L17">
        <v>87.644346707208896</v>
      </c>
      <c r="M17">
        <v>2</v>
      </c>
      <c r="N17">
        <f t="shared" si="6"/>
        <v>89.644346707208896</v>
      </c>
      <c r="Q17">
        <v>42.997</v>
      </c>
      <c r="R17">
        <v>30.896118999999999</v>
      </c>
      <c r="S17">
        <v>2</v>
      </c>
      <c r="T17">
        <f t="shared" si="7"/>
        <v>32.896118999999999</v>
      </c>
      <c r="U17">
        <v>0.26701666666666668</v>
      </c>
      <c r="V17">
        <f t="shared" ref="V17:V27" si="13">U17*3.221908981</f>
        <v>0.86030339641001663</v>
      </c>
      <c r="W17">
        <f t="shared" si="8"/>
        <v>36.962677335737439</v>
      </c>
      <c r="X17">
        <v>14</v>
      </c>
      <c r="Y17">
        <f t="shared" si="9"/>
        <v>74.029107261081933</v>
      </c>
      <c r="Z17">
        <v>56.748227707208898</v>
      </c>
      <c r="AA17">
        <f t="shared" si="10"/>
        <v>130.77733496829083</v>
      </c>
      <c r="AD17">
        <v>89.644346707208896</v>
      </c>
      <c r="AE17">
        <v>130.77733496829083</v>
      </c>
      <c r="AF17">
        <v>82.890538928449402</v>
      </c>
      <c r="AI17">
        <f t="shared" si="11"/>
        <v>0.13969660358998337</v>
      </c>
      <c r="AJ17">
        <v>0.13969660358998337</v>
      </c>
      <c r="AK17">
        <v>0</v>
      </c>
      <c r="AL17">
        <v>0.59923059535517198</v>
      </c>
    </row>
    <row r="18" spans="1:38" x14ac:dyDescent="0.3">
      <c r="A18">
        <v>15</v>
      </c>
      <c r="B18">
        <v>43.135692250994111</v>
      </c>
      <c r="C18">
        <f t="shared" si="1"/>
        <v>8.7674171241857946E-2</v>
      </c>
      <c r="D18">
        <f t="shared" si="2"/>
        <v>0.19629282525168334</v>
      </c>
      <c r="E18">
        <f t="shared" si="3"/>
        <v>96.576070023828208</v>
      </c>
      <c r="F18">
        <v>0.86090405214577903</v>
      </c>
      <c r="G18">
        <f t="shared" si="4"/>
        <v>13.433340000000001</v>
      </c>
      <c r="H18">
        <f t="shared" si="5"/>
        <v>83.142730023828207</v>
      </c>
      <c r="J18">
        <v>22.433340000000001</v>
      </c>
      <c r="K18">
        <f t="shared" si="12"/>
        <v>74.142730023828207</v>
      </c>
      <c r="L18">
        <v>96.576070023828208</v>
      </c>
      <c r="M18">
        <v>3</v>
      </c>
      <c r="N18">
        <f t="shared" si="6"/>
        <v>99.576070023828208</v>
      </c>
      <c r="Q18">
        <v>42.9983</v>
      </c>
      <c r="R18">
        <v>22.433340000000001</v>
      </c>
      <c r="S18">
        <v>3</v>
      </c>
      <c r="T18">
        <f t="shared" si="7"/>
        <v>25.433340000000001</v>
      </c>
      <c r="U18">
        <v>0.21326249999999999</v>
      </c>
      <c r="V18">
        <f t="shared" si="13"/>
        <v>0.68711236406051246</v>
      </c>
      <c r="W18">
        <f t="shared" si="8"/>
        <v>29.521576588150701</v>
      </c>
      <c r="X18">
        <v>15</v>
      </c>
      <c r="Y18">
        <f t="shared" si="9"/>
        <v>59.126018927407095</v>
      </c>
      <c r="Z18">
        <v>74.142730023828207</v>
      </c>
      <c r="AA18">
        <f t="shared" si="10"/>
        <v>133.2687489512353</v>
      </c>
      <c r="AD18">
        <v>99.576070023828208</v>
      </c>
      <c r="AE18">
        <v>133.2687489512353</v>
      </c>
      <c r="AF18">
        <v>82.890538928449402</v>
      </c>
      <c r="AI18">
        <f t="shared" si="11"/>
        <v>0.31288763593948754</v>
      </c>
      <c r="AJ18">
        <v>0.31288763593948754</v>
      </c>
      <c r="AL18">
        <v>0.20103696923183401</v>
      </c>
    </row>
    <row r="19" spans="1:38" x14ac:dyDescent="0.3">
      <c r="A19">
        <v>16</v>
      </c>
      <c r="B19">
        <v>47.55931948854429</v>
      </c>
      <c r="C19">
        <f t="shared" si="1"/>
        <v>9.6665283513301406E-2</v>
      </c>
      <c r="D19">
        <f t="shared" si="2"/>
        <v>0.2164229366050954</v>
      </c>
      <c r="E19">
        <f t="shared" si="3"/>
        <v>106.48008480970694</v>
      </c>
      <c r="F19">
        <v>0.88225231016291383</v>
      </c>
      <c r="G19">
        <f t="shared" si="4"/>
        <v>12.537784000000002</v>
      </c>
      <c r="H19">
        <f t="shared" si="5"/>
        <v>93.942300809706936</v>
      </c>
      <c r="J19">
        <v>17.537783999999998</v>
      </c>
      <c r="K19">
        <f t="shared" si="12"/>
        <v>88.942300809706936</v>
      </c>
      <c r="L19">
        <v>106.48008480970694</v>
      </c>
      <c r="M19">
        <v>4</v>
      </c>
      <c r="N19">
        <f t="shared" si="6"/>
        <v>110.48008480970694</v>
      </c>
      <c r="Q19">
        <v>42.988900000000001</v>
      </c>
      <c r="R19">
        <v>17.537783999999998</v>
      </c>
      <c r="S19">
        <v>4</v>
      </c>
      <c r="T19">
        <f t="shared" si="7"/>
        <v>21.537783999999998</v>
      </c>
      <c r="U19">
        <v>0.14311249999999998</v>
      </c>
      <c r="V19">
        <f t="shared" si="13"/>
        <v>0.46109544904336242</v>
      </c>
      <c r="W19">
        <f t="shared" si="8"/>
        <v>19.810827639513352</v>
      </c>
      <c r="X19">
        <v>16</v>
      </c>
      <c r="Y19">
        <f t="shared" si="9"/>
        <v>39.677263390181338</v>
      </c>
      <c r="Z19">
        <v>88.942300809706936</v>
      </c>
      <c r="AA19">
        <f t="shared" si="10"/>
        <v>128.61956419988826</v>
      </c>
      <c r="AD19">
        <v>110.48008480970694</v>
      </c>
      <c r="AE19">
        <v>128.61956419988826</v>
      </c>
      <c r="AF19">
        <v>82.890538928449402</v>
      </c>
      <c r="AI19">
        <f t="shared" si="11"/>
        <v>0.53890455095663758</v>
      </c>
      <c r="AJ19">
        <v>0.53890455095663758</v>
      </c>
      <c r="AL19">
        <v>0.57699729581737302</v>
      </c>
    </row>
    <row r="20" spans="1:38" x14ac:dyDescent="0.3">
      <c r="A20">
        <v>17</v>
      </c>
      <c r="B20">
        <v>54.594217851464009</v>
      </c>
      <c r="C20">
        <f t="shared" si="1"/>
        <v>0.11096385742167482</v>
      </c>
      <c r="D20">
        <f t="shared" si="2"/>
        <v>0.24843587074281354</v>
      </c>
      <c r="E20">
        <f t="shared" si="3"/>
        <v>122.23044840546426</v>
      </c>
      <c r="F20">
        <v>0.89376164311429063</v>
      </c>
      <c r="G20">
        <f t="shared" si="4"/>
        <v>12.985562000000002</v>
      </c>
      <c r="H20">
        <f t="shared" si="5"/>
        <v>109.24488640546426</v>
      </c>
      <c r="J20">
        <v>16.985562000000002</v>
      </c>
      <c r="K20">
        <f t="shared" si="12"/>
        <v>105.24488640546426</v>
      </c>
      <c r="L20">
        <v>122.23044840546426</v>
      </c>
      <c r="M20">
        <v>5</v>
      </c>
      <c r="N20">
        <f t="shared" si="6"/>
        <v>127.23044840546426</v>
      </c>
      <c r="Q20">
        <v>42.996299999999998</v>
      </c>
      <c r="R20">
        <v>16.985562000000002</v>
      </c>
      <c r="S20">
        <v>5</v>
      </c>
      <c r="T20">
        <f t="shared" si="7"/>
        <v>21.985562000000002</v>
      </c>
      <c r="U20">
        <v>6.5637499999999974E-2</v>
      </c>
      <c r="V20">
        <f t="shared" si="13"/>
        <v>0.21147805074038742</v>
      </c>
      <c r="W20">
        <f t="shared" si="8"/>
        <v>9.0860910066455229</v>
      </c>
      <c r="X20">
        <v>17</v>
      </c>
      <c r="Y20">
        <f t="shared" si="9"/>
        <v>18.197686266210336</v>
      </c>
      <c r="Z20">
        <v>105.24488640546426</v>
      </c>
      <c r="AA20">
        <f t="shared" si="10"/>
        <v>123.4425726716746</v>
      </c>
      <c r="AD20">
        <v>127.23044840546426</v>
      </c>
      <c r="AE20">
        <v>123.4425726716746</v>
      </c>
      <c r="AF20">
        <v>82.890538928449402</v>
      </c>
      <c r="AI20">
        <f t="shared" si="11"/>
        <v>0.78852194925961261</v>
      </c>
      <c r="AJ20">
        <v>0.78852194925961261</v>
      </c>
      <c r="AL20">
        <v>0.455938666889176</v>
      </c>
    </row>
    <row r="21" spans="1:38" x14ac:dyDescent="0.3">
      <c r="A21">
        <v>18</v>
      </c>
      <c r="B21">
        <v>58.413129110258069</v>
      </c>
      <c r="C21">
        <f t="shared" si="1"/>
        <v>0.11872587217532128</v>
      </c>
      <c r="D21">
        <f t="shared" si="2"/>
        <v>0.26581416795460505</v>
      </c>
      <c r="E21">
        <f t="shared" si="3"/>
        <v>130.78057063366569</v>
      </c>
      <c r="F21">
        <v>0.93323418794020552</v>
      </c>
      <c r="G21">
        <f t="shared" si="4"/>
        <v>8.7316710000000057</v>
      </c>
      <c r="H21">
        <f t="shared" si="5"/>
        <v>122.04889963366568</v>
      </c>
      <c r="J21">
        <v>17.731670999999999</v>
      </c>
      <c r="K21">
        <f t="shared" si="12"/>
        <v>113.04889963366568</v>
      </c>
      <c r="L21">
        <v>130.78057063366569</v>
      </c>
      <c r="M21">
        <v>7</v>
      </c>
      <c r="N21">
        <f t="shared" si="6"/>
        <v>137.78057063366569</v>
      </c>
      <c r="Q21">
        <v>0</v>
      </c>
      <c r="R21">
        <v>17.731670999999999</v>
      </c>
      <c r="S21">
        <v>7</v>
      </c>
      <c r="T21">
        <f t="shared" si="7"/>
        <v>24.731670999999999</v>
      </c>
      <c r="U21">
        <v>1.3874999999999998E-2</v>
      </c>
      <c r="V21">
        <f t="shared" si="13"/>
        <v>4.4703987111374993E-2</v>
      </c>
      <c r="W21">
        <f t="shared" si="8"/>
        <v>1.9206933950440932</v>
      </c>
      <c r="X21">
        <v>18</v>
      </c>
      <c r="Y21">
        <f t="shared" si="9"/>
        <v>3.8467780909338178</v>
      </c>
      <c r="Z21">
        <v>113.04889963366568</v>
      </c>
      <c r="AA21">
        <f t="shared" si="10"/>
        <v>116.89567772459951</v>
      </c>
      <c r="AD21">
        <v>137.78057063366569</v>
      </c>
      <c r="AE21">
        <v>116.89567772459951</v>
      </c>
      <c r="AF21">
        <v>82.890538928449402</v>
      </c>
      <c r="AI21">
        <f t="shared" si="11"/>
        <v>0.95529601288862498</v>
      </c>
      <c r="AJ21">
        <v>0.95529601288862498</v>
      </c>
      <c r="AL21">
        <v>0.59579659137546304</v>
      </c>
    </row>
    <row r="22" spans="1:38" x14ac:dyDescent="0.3">
      <c r="A22">
        <v>19</v>
      </c>
      <c r="B22">
        <v>59.207346745311078</v>
      </c>
      <c r="C22">
        <f t="shared" si="1"/>
        <v>0.12034013566120137</v>
      </c>
      <c r="D22">
        <f t="shared" si="2"/>
        <v>0.26942832633050717</v>
      </c>
      <c r="E22">
        <f t="shared" si="3"/>
        <v>132.55873655460954</v>
      </c>
      <c r="F22">
        <v>0.92230693903938032</v>
      </c>
      <c r="G22">
        <f t="shared" si="4"/>
        <v>10.298894000000004</v>
      </c>
      <c r="H22">
        <f t="shared" si="5"/>
        <v>122.25984255460953</v>
      </c>
      <c r="J22">
        <v>29.298894000000001</v>
      </c>
      <c r="K22">
        <f t="shared" si="12"/>
        <v>103.25984255460953</v>
      </c>
      <c r="L22">
        <v>132.55873655460954</v>
      </c>
      <c r="M22">
        <v>7</v>
      </c>
      <c r="N22">
        <f t="shared" si="6"/>
        <v>139.55873655460954</v>
      </c>
      <c r="Q22">
        <v>2.5999999999999999E-2</v>
      </c>
      <c r="R22">
        <v>29.298894000000001</v>
      </c>
      <c r="S22">
        <v>7</v>
      </c>
      <c r="T22">
        <f t="shared" si="7"/>
        <v>36.298894000000004</v>
      </c>
      <c r="U22">
        <v>1.1666666666666667E-4</v>
      </c>
      <c r="V22">
        <f t="shared" si="13"/>
        <v>3.7588938111666667E-4</v>
      </c>
      <c r="W22">
        <f t="shared" si="8"/>
        <v>1.6149974492863248E-2</v>
      </c>
      <c r="X22">
        <v>19</v>
      </c>
      <c r="Y22">
        <f t="shared" si="9"/>
        <v>3.2345281245089168E-2</v>
      </c>
      <c r="Z22">
        <v>103.25984255460953</v>
      </c>
      <c r="AA22">
        <f t="shared" si="10"/>
        <v>103.29218783585462</v>
      </c>
      <c r="AD22">
        <v>139.55873655460954</v>
      </c>
      <c r="AE22">
        <v>103.29218783</v>
      </c>
      <c r="AF22">
        <v>82.890538928449402</v>
      </c>
      <c r="AI22">
        <f t="shared" si="11"/>
        <v>0.99962411061888334</v>
      </c>
      <c r="AJ22">
        <v>0.99962411061888334</v>
      </c>
      <c r="AL22">
        <v>0.38313222748639902</v>
      </c>
    </row>
    <row r="23" spans="1:38" x14ac:dyDescent="0.3">
      <c r="A23">
        <v>20</v>
      </c>
      <c r="B23">
        <v>57.93063760958303</v>
      </c>
      <c r="C23">
        <f t="shared" si="1"/>
        <v>0.11774519839346144</v>
      </c>
      <c r="D23">
        <f t="shared" si="2"/>
        <v>0.26361854723113687</v>
      </c>
      <c r="E23">
        <f t="shared" si="3"/>
        <v>129.70032523771934</v>
      </c>
      <c r="F23">
        <v>0.92404709871047341</v>
      </c>
      <c r="G23">
        <f t="shared" si="4"/>
        <v>9.8511159999999904</v>
      </c>
      <c r="H23">
        <f t="shared" si="5"/>
        <v>119.84920923771935</v>
      </c>
      <c r="J23">
        <v>30.851115999999902</v>
      </c>
      <c r="K23">
        <f t="shared" si="12"/>
        <v>98.849209237719435</v>
      </c>
      <c r="L23">
        <v>129.70032523771934</v>
      </c>
      <c r="M23">
        <v>11</v>
      </c>
      <c r="N23">
        <f t="shared" si="6"/>
        <v>140.70032523771934</v>
      </c>
      <c r="Q23">
        <v>0</v>
      </c>
      <c r="R23">
        <v>30.851115999999902</v>
      </c>
      <c r="S23">
        <v>11</v>
      </c>
      <c r="T23">
        <f t="shared" si="7"/>
        <v>41.851115999999905</v>
      </c>
      <c r="U23">
        <v>0</v>
      </c>
      <c r="V23">
        <f t="shared" si="13"/>
        <v>0</v>
      </c>
      <c r="W23">
        <f t="shared" si="8"/>
        <v>0</v>
      </c>
      <c r="X23">
        <v>20</v>
      </c>
      <c r="Y23">
        <f t="shared" si="9"/>
        <v>0</v>
      </c>
      <c r="Z23">
        <v>98.849209237719435</v>
      </c>
      <c r="AA23">
        <f t="shared" si="10"/>
        <v>98.849209237719435</v>
      </c>
      <c r="AD23">
        <v>140.70032523771934</v>
      </c>
      <c r="AE23">
        <v>98.849209237719435</v>
      </c>
      <c r="AF23">
        <v>82.890538928449402</v>
      </c>
      <c r="AI23">
        <f t="shared" si="11"/>
        <v>1</v>
      </c>
      <c r="AJ23">
        <v>1</v>
      </c>
      <c r="AL23">
        <v>1.1930497446741101E-2</v>
      </c>
    </row>
    <row r="24" spans="1:38" x14ac:dyDescent="0.3">
      <c r="A24">
        <v>21</v>
      </c>
      <c r="B24">
        <v>54.369145826497125</v>
      </c>
      <c r="C24">
        <f t="shared" si="1"/>
        <v>0.11050639395629497</v>
      </c>
      <c r="D24">
        <f t="shared" si="2"/>
        <v>0.24741166036480924</v>
      </c>
      <c r="E24">
        <f t="shared" si="3"/>
        <v>121.72653689948615</v>
      </c>
      <c r="F24">
        <v>0.92826813920443618</v>
      </c>
      <c r="G24">
        <f t="shared" si="4"/>
        <v>8.7316710000000057</v>
      </c>
      <c r="H24">
        <f t="shared" si="5"/>
        <v>112.99486589948614</v>
      </c>
      <c r="J24">
        <v>26.731670999999999</v>
      </c>
      <c r="K24">
        <f t="shared" si="12"/>
        <v>94.994865899486143</v>
      </c>
      <c r="L24">
        <v>121.72653689948615</v>
      </c>
      <c r="M24">
        <v>10</v>
      </c>
      <c r="N24">
        <f t="shared" si="6"/>
        <v>131.72653689948615</v>
      </c>
      <c r="Q24">
        <v>41.476799999999997</v>
      </c>
      <c r="R24">
        <v>26.731670999999999</v>
      </c>
      <c r="S24">
        <v>10</v>
      </c>
      <c r="T24">
        <f t="shared" si="7"/>
        <v>36.731670999999999</v>
      </c>
      <c r="U24">
        <v>0</v>
      </c>
      <c r="V24">
        <f t="shared" si="13"/>
        <v>0</v>
      </c>
      <c r="W24">
        <f t="shared" si="8"/>
        <v>0</v>
      </c>
      <c r="X24">
        <v>21</v>
      </c>
      <c r="Y24">
        <f t="shared" si="9"/>
        <v>0</v>
      </c>
      <c r="Z24">
        <v>94.994865899486143</v>
      </c>
      <c r="AA24">
        <f t="shared" si="10"/>
        <v>94.994865899486143</v>
      </c>
      <c r="AD24">
        <v>131.72653689948615</v>
      </c>
      <c r="AE24">
        <v>94.994865000000004</v>
      </c>
      <c r="AF24">
        <v>82.890538928449402</v>
      </c>
      <c r="AI24">
        <f t="shared" si="11"/>
        <v>1</v>
      </c>
      <c r="AJ24">
        <v>1</v>
      </c>
      <c r="AL24">
        <v>0</v>
      </c>
    </row>
    <row r="25" spans="1:38" x14ac:dyDescent="0.3">
      <c r="A25">
        <v>22</v>
      </c>
      <c r="B25">
        <v>46.133555822766503</v>
      </c>
      <c r="C25">
        <f t="shared" si="1"/>
        <v>9.3767389883671753E-2</v>
      </c>
      <c r="D25">
        <f t="shared" si="2"/>
        <v>0.20993487153665386</v>
      </c>
      <c r="E25">
        <f t="shared" si="3"/>
        <v>103.2879567960337</v>
      </c>
      <c r="F25">
        <v>0.91763045505101237</v>
      </c>
      <c r="G25">
        <f t="shared" si="4"/>
        <v>8.5077819999999917</v>
      </c>
      <c r="H25">
        <f t="shared" si="5"/>
        <v>94.780174796033705</v>
      </c>
      <c r="J25">
        <v>17.507781999999899</v>
      </c>
      <c r="K25">
        <f t="shared" si="12"/>
        <v>85.780174796033805</v>
      </c>
      <c r="L25">
        <v>103.2879567960337</v>
      </c>
      <c r="M25">
        <v>12</v>
      </c>
      <c r="N25">
        <f t="shared" si="6"/>
        <v>115.2879567960337</v>
      </c>
      <c r="Q25">
        <v>32.835099999999997</v>
      </c>
      <c r="R25">
        <v>17.507781999999899</v>
      </c>
      <c r="S25">
        <v>12</v>
      </c>
      <c r="T25">
        <f t="shared" si="7"/>
        <v>29.507781999999899</v>
      </c>
      <c r="U25">
        <v>0</v>
      </c>
      <c r="V25">
        <f t="shared" si="13"/>
        <v>0</v>
      </c>
      <c r="W25">
        <f t="shared" si="8"/>
        <v>0</v>
      </c>
      <c r="X25">
        <v>22</v>
      </c>
      <c r="Y25">
        <f t="shared" si="9"/>
        <v>0</v>
      </c>
      <c r="Z25">
        <v>85.780174796033805</v>
      </c>
      <c r="AA25">
        <f t="shared" si="10"/>
        <v>85.780174796033805</v>
      </c>
      <c r="AD25">
        <v>115.2879567960337</v>
      </c>
      <c r="AE25">
        <v>85.780174796029996</v>
      </c>
      <c r="AF25">
        <v>82.890538928449402</v>
      </c>
      <c r="AI25">
        <f t="shared" si="11"/>
        <v>1</v>
      </c>
      <c r="AJ25">
        <v>1</v>
      </c>
      <c r="AK25">
        <v>0</v>
      </c>
      <c r="AL25">
        <v>0</v>
      </c>
    </row>
    <row r="26" spans="1:38" x14ac:dyDescent="0.3">
      <c r="A26">
        <v>23</v>
      </c>
      <c r="B26">
        <v>36.670911301531689</v>
      </c>
      <c r="C26">
        <f t="shared" si="1"/>
        <v>7.4534372564088805E-2</v>
      </c>
      <c r="D26">
        <f t="shared" si="2"/>
        <v>0.1668742613900128</v>
      </c>
      <c r="E26">
        <f t="shared" si="3"/>
        <v>82.102136603886294</v>
      </c>
      <c r="F26">
        <v>0.94273390200934859</v>
      </c>
      <c r="G26">
        <f t="shared" si="4"/>
        <v>4.7016689999999954</v>
      </c>
      <c r="H26">
        <f t="shared" si="5"/>
        <v>77.400467603886298</v>
      </c>
      <c r="J26">
        <v>4.7016689999999999</v>
      </c>
      <c r="K26">
        <f t="shared" si="12"/>
        <v>77.400467603886298</v>
      </c>
      <c r="L26">
        <v>82.102136603886294</v>
      </c>
      <c r="M26">
        <v>15</v>
      </c>
      <c r="N26">
        <f t="shared" si="6"/>
        <v>97.102136603886294</v>
      </c>
      <c r="Q26">
        <v>1E-4</v>
      </c>
      <c r="R26">
        <v>4.7016689999999999</v>
      </c>
      <c r="S26">
        <v>15</v>
      </c>
      <c r="T26">
        <f t="shared" si="7"/>
        <v>19.701668999999999</v>
      </c>
      <c r="U26">
        <v>0</v>
      </c>
      <c r="V26">
        <f t="shared" si="13"/>
        <v>0</v>
      </c>
      <c r="W26">
        <f t="shared" si="8"/>
        <v>0</v>
      </c>
      <c r="X26">
        <v>23</v>
      </c>
      <c r="Y26">
        <f t="shared" si="9"/>
        <v>0</v>
      </c>
      <c r="Z26">
        <v>77.400467603886298</v>
      </c>
      <c r="AA26">
        <f t="shared" si="10"/>
        <v>77.400467603886298</v>
      </c>
      <c r="AD26">
        <v>97.102136603886294</v>
      </c>
      <c r="AE26">
        <v>77.400467603886</v>
      </c>
      <c r="AF26">
        <v>82.890538928449402</v>
      </c>
      <c r="AI26">
        <f t="shared" si="11"/>
        <v>1</v>
      </c>
      <c r="AJ26">
        <v>1</v>
      </c>
      <c r="AL26">
        <v>0</v>
      </c>
    </row>
    <row r="27" spans="1:38" x14ac:dyDescent="0.3">
      <c r="A27">
        <v>24</v>
      </c>
      <c r="B27">
        <v>27.820905026235263</v>
      </c>
      <c r="C27">
        <f t="shared" si="1"/>
        <v>5.6546554931372485E-2</v>
      </c>
      <c r="D27">
        <f t="shared" si="2"/>
        <v>0.12660151637030054</v>
      </c>
      <c r="E27">
        <f t="shared" si="3"/>
        <v>62.287946054187863</v>
      </c>
      <c r="F27">
        <v>0.93170603191347334</v>
      </c>
      <c r="G27">
        <f>E27-H27</f>
        <v>4.253891000000003</v>
      </c>
      <c r="H27">
        <f>E27*F27</f>
        <v>58.03405505418786</v>
      </c>
      <c r="J27">
        <v>4.2538910000000003</v>
      </c>
      <c r="K27">
        <f t="shared" si="12"/>
        <v>58.03405505418786</v>
      </c>
      <c r="L27">
        <v>62.287946054187863</v>
      </c>
      <c r="M27">
        <v>18</v>
      </c>
      <c r="N27">
        <f t="shared" si="6"/>
        <v>80.28794605418787</v>
      </c>
      <c r="Q27">
        <v>0</v>
      </c>
      <c r="R27">
        <v>4.2538910000000003</v>
      </c>
      <c r="S27">
        <v>18</v>
      </c>
      <c r="T27">
        <f t="shared" si="7"/>
        <v>22.253890999999999</v>
      </c>
      <c r="U27">
        <v>0</v>
      </c>
      <c r="V27">
        <f t="shared" si="13"/>
        <v>0</v>
      </c>
      <c r="W27">
        <f t="shared" si="8"/>
        <v>0</v>
      </c>
      <c r="X27">
        <v>24</v>
      </c>
      <c r="Y27">
        <f t="shared" si="9"/>
        <v>0</v>
      </c>
      <c r="Z27">
        <v>58.03405505418786</v>
      </c>
      <c r="AA27">
        <f t="shared" si="10"/>
        <v>58.03405505418786</v>
      </c>
      <c r="AD27">
        <v>80.28794605418787</v>
      </c>
      <c r="AE27">
        <v>58.034055049999999</v>
      </c>
      <c r="AF27">
        <v>82.890538928449402</v>
      </c>
      <c r="AI27">
        <f t="shared" si="11"/>
        <v>1</v>
      </c>
      <c r="AJ27">
        <v>1</v>
      </c>
      <c r="AL27">
        <v>0</v>
      </c>
    </row>
    <row r="28" spans="1:38" x14ac:dyDescent="0.3">
      <c r="A28" t="s">
        <v>1</v>
      </c>
      <c r="B28">
        <v>835.03577143367977</v>
      </c>
      <c r="C28">
        <f>SUM(C4:C27)</f>
        <v>1.6972271777107311</v>
      </c>
      <c r="D28">
        <f>SUM(D4:D27)</f>
        <v>3.7999049559047795</v>
      </c>
      <c r="E28">
        <f>SUM(E4:E27)</f>
        <v>1869.5532383051514</v>
      </c>
      <c r="G28">
        <f>SUM(G4:G27)</f>
        <v>359.67767849999996</v>
      </c>
      <c r="H28">
        <f>SUM(H4:H27)</f>
        <v>1509.8755598051509</v>
      </c>
      <c r="J28">
        <f>SUM(J4:J27)</f>
        <v>516.67767849999973</v>
      </c>
      <c r="K28">
        <f>SUM(K4:K27)</f>
        <v>1352.8755598051514</v>
      </c>
      <c r="L28">
        <f>SUM(L4:L27)</f>
        <v>1869.5532383051514</v>
      </c>
      <c r="M28">
        <f>SUM(M4:M27)</f>
        <v>119.74</v>
      </c>
      <c r="N28">
        <f>M28+L28</f>
        <v>1989.2932383051514</v>
      </c>
      <c r="Q28">
        <f>SUM(Q4:Q27)</f>
        <v>636.41959999999995</v>
      </c>
      <c r="R28">
        <f>SUM(R4:R27)</f>
        <v>516.67767849999973</v>
      </c>
      <c r="S28">
        <f>SUM(S4:S27)</f>
        <v>119.74</v>
      </c>
      <c r="T28">
        <f t="shared" si="7"/>
        <v>636.41767849999974</v>
      </c>
      <c r="Y28">
        <f>SUM(Y4:Y27)</f>
        <v>636.49737547255995</v>
      </c>
      <c r="Z28">
        <f>SUM(Z4:Z27)</f>
        <v>1352.8755598051514</v>
      </c>
      <c r="AA28">
        <f>SUM(AA4:AA27)</f>
        <v>1989.3729352777111</v>
      </c>
      <c r="AD28">
        <f>SUM(AD4:AD27)</f>
        <v>1989.2932383051514</v>
      </c>
      <c r="AE28">
        <f>SUM(AE4:AE27)</f>
        <v>1989.3729342827855</v>
      </c>
    </row>
    <row r="35" spans="4:5" x14ac:dyDescent="0.3">
      <c r="D35" t="s">
        <v>7</v>
      </c>
    </row>
    <row r="37" spans="4:5" x14ac:dyDescent="0.3">
      <c r="D37">
        <v>4.4253784836572947E-2</v>
      </c>
      <c r="E37">
        <f>D37*492</f>
        <v>21.77286213959389</v>
      </c>
    </row>
    <row r="38" spans="4:5" x14ac:dyDescent="0.3">
      <c r="D38">
        <v>3.7900323250319258E-2</v>
      </c>
      <c r="E38">
        <f t="shared" ref="E38:E61" si="14">D38*492</f>
        <v>18.646959039157075</v>
      </c>
    </row>
    <row r="39" spans="4:5" x14ac:dyDescent="0.3">
      <c r="D39">
        <v>3.4450749034617187E-2</v>
      </c>
      <c r="E39">
        <f t="shared" si="14"/>
        <v>16.949768525031654</v>
      </c>
    </row>
    <row r="40" spans="4:5" x14ac:dyDescent="0.3">
      <c r="D40">
        <v>3.2457181106693676E-2</v>
      </c>
      <c r="E40">
        <f t="shared" si="14"/>
        <v>15.968933104493289</v>
      </c>
    </row>
    <row r="41" spans="4:5" x14ac:dyDescent="0.3">
      <c r="D41">
        <v>3.2879150888029812E-2</v>
      </c>
      <c r="E41">
        <f t="shared" si="14"/>
        <v>16.176542236910667</v>
      </c>
    </row>
    <row r="42" spans="4:5" x14ac:dyDescent="0.3">
      <c r="D42">
        <v>3.8308330339618758E-2</v>
      </c>
      <c r="E42">
        <f t="shared" si="14"/>
        <v>18.84769852709243</v>
      </c>
    </row>
    <row r="43" spans="4:5" x14ac:dyDescent="0.3">
      <c r="D43">
        <v>4.792975899533939E-2</v>
      </c>
      <c r="E43">
        <f t="shared" si="14"/>
        <v>23.581441425706981</v>
      </c>
    </row>
    <row r="44" spans="4:5" x14ac:dyDescent="0.3">
      <c r="D44">
        <v>5.2079803608956234E-2</v>
      </c>
      <c r="E44">
        <f t="shared" si="14"/>
        <v>25.623263375606466</v>
      </c>
    </row>
    <row r="45" spans="4:5" x14ac:dyDescent="0.3">
      <c r="D45">
        <v>5.2051978387672539E-2</v>
      </c>
      <c r="E45">
        <f t="shared" si="14"/>
        <v>25.609573366734889</v>
      </c>
    </row>
    <row r="46" spans="4:5" x14ac:dyDescent="0.3">
      <c r="D46">
        <v>5.7778509091744049E-2</v>
      </c>
      <c r="E46">
        <f t="shared" si="14"/>
        <v>28.427026473138071</v>
      </c>
    </row>
    <row r="47" spans="4:5" x14ac:dyDescent="0.3">
      <c r="D47">
        <v>6.1154199231741611E-2</v>
      </c>
      <c r="E47">
        <f t="shared" si="14"/>
        <v>30.087866022016872</v>
      </c>
    </row>
    <row r="48" spans="4:5" x14ac:dyDescent="0.3">
      <c r="D48">
        <v>6.6495648104419339E-2</v>
      </c>
      <c r="E48">
        <f t="shared" si="14"/>
        <v>32.715858867374315</v>
      </c>
    </row>
    <row r="49" spans="4:5" x14ac:dyDescent="0.3">
      <c r="D49">
        <v>7.2452801614508497E-2</v>
      </c>
      <c r="E49">
        <f t="shared" si="14"/>
        <v>35.646778394338178</v>
      </c>
    </row>
    <row r="50" spans="4:5" x14ac:dyDescent="0.3">
      <c r="D50">
        <v>7.9565729478251634E-2</v>
      </c>
      <c r="E50">
        <f t="shared" si="14"/>
        <v>39.146338903299807</v>
      </c>
    </row>
    <row r="51" spans="4:5" x14ac:dyDescent="0.3">
      <c r="D51">
        <v>8.7674171241857946E-2</v>
      </c>
      <c r="E51">
        <f t="shared" si="14"/>
        <v>43.135692250994111</v>
      </c>
    </row>
    <row r="52" spans="4:5" x14ac:dyDescent="0.3">
      <c r="D52">
        <v>9.6665283513301406E-2</v>
      </c>
      <c r="E52">
        <f t="shared" si="14"/>
        <v>47.55931948854429</v>
      </c>
    </row>
    <row r="53" spans="4:5" x14ac:dyDescent="0.3">
      <c r="D53">
        <v>0.11096385742167482</v>
      </c>
      <c r="E53">
        <f t="shared" si="14"/>
        <v>54.594217851464009</v>
      </c>
    </row>
    <row r="54" spans="4:5" x14ac:dyDescent="0.3">
      <c r="D54">
        <v>0.11872587217532128</v>
      </c>
      <c r="E54">
        <f t="shared" si="14"/>
        <v>58.413129110258069</v>
      </c>
    </row>
    <row r="55" spans="4:5" x14ac:dyDescent="0.3">
      <c r="D55">
        <v>0.12034013566120137</v>
      </c>
      <c r="E55">
        <f t="shared" si="14"/>
        <v>59.207346745311078</v>
      </c>
    </row>
    <row r="56" spans="4:5" x14ac:dyDescent="0.3">
      <c r="D56">
        <v>0.11774519839346144</v>
      </c>
      <c r="E56">
        <f t="shared" si="14"/>
        <v>57.93063760958303</v>
      </c>
    </row>
    <row r="57" spans="4:5" x14ac:dyDescent="0.3">
      <c r="D57">
        <v>0.11050639395629497</v>
      </c>
      <c r="E57">
        <f t="shared" si="14"/>
        <v>54.369145826497125</v>
      </c>
    </row>
    <row r="58" spans="4:5" x14ac:dyDescent="0.3">
      <c r="D58">
        <v>9.3767389883671753E-2</v>
      </c>
      <c r="E58">
        <f t="shared" si="14"/>
        <v>46.133555822766503</v>
      </c>
    </row>
    <row r="59" spans="4:5" x14ac:dyDescent="0.3">
      <c r="D59">
        <v>7.4534372564088805E-2</v>
      </c>
      <c r="E59">
        <f t="shared" si="14"/>
        <v>36.670911301531689</v>
      </c>
    </row>
    <row r="60" spans="4:5" x14ac:dyDescent="0.3">
      <c r="D60">
        <v>5.6546554931372485E-2</v>
      </c>
      <c r="E60">
        <f t="shared" si="14"/>
        <v>27.820905026235263</v>
      </c>
    </row>
    <row r="61" spans="4:5" x14ac:dyDescent="0.3">
      <c r="D61">
        <f>SUM(D37:D60)</f>
        <v>1.6972271777107311</v>
      </c>
      <c r="E61">
        <f t="shared" si="14"/>
        <v>835.03577143367966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2023-05-09T09:24:34Z</dcterms:modified>
</cp:coreProperties>
</file>