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6" i="2"/>
  <c r="M7"/>
  <c r="M8"/>
  <c r="M9"/>
  <c r="M10"/>
  <c r="M11"/>
  <c r="M12"/>
  <c r="M13"/>
  <c r="M14"/>
  <c r="M5"/>
  <c r="L6"/>
  <c r="L7"/>
  <c r="L8"/>
  <c r="L9"/>
  <c r="L10"/>
  <c r="L11"/>
  <c r="L12"/>
  <c r="L13"/>
  <c r="L14"/>
  <c r="L5"/>
  <c r="K6"/>
  <c r="K7"/>
  <c r="K8"/>
  <c r="K9"/>
  <c r="K10"/>
  <c r="K11"/>
  <c r="K12"/>
  <c r="K13"/>
  <c r="K14"/>
  <c r="K5"/>
  <c r="J6"/>
  <c r="J7"/>
  <c r="J8"/>
  <c r="J9"/>
  <c r="J10"/>
  <c r="J11"/>
  <c r="J12"/>
  <c r="J13"/>
  <c r="J14"/>
  <c r="J5"/>
  <c r="I6"/>
  <c r="I7"/>
  <c r="I8"/>
  <c r="I9"/>
  <c r="I10"/>
  <c r="I11"/>
  <c r="I12"/>
  <c r="I13"/>
  <c r="I14"/>
  <c r="I5"/>
  <c r="H14"/>
  <c r="H13"/>
  <c r="H12"/>
  <c r="H11"/>
  <c r="H10"/>
  <c r="H9"/>
  <c r="H8"/>
  <c r="H7"/>
  <c r="H6"/>
  <c r="H5"/>
  <c r="L6" i="1"/>
  <c r="L7"/>
  <c r="L8"/>
  <c r="L9"/>
  <c r="L10"/>
  <c r="L11"/>
  <c r="L12"/>
  <c r="L13"/>
  <c r="L14"/>
  <c r="L5"/>
  <c r="H6"/>
  <c r="H7"/>
  <c r="H8"/>
  <c r="J8" s="1"/>
  <c r="H9"/>
  <c r="J9" s="1"/>
  <c r="H10"/>
  <c r="H11"/>
  <c r="H12"/>
  <c r="J12" s="1"/>
  <c r="H13"/>
  <c r="J13" s="1"/>
  <c r="H14"/>
  <c r="H5"/>
  <c r="K14" l="1"/>
  <c r="K10"/>
  <c r="K8"/>
  <c r="K5"/>
  <c r="K11"/>
  <c r="K7"/>
  <c r="I8"/>
  <c r="I12"/>
  <c r="J14"/>
  <c r="J10"/>
  <c r="J6"/>
  <c r="I13"/>
  <c r="I9"/>
  <c r="J5"/>
  <c r="J11"/>
  <c r="J7"/>
  <c r="K13"/>
  <c r="K9"/>
  <c r="K12"/>
  <c r="I14"/>
  <c r="I10"/>
  <c r="I6"/>
  <c r="K6"/>
  <c r="I5"/>
  <c r="I11"/>
  <c r="I7"/>
</calcChain>
</file>

<file path=xl/sharedStrings.xml><?xml version="1.0" encoding="utf-8"?>
<sst xmlns="http://schemas.openxmlformats.org/spreadsheetml/2006/main" count="68" uniqueCount="31">
  <si>
    <t>DANH SÁCH ĐiỂM THÍ SINH DỰ THI TIN HỌC VĂN PHÒNG</t>
  </si>
  <si>
    <t xml:space="preserve">Ngày thi: </t>
  </si>
  <si>
    <t>địa điểm:</t>
  </si>
  <si>
    <t>Stt</t>
  </si>
  <si>
    <t>Họ tên HV</t>
  </si>
  <si>
    <t>Phái</t>
  </si>
  <si>
    <t>word</t>
  </si>
  <si>
    <t>điểm tb</t>
  </si>
  <si>
    <t>kết quả</t>
  </si>
  <si>
    <t>xếp loại</t>
  </si>
  <si>
    <t>xếp hạng</t>
  </si>
  <si>
    <t>ghi chú</t>
  </si>
  <si>
    <t>hiệp</t>
  </si>
  <si>
    <t xml:space="preserve">nga </t>
  </si>
  <si>
    <t xml:space="preserve">hà </t>
  </si>
  <si>
    <t>sơn</t>
  </si>
  <si>
    <t>nam</t>
  </si>
  <si>
    <t>hạnh</t>
  </si>
  <si>
    <t>lam</t>
  </si>
  <si>
    <t>linh</t>
  </si>
  <si>
    <t>diễm</t>
  </si>
  <si>
    <t>khoa</t>
  </si>
  <si>
    <t>nữ</t>
  </si>
  <si>
    <t>năm sinh</t>
  </si>
  <si>
    <t>thcb</t>
  </si>
  <si>
    <t>excel</t>
  </si>
  <si>
    <t>DIEM THEM</t>
  </si>
  <si>
    <t>DIEM TN</t>
  </si>
  <si>
    <t>DIEM TB</t>
  </si>
  <si>
    <t>DIEM KQ</t>
  </si>
  <si>
    <t>XEP LOAI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</si>
</sst>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D16" sqref="D16:D17"/>
    </sheetView>
  </sheetViews>
  <sheetFormatPr defaultRowHeight="18.75"/>
  <cols>
    <col min="1" max="1" width="9.140625" style="1"/>
    <col min="2" max="2" width="13.42578125" style="1" customWidth="1"/>
    <col min="3" max="3" width="9.140625" style="1"/>
    <col min="4" max="4" width="10.5703125" style="1" customWidth="1"/>
    <col min="5" max="6" width="9.140625" style="1"/>
    <col min="7" max="7" width="22.140625" style="1" customWidth="1"/>
    <col min="8" max="12" width="12.85546875" style="1" customWidth="1"/>
    <col min="13" max="16384" width="9.140625" style="1"/>
  </cols>
  <sheetData>
    <row r="1" spans="1:14">
      <c r="A1" s="1" t="s">
        <v>0</v>
      </c>
    </row>
    <row r="2" spans="1:14">
      <c r="A2" s="1" t="s">
        <v>1</v>
      </c>
    </row>
    <row r="3" spans="1:14" ht="19.5" thickBot="1">
      <c r="A3" s="1" t="s">
        <v>2</v>
      </c>
    </row>
    <row r="4" spans="1:14" ht="19.5" thickTop="1">
      <c r="A4" s="5" t="s">
        <v>3</v>
      </c>
      <c r="B4" s="6" t="s">
        <v>4</v>
      </c>
      <c r="C4" s="6" t="s">
        <v>5</v>
      </c>
      <c r="D4" s="6" t="s">
        <v>23</v>
      </c>
      <c r="E4" s="6" t="s">
        <v>24</v>
      </c>
      <c r="F4" s="6" t="s">
        <v>6</v>
      </c>
      <c r="G4" s="6" t="s">
        <v>25</v>
      </c>
      <c r="H4" s="6" t="s">
        <v>7</v>
      </c>
      <c r="I4" s="6" t="s">
        <v>8</v>
      </c>
      <c r="J4" s="6" t="s">
        <v>9</v>
      </c>
      <c r="K4" s="6" t="s">
        <v>10</v>
      </c>
      <c r="L4" s="7" t="s">
        <v>11</v>
      </c>
    </row>
    <row r="5" spans="1:14">
      <c r="A5" s="8">
        <v>1</v>
      </c>
      <c r="B5" s="9" t="s">
        <v>12</v>
      </c>
      <c r="C5" s="9" t="s">
        <v>22</v>
      </c>
      <c r="D5" s="9">
        <v>70</v>
      </c>
      <c r="E5" s="9">
        <v>9</v>
      </c>
      <c r="F5" s="9">
        <v>8</v>
      </c>
      <c r="G5" s="9">
        <v>7</v>
      </c>
      <c r="H5" s="9">
        <f>ROUND(AVERAGE(E5:G5),2)</f>
        <v>8</v>
      </c>
      <c r="I5" s="9" t="str">
        <f>IF(H5&gt;=5,"ĐẬU","RỚT")</f>
        <v>ĐẬU</v>
      </c>
      <c r="J5" s="9" t="str">
        <f>IF(H5&gt;=8,"GIOI",IF(H5&gt;=6.5,"KHA",IF(H5&gt;=5,"TB","YEU")))</f>
        <v>GIOI</v>
      </c>
      <c r="K5" s="9">
        <f>RANK(H5,$H$5:$H$14)</f>
        <v>2</v>
      </c>
      <c r="L5" s="10" t="str">
        <f>IF(MIN(E5:G5)&lt;2,"THI LAI","")</f>
        <v/>
      </c>
    </row>
    <row r="6" spans="1:14">
      <c r="A6" s="8">
        <v>2</v>
      </c>
      <c r="B6" s="9" t="s">
        <v>13</v>
      </c>
      <c r="C6" s="9" t="s">
        <v>22</v>
      </c>
      <c r="D6" s="9">
        <v>74</v>
      </c>
      <c r="E6" s="9">
        <v>4.5</v>
      </c>
      <c r="F6" s="9">
        <v>6</v>
      </c>
      <c r="G6" s="9">
        <v>4</v>
      </c>
      <c r="H6" s="9">
        <f t="shared" ref="H6:H14" si="0">ROUND(AVERAGE(E6:G6),2)</f>
        <v>4.83</v>
      </c>
      <c r="I6" s="9" t="str">
        <f t="shared" ref="I6:I14" si="1">IF(H6&gt;=5,"ĐẬU","RỚT")</f>
        <v>RỚT</v>
      </c>
      <c r="J6" s="9" t="str">
        <f t="shared" ref="J6:J14" si="2">IF(H6&gt;=8,"GIOI",IF(H6&gt;=6.5,"KHA",IF(H6&gt;=5,"TB","YEU")))</f>
        <v>YEU</v>
      </c>
      <c r="K6" s="9">
        <f t="shared" ref="K6:K14" si="3">RANK(H6,$H$5:$H$14)</f>
        <v>6</v>
      </c>
      <c r="L6" s="10" t="str">
        <f t="shared" ref="L6:L14" si="4">IF(MIN(E6:G6)&lt;2,"THI LAI","")</f>
        <v/>
      </c>
    </row>
    <row r="7" spans="1:14">
      <c r="A7" s="8">
        <v>3</v>
      </c>
      <c r="B7" s="9" t="s">
        <v>14</v>
      </c>
      <c r="C7" s="9" t="s">
        <v>22</v>
      </c>
      <c r="D7" s="9">
        <v>68</v>
      </c>
      <c r="E7" s="9">
        <v>8</v>
      </c>
      <c r="F7" s="9">
        <v>8.5</v>
      </c>
      <c r="G7" s="9">
        <v>9</v>
      </c>
      <c r="H7" s="9">
        <f t="shared" si="0"/>
        <v>8.5</v>
      </c>
      <c r="I7" s="9" t="str">
        <f t="shared" si="1"/>
        <v>ĐẬU</v>
      </c>
      <c r="J7" s="9" t="str">
        <f t="shared" si="2"/>
        <v>GIOI</v>
      </c>
      <c r="K7" s="9">
        <f t="shared" si="3"/>
        <v>1</v>
      </c>
      <c r="L7" s="10" t="str">
        <f t="shared" si="4"/>
        <v/>
      </c>
    </row>
    <row r="8" spans="1:14">
      <c r="A8" s="8">
        <v>4</v>
      </c>
      <c r="B8" s="9" t="s">
        <v>15</v>
      </c>
      <c r="C8" s="9" t="s">
        <v>16</v>
      </c>
      <c r="D8" s="9">
        <v>72</v>
      </c>
      <c r="E8" s="9">
        <v>4</v>
      </c>
      <c r="F8" s="9">
        <v>6</v>
      </c>
      <c r="G8" s="9">
        <v>7</v>
      </c>
      <c r="H8" s="9">
        <f t="shared" si="0"/>
        <v>5.67</v>
      </c>
      <c r="I8" s="9" t="str">
        <f t="shared" si="1"/>
        <v>ĐẬU</v>
      </c>
      <c r="J8" s="9" t="str">
        <f t="shared" si="2"/>
        <v>TB</v>
      </c>
      <c r="K8" s="9">
        <f t="shared" si="3"/>
        <v>5</v>
      </c>
      <c r="L8" s="10" t="str">
        <f t="shared" si="4"/>
        <v/>
      </c>
    </row>
    <row r="9" spans="1:14">
      <c r="A9" s="8">
        <v>5</v>
      </c>
      <c r="B9" s="9" t="s">
        <v>18</v>
      </c>
      <c r="C9" s="9" t="s">
        <v>16</v>
      </c>
      <c r="D9" s="9">
        <v>68</v>
      </c>
      <c r="E9" s="9">
        <v>10</v>
      </c>
      <c r="F9" s="9">
        <v>2</v>
      </c>
      <c r="G9" s="9">
        <v>9</v>
      </c>
      <c r="H9" s="9">
        <f t="shared" si="0"/>
        <v>7</v>
      </c>
      <c r="I9" s="9" t="str">
        <f t="shared" si="1"/>
        <v>ĐẬU</v>
      </c>
      <c r="J9" s="9" t="str">
        <f t="shared" si="2"/>
        <v>KHA</v>
      </c>
      <c r="K9" s="9">
        <f t="shared" si="3"/>
        <v>3</v>
      </c>
      <c r="L9" s="10" t="str">
        <f t="shared" si="4"/>
        <v/>
      </c>
    </row>
    <row r="10" spans="1:14">
      <c r="A10" s="8">
        <v>6</v>
      </c>
      <c r="B10" s="9" t="s">
        <v>17</v>
      </c>
      <c r="C10" s="9" t="s">
        <v>22</v>
      </c>
      <c r="D10" s="9">
        <v>74</v>
      </c>
      <c r="E10" s="9">
        <v>4</v>
      </c>
      <c r="F10" s="9">
        <v>4.5</v>
      </c>
      <c r="G10" s="9">
        <v>1.5</v>
      </c>
      <c r="H10" s="9">
        <f t="shared" si="0"/>
        <v>3.33</v>
      </c>
      <c r="I10" s="9" t="str">
        <f t="shared" si="1"/>
        <v>RỚT</v>
      </c>
      <c r="J10" s="9" t="str">
        <f t="shared" si="2"/>
        <v>YEU</v>
      </c>
      <c r="K10" s="9">
        <f t="shared" si="3"/>
        <v>10</v>
      </c>
      <c r="L10" s="10" t="str">
        <f t="shared" si="4"/>
        <v>THI LAI</v>
      </c>
    </row>
    <row r="11" spans="1:14">
      <c r="A11" s="8">
        <v>7</v>
      </c>
      <c r="B11" s="9" t="s">
        <v>16</v>
      </c>
      <c r="C11" s="9" t="s">
        <v>22</v>
      </c>
      <c r="D11" s="9">
        <v>71</v>
      </c>
      <c r="E11" s="9">
        <v>3</v>
      </c>
      <c r="F11" s="9">
        <v>9</v>
      </c>
      <c r="G11" s="9">
        <v>7</v>
      </c>
      <c r="H11" s="9">
        <f t="shared" si="0"/>
        <v>6.33</v>
      </c>
      <c r="I11" s="9" t="str">
        <f t="shared" si="1"/>
        <v>ĐẬU</v>
      </c>
      <c r="J11" s="9" t="str">
        <f t="shared" si="2"/>
        <v>TB</v>
      </c>
      <c r="K11" s="9">
        <f t="shared" si="3"/>
        <v>4</v>
      </c>
      <c r="L11" s="10" t="str">
        <f t="shared" si="4"/>
        <v/>
      </c>
    </row>
    <row r="12" spans="1:14">
      <c r="A12" s="8">
        <v>8</v>
      </c>
      <c r="B12" s="9" t="s">
        <v>19</v>
      </c>
      <c r="C12" s="9" t="s">
        <v>22</v>
      </c>
      <c r="D12" s="9">
        <v>74</v>
      </c>
      <c r="E12" s="9">
        <v>7.5</v>
      </c>
      <c r="F12" s="9">
        <v>1</v>
      </c>
      <c r="G12" s="9">
        <v>6</v>
      </c>
      <c r="H12" s="9">
        <f t="shared" si="0"/>
        <v>4.83</v>
      </c>
      <c r="I12" s="9" t="str">
        <f t="shared" si="1"/>
        <v>RỚT</v>
      </c>
      <c r="J12" s="9" t="str">
        <f t="shared" si="2"/>
        <v>YEU</v>
      </c>
      <c r="K12" s="9">
        <f t="shared" si="3"/>
        <v>6</v>
      </c>
      <c r="L12" s="10" t="str">
        <f t="shared" si="4"/>
        <v>THI LAI</v>
      </c>
    </row>
    <row r="13" spans="1:14">
      <c r="A13" s="8">
        <v>9</v>
      </c>
      <c r="B13" s="9" t="s">
        <v>20</v>
      </c>
      <c r="C13" s="9" t="s">
        <v>22</v>
      </c>
      <c r="D13" s="9">
        <v>69</v>
      </c>
      <c r="E13" s="9">
        <v>4</v>
      </c>
      <c r="F13" s="9">
        <v>5</v>
      </c>
      <c r="G13" s="9">
        <v>5.5</v>
      </c>
      <c r="H13" s="9">
        <f t="shared" si="0"/>
        <v>4.83</v>
      </c>
      <c r="I13" s="9" t="str">
        <f t="shared" si="1"/>
        <v>RỚT</v>
      </c>
      <c r="J13" s="9" t="str">
        <f t="shared" si="2"/>
        <v>YEU</v>
      </c>
      <c r="K13" s="9">
        <f t="shared" si="3"/>
        <v>6</v>
      </c>
      <c r="L13" s="10" t="str">
        <f t="shared" si="4"/>
        <v/>
      </c>
    </row>
    <row r="14" spans="1:14" ht="19.5" thickBot="1">
      <c r="A14" s="11">
        <v>10</v>
      </c>
      <c r="B14" s="12" t="s">
        <v>21</v>
      </c>
      <c r="C14" s="12" t="s">
        <v>16</v>
      </c>
      <c r="D14" s="12">
        <v>73</v>
      </c>
      <c r="E14" s="12">
        <v>3</v>
      </c>
      <c r="F14" s="12">
        <v>5</v>
      </c>
      <c r="G14" s="12">
        <v>5</v>
      </c>
      <c r="H14" s="12">
        <f t="shared" si="0"/>
        <v>4.33</v>
      </c>
      <c r="I14" s="12" t="str">
        <f t="shared" si="1"/>
        <v>RỚT</v>
      </c>
      <c r="J14" s="12" t="str">
        <f t="shared" si="2"/>
        <v>YEU</v>
      </c>
      <c r="K14" s="12">
        <f t="shared" si="3"/>
        <v>9</v>
      </c>
      <c r="L14" s="13" t="str">
        <f t="shared" si="4"/>
        <v/>
      </c>
      <c r="N14" s="2"/>
    </row>
    <row r="15" spans="1:14" ht="19.5" thickTop="1"/>
    <row r="16" spans="1:14">
      <c r="C16" s="26"/>
      <c r="D16" s="26"/>
      <c r="G16" s="4"/>
      <c r="H16" s="4"/>
      <c r="I16" s="4"/>
      <c r="J16" s="4"/>
      <c r="K16" s="4"/>
      <c r="L16" s="4"/>
    </row>
    <row r="17" spans="3:11">
      <c r="C17" s="26"/>
      <c r="D17" s="26"/>
      <c r="I17" s="26"/>
      <c r="J17" s="26"/>
      <c r="K17" s="26"/>
    </row>
  </sheetData>
  <mergeCells count="4">
    <mergeCell ref="G16:L16"/>
    <mergeCell ref="I17:K17"/>
    <mergeCell ref="C16:C17"/>
    <mergeCell ref="D16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15"/>
  <sheetViews>
    <sheetView topLeftCell="A2" workbookViewId="0">
      <selection activeCell="J17" sqref="J17"/>
    </sheetView>
  </sheetViews>
  <sheetFormatPr defaultRowHeight="18.75"/>
  <cols>
    <col min="1" max="1" width="9.140625" style="1"/>
    <col min="2" max="2" width="13.5703125" style="1" customWidth="1"/>
    <col min="3" max="3" width="9.140625" style="1"/>
    <col min="4" max="4" width="12" style="1" customWidth="1"/>
    <col min="5" max="8" width="9.140625" style="1"/>
    <col min="9" max="9" width="16.28515625" style="1" customWidth="1"/>
    <col min="10" max="10" width="13.140625" style="1" customWidth="1"/>
    <col min="11" max="11" width="11.7109375" style="1" customWidth="1"/>
    <col min="12" max="12" width="12" style="1" customWidth="1"/>
    <col min="13" max="13" width="13" style="1" customWidth="1"/>
    <col min="14" max="16384" width="9.140625" style="1"/>
  </cols>
  <sheetData>
    <row r="3" spans="1:13" ht="19.5" thickBot="1"/>
    <row r="4" spans="1:13" s="3" customFormat="1" ht="38.25" customHeight="1" thickTop="1">
      <c r="A4" s="14" t="s">
        <v>3</v>
      </c>
      <c r="B4" s="15" t="s">
        <v>4</v>
      </c>
      <c r="C4" s="15" t="s">
        <v>5</v>
      </c>
      <c r="D4" s="15" t="s">
        <v>23</v>
      </c>
      <c r="E4" s="15" t="s">
        <v>24</v>
      </c>
      <c r="F4" s="15" t="s">
        <v>6</v>
      </c>
      <c r="G4" s="15" t="s">
        <v>25</v>
      </c>
      <c r="H4" s="15" t="s">
        <v>7</v>
      </c>
      <c r="I4" s="16" t="s">
        <v>26</v>
      </c>
      <c r="J4" s="15" t="s">
        <v>27</v>
      </c>
      <c r="K4" s="15" t="s">
        <v>28</v>
      </c>
      <c r="L4" s="15" t="s">
        <v>29</v>
      </c>
      <c r="M4" s="17" t="s">
        <v>30</v>
      </c>
    </row>
    <row r="5" spans="1:13">
      <c r="A5" s="18">
        <v>1</v>
      </c>
      <c r="B5" s="19" t="s">
        <v>12</v>
      </c>
      <c r="C5" s="19" t="s">
        <v>22</v>
      </c>
      <c r="D5" s="19">
        <v>70</v>
      </c>
      <c r="E5" s="19">
        <v>9</v>
      </c>
      <c r="F5" s="19">
        <v>8</v>
      </c>
      <c r="G5" s="19">
        <v>7</v>
      </c>
      <c r="H5" s="19">
        <f>ROUND(AVERAGE(E5:G5),2)</f>
        <v>8</v>
      </c>
      <c r="I5" s="20">
        <f>IF(D5&gt;72,0.75,IF(C5="nữ",0.5,0))</f>
        <v>0.5</v>
      </c>
      <c r="J5" s="20">
        <f>MIN(E5:G5)</f>
        <v>7</v>
      </c>
      <c r="K5" s="20">
        <f>ROUND((E5*1+F5*2+G5*3)/6,2)</f>
        <v>7.67</v>
      </c>
      <c r="L5" s="20">
        <f>IF(K5&gt;=5,K5,MIN(K5+I5,5))</f>
        <v>7.67</v>
      </c>
      <c r="M5" s="21" t="str">
        <f>IF(AND(K5&gt;=8,J5&gt;=6.5),"GIOI",IF(AND(K5&gt;=6.5,J5&gt;=5),"KHA",IF(AND(K5&gt;=5,J5&gt;=3.5),"TB",IF(AND(K5&gt;=3.5,J5&gt;=2),"YEU","KEM"))))</f>
        <v>KHA</v>
      </c>
    </row>
    <row r="6" spans="1:13">
      <c r="A6" s="18">
        <v>2</v>
      </c>
      <c r="B6" s="19" t="s">
        <v>13</v>
      </c>
      <c r="C6" s="19" t="s">
        <v>22</v>
      </c>
      <c r="D6" s="19">
        <v>74</v>
      </c>
      <c r="E6" s="19">
        <v>4.5</v>
      </c>
      <c r="F6" s="19">
        <v>6</v>
      </c>
      <c r="G6" s="19">
        <v>4</v>
      </c>
      <c r="H6" s="19">
        <f t="shared" ref="H6:H14" si="0">ROUND(AVERAGE(E6:G6),2)</f>
        <v>4.83</v>
      </c>
      <c r="I6" s="20">
        <f t="shared" ref="I6:I14" si="1">IF(D6&gt;72,0.75,IF(C6="nữ",0.5,0))</f>
        <v>0.75</v>
      </c>
      <c r="J6" s="20">
        <f t="shared" ref="J6:J14" si="2">MIN(E6:G6)</f>
        <v>4</v>
      </c>
      <c r="K6" s="20">
        <f t="shared" ref="K6:K14" si="3">ROUND((E6*1+F6*2+G6*3)/6,2)</f>
        <v>4.75</v>
      </c>
      <c r="L6" s="20">
        <f t="shared" ref="L6:L14" si="4">IF(K6&gt;=5,K6,MIN(K6+I6,5))</f>
        <v>5</v>
      </c>
      <c r="M6" s="21" t="str">
        <f t="shared" ref="M6:M14" si="5">IF(AND(K6&gt;=8,J6&gt;=6.5),"GIOI",IF(AND(K6&gt;=6.5,J6&gt;=5),"KHA",IF(AND(K6&gt;=5,J6&gt;=3.5),"TB",IF(AND(K6&gt;=3.5,J6&gt;=2),"YEU","KEM"))))</f>
        <v>YEU</v>
      </c>
    </row>
    <row r="7" spans="1:13">
      <c r="A7" s="18">
        <v>3</v>
      </c>
      <c r="B7" s="19" t="s">
        <v>14</v>
      </c>
      <c r="C7" s="19" t="s">
        <v>22</v>
      </c>
      <c r="D7" s="19">
        <v>68</v>
      </c>
      <c r="E7" s="19">
        <v>8</v>
      </c>
      <c r="F7" s="19">
        <v>8.5</v>
      </c>
      <c r="G7" s="19">
        <v>9</v>
      </c>
      <c r="H7" s="19">
        <f t="shared" si="0"/>
        <v>8.5</v>
      </c>
      <c r="I7" s="20">
        <f t="shared" si="1"/>
        <v>0.5</v>
      </c>
      <c r="J7" s="20">
        <f t="shared" si="2"/>
        <v>8</v>
      </c>
      <c r="K7" s="20">
        <f t="shared" si="3"/>
        <v>8.67</v>
      </c>
      <c r="L7" s="20">
        <f t="shared" si="4"/>
        <v>8.67</v>
      </c>
      <c r="M7" s="21" t="str">
        <f t="shared" si="5"/>
        <v>GIOI</v>
      </c>
    </row>
    <row r="8" spans="1:13">
      <c r="A8" s="18">
        <v>4</v>
      </c>
      <c r="B8" s="19" t="s">
        <v>15</v>
      </c>
      <c r="C8" s="19" t="s">
        <v>16</v>
      </c>
      <c r="D8" s="19">
        <v>72</v>
      </c>
      <c r="E8" s="19">
        <v>4</v>
      </c>
      <c r="F8" s="19">
        <v>6</v>
      </c>
      <c r="G8" s="19">
        <v>7</v>
      </c>
      <c r="H8" s="19">
        <f t="shared" si="0"/>
        <v>5.67</v>
      </c>
      <c r="I8" s="20">
        <f t="shared" si="1"/>
        <v>0</v>
      </c>
      <c r="J8" s="20">
        <f t="shared" si="2"/>
        <v>4</v>
      </c>
      <c r="K8" s="20">
        <f t="shared" si="3"/>
        <v>6.17</v>
      </c>
      <c r="L8" s="20">
        <f t="shared" si="4"/>
        <v>6.17</v>
      </c>
      <c r="M8" s="21" t="str">
        <f t="shared" si="5"/>
        <v>TB</v>
      </c>
    </row>
    <row r="9" spans="1:13">
      <c r="A9" s="18">
        <v>5</v>
      </c>
      <c r="B9" s="19" t="s">
        <v>18</v>
      </c>
      <c r="C9" s="19" t="s">
        <v>16</v>
      </c>
      <c r="D9" s="19">
        <v>68</v>
      </c>
      <c r="E9" s="19">
        <v>10</v>
      </c>
      <c r="F9" s="19">
        <v>2</v>
      </c>
      <c r="G9" s="19">
        <v>9</v>
      </c>
      <c r="H9" s="19">
        <f t="shared" si="0"/>
        <v>7</v>
      </c>
      <c r="I9" s="20">
        <f t="shared" si="1"/>
        <v>0</v>
      </c>
      <c r="J9" s="20">
        <f t="shared" si="2"/>
        <v>2</v>
      </c>
      <c r="K9" s="20">
        <f t="shared" si="3"/>
        <v>6.83</v>
      </c>
      <c r="L9" s="20">
        <f t="shared" si="4"/>
        <v>6.83</v>
      </c>
      <c r="M9" s="21" t="str">
        <f t="shared" si="5"/>
        <v>YEU</v>
      </c>
    </row>
    <row r="10" spans="1:13">
      <c r="A10" s="18">
        <v>6</v>
      </c>
      <c r="B10" s="19" t="s">
        <v>17</v>
      </c>
      <c r="C10" s="19" t="s">
        <v>22</v>
      </c>
      <c r="D10" s="19">
        <v>74</v>
      </c>
      <c r="E10" s="19">
        <v>4</v>
      </c>
      <c r="F10" s="19">
        <v>4.5</v>
      </c>
      <c r="G10" s="19">
        <v>1.5</v>
      </c>
      <c r="H10" s="19">
        <f t="shared" si="0"/>
        <v>3.33</v>
      </c>
      <c r="I10" s="20">
        <f t="shared" si="1"/>
        <v>0.75</v>
      </c>
      <c r="J10" s="20">
        <f t="shared" si="2"/>
        <v>1.5</v>
      </c>
      <c r="K10" s="20">
        <f t="shared" si="3"/>
        <v>2.92</v>
      </c>
      <c r="L10" s="20">
        <f t="shared" si="4"/>
        <v>3.67</v>
      </c>
      <c r="M10" s="21" t="str">
        <f t="shared" si="5"/>
        <v>KEM</v>
      </c>
    </row>
    <row r="11" spans="1:13">
      <c r="A11" s="18">
        <v>7</v>
      </c>
      <c r="B11" s="19" t="s">
        <v>16</v>
      </c>
      <c r="C11" s="19" t="s">
        <v>22</v>
      </c>
      <c r="D11" s="19">
        <v>71</v>
      </c>
      <c r="E11" s="19">
        <v>3</v>
      </c>
      <c r="F11" s="19">
        <v>9</v>
      </c>
      <c r="G11" s="19">
        <v>7</v>
      </c>
      <c r="H11" s="19">
        <f t="shared" si="0"/>
        <v>6.33</v>
      </c>
      <c r="I11" s="20">
        <f t="shared" si="1"/>
        <v>0.5</v>
      </c>
      <c r="J11" s="20">
        <f t="shared" si="2"/>
        <v>3</v>
      </c>
      <c r="K11" s="20">
        <f t="shared" si="3"/>
        <v>7</v>
      </c>
      <c r="L11" s="20">
        <f t="shared" si="4"/>
        <v>7</v>
      </c>
      <c r="M11" s="21" t="str">
        <f t="shared" si="5"/>
        <v>YEU</v>
      </c>
    </row>
    <row r="12" spans="1:13">
      <c r="A12" s="18">
        <v>8</v>
      </c>
      <c r="B12" s="19" t="s">
        <v>19</v>
      </c>
      <c r="C12" s="19" t="s">
        <v>22</v>
      </c>
      <c r="D12" s="19">
        <v>74</v>
      </c>
      <c r="E12" s="19">
        <v>7.5</v>
      </c>
      <c r="F12" s="19">
        <v>1</v>
      </c>
      <c r="G12" s="19">
        <v>6</v>
      </c>
      <c r="H12" s="19">
        <f t="shared" si="0"/>
        <v>4.83</v>
      </c>
      <c r="I12" s="20">
        <f t="shared" si="1"/>
        <v>0.75</v>
      </c>
      <c r="J12" s="20">
        <f t="shared" si="2"/>
        <v>1</v>
      </c>
      <c r="K12" s="20">
        <f t="shared" si="3"/>
        <v>4.58</v>
      </c>
      <c r="L12" s="20">
        <f t="shared" si="4"/>
        <v>5</v>
      </c>
      <c r="M12" s="21" t="str">
        <f t="shared" si="5"/>
        <v>KEM</v>
      </c>
    </row>
    <row r="13" spans="1:13">
      <c r="A13" s="18">
        <v>9</v>
      </c>
      <c r="B13" s="19" t="s">
        <v>20</v>
      </c>
      <c r="C13" s="19" t="s">
        <v>22</v>
      </c>
      <c r="D13" s="19">
        <v>69</v>
      </c>
      <c r="E13" s="19">
        <v>4</v>
      </c>
      <c r="F13" s="19">
        <v>5</v>
      </c>
      <c r="G13" s="19">
        <v>5.5</v>
      </c>
      <c r="H13" s="19">
        <f t="shared" si="0"/>
        <v>4.83</v>
      </c>
      <c r="I13" s="20">
        <f t="shared" si="1"/>
        <v>0.5</v>
      </c>
      <c r="J13" s="20">
        <f t="shared" si="2"/>
        <v>4</v>
      </c>
      <c r="K13" s="20">
        <f t="shared" si="3"/>
        <v>5.08</v>
      </c>
      <c r="L13" s="20">
        <f t="shared" si="4"/>
        <v>5.08</v>
      </c>
      <c r="M13" s="21" t="str">
        <f t="shared" si="5"/>
        <v>TB</v>
      </c>
    </row>
    <row r="14" spans="1:13" ht="19.5" thickBot="1">
      <c r="A14" s="22">
        <v>10</v>
      </c>
      <c r="B14" s="23" t="s">
        <v>21</v>
      </c>
      <c r="C14" s="23" t="s">
        <v>16</v>
      </c>
      <c r="D14" s="23">
        <v>73</v>
      </c>
      <c r="E14" s="23">
        <v>3</v>
      </c>
      <c r="F14" s="23">
        <v>5</v>
      </c>
      <c r="G14" s="23">
        <v>5</v>
      </c>
      <c r="H14" s="23">
        <f t="shared" si="0"/>
        <v>4.33</v>
      </c>
      <c r="I14" s="24">
        <f t="shared" si="1"/>
        <v>0.75</v>
      </c>
      <c r="J14" s="24">
        <f t="shared" si="2"/>
        <v>3</v>
      </c>
      <c r="K14" s="24">
        <f t="shared" si="3"/>
        <v>4.67</v>
      </c>
      <c r="L14" s="24">
        <f t="shared" si="4"/>
        <v>5</v>
      </c>
      <c r="M14" s="25" t="str">
        <f t="shared" si="5"/>
        <v>YEU</v>
      </c>
    </row>
    <row r="15" spans="1:13" ht="19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2019-05-29T13:37:18Z</dcterms:created>
  <dcterms:modified xsi:type="dcterms:W3CDTF">2019-05-30T01:40:00Z</dcterms:modified>
</cp:coreProperties>
</file>